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05" windowWidth="18195" windowHeight="11820" activeTab="0"/>
  </bookViews>
  <sheets>
    <sheet name="FY14 Muni Rpt" sheetId="1" r:id="rId1"/>
  </sheets>
  <definedNames>
    <definedName name="_xlnm.Print_Area" localSheetId="0">'FY14 Muni Rpt'!$C$1:$Z$271</definedName>
    <definedName name="_xlnm.Print_Titles" localSheetId="0">'FY14 Muni Rpt'!$G:$G,'FY14 Muni Rpt'!$1:$9</definedName>
  </definedNames>
  <calcPr calcId="145621"/>
</workbook>
</file>

<file path=xl/sharedStrings.xml><?xml version="1.0" encoding="utf-8"?>
<sst xmlns="http://schemas.openxmlformats.org/spreadsheetml/2006/main" count="536" uniqueCount="288">
  <si>
    <t>RSA 198:41</t>
  </si>
  <si>
    <t>RSA 198:41 III (b)</t>
  </si>
  <si>
    <t>IV. (b)</t>
  </si>
  <si>
    <t>From Evals</t>
  </si>
  <si>
    <t>From EOY Data Excl Charter And OOS</t>
  </si>
  <si>
    <t>Membership</t>
  </si>
  <si>
    <t>Base Adequacy</t>
  </si>
  <si>
    <t xml:space="preserve">F &amp;R </t>
  </si>
  <si>
    <t>Free or Reduced Differentiated Aid</t>
  </si>
  <si>
    <t xml:space="preserve"> SPED</t>
  </si>
  <si>
    <t>ELL</t>
  </si>
  <si>
    <t>SPED Differentiated Aid</t>
  </si>
  <si>
    <t>ELL Differentiated Aid</t>
  </si>
  <si>
    <t>Grade 3 Reading Not Prof.</t>
  </si>
  <si>
    <t>Grade 3 Reading Diff. Aid</t>
  </si>
  <si>
    <t>Total Calculated Cost of an Adequate Education</t>
  </si>
  <si>
    <t>SWEPT @</t>
  </si>
  <si>
    <t>FY2014 Preliminary Grants =  Cost - SWEPT</t>
  </si>
  <si>
    <t>FY2012 Stabilization Grant - Apply to FY2014 if necessary</t>
  </si>
  <si>
    <t>FY2013 Adequacy Aid</t>
  </si>
  <si>
    <t>FY2013 Capped @108% Informational only</t>
  </si>
  <si>
    <t>FY2014 Est. Grant for Cap and FY12 Stabilization</t>
  </si>
  <si>
    <t>FY2014 Adj. to 95% of 11-15-12 Estimated Grant 198:40-a VI</t>
  </si>
  <si>
    <t>FY2014 Total        Final Grants as of 03-18-14</t>
  </si>
  <si>
    <t>ADM</t>
  </si>
  <si>
    <t>$</t>
  </si>
  <si>
    <t>State Total</t>
  </si>
  <si>
    <t>&lt;-- Hand adjustment logic does not work.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</si>
  <si>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</si>
  <si>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</si>
  <si>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</si>
  <si>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</si>
  <si>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</si>
  <si>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</si>
  <si>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</si>
  <si>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</si>
  <si>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</si>
  <si>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</si>
  <si>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</si>
  <si>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</si>
  <si>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</si>
  <si>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</si>
  <si>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</si>
  <si>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</si>
  <si>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</si>
  <si>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</si>
  <si>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</si>
  <si>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</si>
  <si>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</si>
  <si>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</si>
  <si>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</si>
  <si>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</si>
  <si>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</si>
  <si>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</si>
  <si>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</si>
  <si>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</si>
  <si>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</si>
  <si>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</si>
  <si>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</si>
  <si>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</si>
  <si>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</si>
  <si>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</si>
  <si>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</si>
  <si>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</si>
  <si>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</si>
  <si>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</si>
  <si>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</si>
  <si>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</si>
  <si>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</si>
  <si>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</si>
  <si>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</si>
  <si>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</si>
  <si>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</si>
  <si>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</si>
  <si>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</si>
  <si>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</si>
  <si>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</si>
  <si>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Croydon</t>
  </si>
  <si>
    <t>Dalton</t>
  </si>
  <si>
    <t>Danbury</t>
  </si>
  <si>
    <t>Danville</t>
  </si>
  <si>
    <t>Deerfield</t>
  </si>
  <si>
    <t>Deering</t>
  </si>
  <si>
    <t>Derry</t>
  </si>
  <si>
    <t>Dix's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</si>
  <si>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</si>
  <si>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</si>
  <si>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</si>
  <si>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</si>
  <si>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</si>
  <si>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</si>
  <si>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</si>
  <si>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</si>
  <si>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</si>
  <si>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</si>
  <si>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</si>
  <si>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</si>
  <si>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</si>
  <si>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</si>
  <si>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</si>
  <si>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</si>
  <si>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</si>
  <si>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</si>
  <si>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</si>
  <si>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</si>
  <si>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</si>
  <si>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</si>
  <si>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</si>
  <si>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</si>
  <si>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</si>
  <si>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</si>
  <si>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</si>
  <si>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</si>
  <si>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</si>
  <si>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</si>
  <si>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</si>
  <si>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</si>
  <si>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</si>
  <si>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</si>
  <si>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Greenville</t>
  </si>
  <si>
    <t>Groton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</si>
  <si>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</si>
  <si>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</si>
  <si>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</si>
  <si>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</si>
  <si>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</si>
  <si>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</si>
  <si>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</si>
  <si>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</si>
  <si>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</si>
  <si>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</si>
  <si>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</si>
  <si>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</si>
  <si>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</si>
  <si>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</si>
  <si>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</si>
  <si>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</si>
  <si>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</si>
  <si>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</si>
  <si>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</si>
  <si>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</si>
  <si>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</si>
  <si>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</si>
  <si>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</si>
  <si>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</si>
  <si>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</si>
  <si>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</si>
  <si>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</si>
  <si>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</si>
  <si>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</si>
  <si>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</si>
  <si>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</si>
  <si>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</si>
  <si>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</si>
  <si>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</si>
  <si>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</si>
  <si>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</si>
  <si>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</si>
  <si>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</si>
  <si>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</si>
  <si>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</si>
  <si>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</si>
  <si>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</si>
  <si>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</si>
  <si>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</si>
  <si>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</si>
  <si>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</si>
  <si>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</si>
  <si>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</si>
  <si>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</si>
  <si>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</si>
  <si>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</si>
  <si>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</si>
  <si>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</si>
  <si>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</si>
  <si>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</si>
  <si>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</si>
  <si>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</si>
  <si>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</si>
  <si>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</si>
  <si>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</si>
  <si>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</si>
  <si>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Newbury</t>
  </si>
  <si>
    <t>New Castle</t>
  </si>
  <si>
    <t>New Durham</t>
  </si>
  <si>
    <t>Newfields</t>
  </si>
  <si>
    <t>New Hampton</t>
  </si>
  <si>
    <t>Newington</t>
  </si>
  <si>
    <t>New Ipswich</t>
  </si>
  <si>
    <t>New London</t>
  </si>
  <si>
    <t>Newmarket</t>
  </si>
  <si>
    <t>Newport</t>
  </si>
  <si>
    <t>Newton</t>
  </si>
  <si>
    <t>Northfield</t>
  </si>
  <si>
    <t>North Hampton</t>
  </si>
  <si>
    <t>Northumberland</t>
  </si>
  <si>
    <t>Northwood</t>
  </si>
  <si>
    <t>Nottingham</t>
  </si>
  <si>
    <t>Odell</t>
  </si>
  <si>
    <t>Orange</t>
  </si>
  <si>
    <t>Ossipee</t>
  </si>
  <si>
    <t>Pelham</t>
  </si>
  <si>
    <t>Pembroke</t>
  </si>
  <si>
    <t>Penacook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</si>
  <si>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</si>
  <si>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</si>
  <si>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</si>
  <si>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</si>
  <si>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</si>
  <si>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</si>
  <si>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</si>
  <si>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</si>
  <si>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</si>
  <si>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</si>
  <si>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</si>
  <si>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</si>
  <si>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</si>
  <si>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</si>
  <si>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</si>
  <si>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</si>
  <si>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</si>
  <si>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</si>
  <si>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</si>
  <si>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</si>
  <si>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</si>
  <si>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</si>
  <si>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</si>
  <si>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Seabrook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</si>
  <si>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</si>
  <si>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</si>
  <si>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</si>
  <si>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</si>
  <si>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</si>
  <si>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</si>
  <si>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</si>
  <si>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</si>
  <si>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</si>
  <si>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</si>
  <si>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</si>
  <si>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Sugar Hill</t>
  </si>
  <si>
    <t>Sullivan</t>
  </si>
  <si>
    <t>Success</t>
  </si>
  <si>
    <t>Sunapee</t>
  </si>
  <si>
    <t>Surry</t>
  </si>
  <si>
    <t>Sutton</t>
  </si>
  <si>
    <t>Swanzey</t>
  </si>
  <si>
    <t>Tamworth</t>
  </si>
  <si>
    <t>Temple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</si>
  <si>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</si>
  <si>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</si>
  <si>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</si>
  <si>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</si>
  <si>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</si>
  <si>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</si>
  <si>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</si>
  <si>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</si>
  <si>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</si>
  <si>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</si>
  <si>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</si>
  <si>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</si>
  <si>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</si>
  <si>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</si>
  <si>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Wentworth's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</si>
  <si>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</si>
  <si>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</si>
  <si>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</si>
  <si>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</si>
  <si>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</si>
  <si>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</si>
  <si>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</si>
  <si>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</si>
  <si>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</si>
  <si>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Orford</t>
  </si>
  <si>
    <t>ATK. &amp; GILMANTON ACAD.</t>
  </si>
  <si>
    <t>BEAN'S GRANT</t>
  </si>
  <si>
    <t>BEAN'S PURCHASE</t>
  </si>
  <si>
    <t>CHANDLER'S PURCHASE</t>
  </si>
  <si>
    <t>CRAWFORD'S PURCH.</t>
  </si>
  <si>
    <t>CUTT'S GRANT</t>
  </si>
  <si>
    <t>ERVING'S GRANT</t>
  </si>
  <si>
    <t>GREEN'S GRANT</t>
  </si>
  <si>
    <t>HADLEY'S PURCH.</t>
  </si>
  <si>
    <t>KILKENNY</t>
  </si>
  <si>
    <t>LIVERMORE</t>
  </si>
  <si>
    <t>LOW &amp; BURBANK GR.</t>
  </si>
  <si>
    <t>SARGENT'S PURCHASE</t>
  </si>
  <si>
    <t>SECOND COLLEGE GR.</t>
  </si>
  <si>
    <t>THOM. &amp; MES. PURCH.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</si>
</sst>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0.0%"/>
    <numFmt numFmtId="167" formatCode="_(* #,##0.0_);_(* \(#,##0.0\);_(* &quot;-&quot;??_);_(@_)"/>
  </numFmts>
  <fonts count="14">
    <font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b/>
      <sz val="10"/>
      <color rgb="FFC0000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 style="thin"/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/>
    <xf numFmtId="0" fontId="6" fillId="0" borderId="0" xfId="0" applyFont="1" quotePrefix="1"/>
    <xf numFmtId="4" fontId="5" fillId="0" borderId="0" xfId="0" applyNumberFormat="1" applyFont="1"/>
    <xf numFmtId="164" fontId="5" fillId="0" borderId="0" xfId="0" applyNumberFormat="1" applyFont="1"/>
    <xf numFmtId="164" fontId="7" fillId="0" borderId="0" xfId="0" applyNumberFormat="1" applyFont="1"/>
    <xf numFmtId="0" fontId="8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10" fillId="2" borderId="0" xfId="0" applyFont="1" applyFill="1" applyAlignment="1">
      <alignment horizontal="center"/>
    </xf>
    <xf numFmtId="0" fontId="7" fillId="0" borderId="0" xfId="0" applyFont="1"/>
    <xf numFmtId="0" fontId="5" fillId="0" borderId="0" xfId="0" applyFont="1" applyAlignment="1">
      <alignment wrapText="1"/>
    </xf>
    <xf numFmtId="164" fontId="10" fillId="0" borderId="0" xfId="0" applyNumberFormat="1" applyFont="1"/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/>
    <xf numFmtId="7" fontId="10" fillId="0" borderId="0" xfId="0" applyNumberFormat="1" applyFont="1" applyAlignment="1">
      <alignment horizontal="center"/>
    </xf>
    <xf numFmtId="6" fontId="5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166" fontId="5" fillId="0" borderId="0" xfId="0" applyNumberFormat="1" applyFont="1" applyAlignment="1">
      <alignment horizontal="center"/>
    </xf>
    <xf numFmtId="0" fontId="10" fillId="0" borderId="1" xfId="0" applyFont="1" applyBorder="1"/>
    <xf numFmtId="4" fontId="10" fillId="0" borderId="1" xfId="18" applyNumberFormat="1" applyFont="1" applyBorder="1"/>
    <xf numFmtId="39" fontId="10" fillId="0" borderId="1" xfId="18" applyNumberFormat="1" applyFont="1" applyBorder="1"/>
    <xf numFmtId="43" fontId="10" fillId="0" borderId="1" xfId="18" applyNumberFormat="1" applyFont="1" applyBorder="1"/>
    <xf numFmtId="43" fontId="10" fillId="0" borderId="1" xfId="18" applyFont="1" applyFill="1" applyBorder="1"/>
    <xf numFmtId="164" fontId="4" fillId="0" borderId="1" xfId="18" applyNumberFormat="1" applyFont="1" applyBorder="1"/>
    <xf numFmtId="164" fontId="10" fillId="2" borderId="1" xfId="18" applyNumberFormat="1" applyFont="1" applyFill="1" applyBorder="1"/>
    <xf numFmtId="164" fontId="10" fillId="0" borderId="1" xfId="18" applyNumberFormat="1" applyFont="1" applyBorder="1"/>
    <xf numFmtId="43" fontId="10" fillId="0" borderId="1" xfId="18" applyFont="1" applyBorder="1"/>
    <xf numFmtId="4" fontId="10" fillId="0" borderId="0" xfId="18" applyNumberFormat="1" applyFont="1"/>
    <xf numFmtId="167" fontId="10" fillId="0" borderId="0" xfId="18" applyNumberFormat="1" applyFont="1"/>
    <xf numFmtId="164" fontId="10" fillId="0" borderId="0" xfId="18" applyNumberFormat="1" applyFont="1"/>
    <xf numFmtId="0" fontId="1" fillId="0" borderId="0" xfId="20" applyFont="1">
      <alignment/>
      <protection/>
    </xf>
    <xf numFmtId="4" fontId="5" fillId="0" borderId="0" xfId="18" applyNumberFormat="1" applyFont="1"/>
    <xf numFmtId="39" fontId="5" fillId="0" borderId="0" xfId="18" applyNumberFormat="1" applyFont="1"/>
    <xf numFmtId="43" fontId="5" fillId="0" borderId="0" xfId="18" applyNumberFormat="1" applyFont="1"/>
    <xf numFmtId="43" fontId="5" fillId="0" borderId="0" xfId="21" applyNumberFormat="1" applyFont="1"/>
    <xf numFmtId="43" fontId="5" fillId="0" borderId="0" xfId="18" applyFont="1"/>
    <xf numFmtId="164" fontId="5" fillId="3" borderId="0" xfId="18" applyNumberFormat="1" applyFont="1" applyFill="1"/>
    <xf numFmtId="43" fontId="5" fillId="3" borderId="0" xfId="18" applyFont="1" applyFill="1"/>
    <xf numFmtId="0" fontId="1" fillId="3" borderId="0" xfId="20" applyFont="1" applyFill="1">
      <alignment/>
      <protection/>
    </xf>
    <xf numFmtId="0" fontId="5" fillId="3" borderId="0" xfId="0" applyFont="1" applyFill="1"/>
    <xf numFmtId="4" fontId="5" fillId="3" borderId="0" xfId="18" applyNumberFormat="1" applyFont="1" applyFill="1"/>
    <xf numFmtId="39" fontId="5" fillId="3" borderId="0" xfId="18" applyNumberFormat="1" applyFont="1" applyFill="1"/>
    <xf numFmtId="4" fontId="5" fillId="3" borderId="0" xfId="0" applyNumberFormat="1" applyFont="1" applyFill="1"/>
    <xf numFmtId="43" fontId="5" fillId="3" borderId="0" xfId="18" applyNumberFormat="1" applyFont="1" applyFill="1"/>
    <xf numFmtId="43" fontId="5" fillId="3" borderId="0" xfId="21" applyNumberFormat="1" applyFont="1" applyFill="1"/>
    <xf numFmtId="37" fontId="5" fillId="3" borderId="0" xfId="18" applyNumberFormat="1" applyFont="1" applyFill="1"/>
    <xf numFmtId="164" fontId="5" fillId="3" borderId="0" xfId="0" applyNumberFormat="1" applyFont="1" applyFill="1"/>
    <xf numFmtId="0" fontId="6" fillId="0" borderId="0" xfId="20" applyFont="1">
      <alignment/>
      <protection/>
    </xf>
    <xf numFmtId="4" fontId="10" fillId="0" borderId="0" xfId="0" applyNumberFormat="1" applyFont="1"/>
    <xf numFmtId="164" fontId="5" fillId="2" borderId="0" xfId="18" applyNumberFormat="1" applyFont="1" applyFill="1"/>
    <xf numFmtId="164" fontId="5" fillId="0" borderId="0" xfId="18" applyNumberFormat="1" applyFont="1"/>
    <xf numFmtId="0" fontId="3" fillId="0" borderId="0" xfId="0" applyFont="1"/>
    <xf numFmtId="167" fontId="5" fillId="0" borderId="0" xfId="18" applyNumberFormat="1" applyFont="1"/>
    <xf numFmtId="164" fontId="5" fillId="0" borderId="0" xfId="21" applyNumberFormat="1" applyFont="1"/>
    <xf numFmtId="4" fontId="7" fillId="0" borderId="0" xfId="0" applyNumberFormat="1" applyFont="1"/>
    <xf numFmtId="4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 wrapText="1"/>
    </xf>
    <xf numFmtId="0" fontId="7" fillId="0" borderId="0" xfId="0" applyFont="1" applyAlignment="1">
      <alignment horizontal="center"/>
    </xf>
    <xf numFmtId="4" fontId="5" fillId="0" borderId="0" xfId="0" applyNumberFormat="1" applyFont="1" applyAlignment="1">
      <alignment/>
    </xf>
  </cellXfs>
  <cellStyles count="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omma 10" xfId="22"/>
    <cellStyle name="Comma 11" xfId="23"/>
    <cellStyle name="Comma 12" xfId="24"/>
    <cellStyle name="Comma 13" xfId="25"/>
    <cellStyle name="Comma 14" xfId="26"/>
    <cellStyle name="Comma 15" xfId="27"/>
    <cellStyle name="Comma 16" xfId="28"/>
    <cellStyle name="Comma 17" xfId="29"/>
    <cellStyle name="Comma 18" xfId="30"/>
    <cellStyle name="Comma 19" xfId="31"/>
    <cellStyle name="Comma 2 2" xfId="32"/>
    <cellStyle name="Comma 2 3" xfId="33"/>
    <cellStyle name="Comma 20" xfId="34"/>
    <cellStyle name="Comma 21" xfId="35"/>
    <cellStyle name="Comma 22" xfId="36"/>
    <cellStyle name="Comma 23" xfId="37"/>
    <cellStyle name="Comma 24" xfId="38"/>
    <cellStyle name="Comma 25" xfId="39"/>
    <cellStyle name="Comma 26" xfId="40"/>
    <cellStyle name="Comma 27" xfId="41"/>
    <cellStyle name="Comma 28" xfId="42"/>
    <cellStyle name="Comma 29" xfId="43"/>
    <cellStyle name="Comma 3" xfId="44"/>
    <cellStyle name="Comma 3 2" xfId="45"/>
    <cellStyle name="Comma 30" xfId="46"/>
    <cellStyle name="Comma 31" xfId="47"/>
    <cellStyle name="Comma 32" xfId="48"/>
    <cellStyle name="Comma 33" xfId="49"/>
    <cellStyle name="Comma 34" xfId="50"/>
    <cellStyle name="Comma 35" xfId="51"/>
    <cellStyle name="Comma 36" xfId="52"/>
    <cellStyle name="Comma 36 2" xfId="53"/>
    <cellStyle name="Comma 36 2 2" xfId="54"/>
    <cellStyle name="Comma 36 3" xfId="55"/>
    <cellStyle name="Comma 37" xfId="56"/>
    <cellStyle name="Comma 5" xfId="57"/>
    <cellStyle name="Comma 6" xfId="58"/>
    <cellStyle name="Comma 7" xfId="59"/>
    <cellStyle name="Comma 8" xfId="60"/>
    <cellStyle name="Comma 9" xfId="61"/>
    <cellStyle name="Currency 2" xfId="62"/>
    <cellStyle name="Currency 2 2" xfId="63"/>
    <cellStyle name="Currency 5" xfId="64"/>
    <cellStyle name="Currency 6" xfId="65"/>
    <cellStyle name="Normal 10" xfId="66"/>
    <cellStyle name="Normal 11" xfId="67"/>
    <cellStyle name="Normal 12" xfId="68"/>
    <cellStyle name="Normal 13" xfId="69"/>
    <cellStyle name="Normal 14" xfId="70"/>
    <cellStyle name="Normal 15" xfId="71"/>
    <cellStyle name="Normal 16" xfId="72"/>
    <cellStyle name="Normal 17" xfId="73"/>
    <cellStyle name="Normal 18" xfId="74"/>
    <cellStyle name="Normal 19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 2" xfId="87"/>
    <cellStyle name="Normal 3 2 2" xfId="88"/>
    <cellStyle name="Normal 3 3" xfId="89"/>
    <cellStyle name="Normal 30" xfId="90"/>
    <cellStyle name="Normal 31" xfId="91"/>
    <cellStyle name="Normal 32" xfId="92"/>
    <cellStyle name="Normal 33" xfId="93"/>
    <cellStyle name="Normal 34" xfId="94"/>
    <cellStyle name="Normal 35" xfId="95"/>
    <cellStyle name="Normal 36" xfId="96"/>
    <cellStyle name="Normal 36 2" xfId="97"/>
    <cellStyle name="Normal 36 3" xfId="98"/>
    <cellStyle name="Normal 37" xfId="99"/>
    <cellStyle name="Normal 38" xfId="100"/>
    <cellStyle name="Normal 39" xfId="101"/>
    <cellStyle name="Normal 4" xfId="102"/>
    <cellStyle name="Normal 40" xfId="103"/>
    <cellStyle name="Normal 5" xfId="104"/>
    <cellStyle name="Normal 6" xfId="105"/>
    <cellStyle name="Normal 7" xfId="106"/>
    <cellStyle name="Normal 8" xfId="107"/>
    <cellStyle name="Normal 9" xfId="108"/>
    <cellStyle name="Percent 2" xfId="109"/>
    <cellStyle name="Percent 2 2" xfId="110"/>
    <cellStyle name="Percent 5" xfId="111"/>
    <cellStyle name="Percent 6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P279"/>
  <sheetViews>
    <sheetView tabSelected="1" workbookViewId="0" topLeftCell="G1">
      <pane xSplit="1" ySplit="9" topLeftCell="H10" activePane="bottomRight" state="frozen"/>
      <selection pane="topLeft" activeCell="G1" sqref="G1"/>
      <selection pane="topRight" activeCell="H1" sqref="H1"/>
      <selection pane="bottomLeft" activeCell="G9" sqref="G9"/>
      <selection pane="bottomRight" activeCell="G1" sqref="G1"/>
    </sheetView>
  </sheetViews>
  <sheetFormatPr defaultColWidth="8.88671875" defaultRowHeight="15"/>
  <cols>
    <col min="1" max="1" width="3.21484375" style="1" customWidth="1"/>
    <col min="2" max="2" width="8.88671875" style="1" customWidth="1"/>
    <col min="3" max="3" width="3.10546875" style="1" hidden="1" customWidth="1"/>
    <col min="4" max="4" width="11.88671875" style="1" hidden="1" customWidth="1"/>
    <col min="5" max="5" width="5.4453125" style="1" hidden="1" customWidth="1"/>
    <col min="6" max="6" width="3.10546875" style="1" hidden="1" customWidth="1"/>
    <col min="7" max="7" width="16.99609375" style="1" customWidth="1"/>
    <col min="8" max="8" width="9.6640625" style="3" customWidth="1"/>
    <col min="9" max="9" width="11.77734375" style="1" customWidth="1"/>
    <col min="10" max="10" width="8.5546875" style="0" customWidth="1"/>
    <col min="11" max="11" width="10.77734375" style="1" customWidth="1"/>
    <col min="12" max="12" width="7.88671875" style="1" customWidth="1"/>
    <col min="13" max="13" width="7.99609375" style="3" customWidth="1"/>
    <col min="14" max="14" width="11.21484375" style="1" customWidth="1"/>
    <col min="15" max="15" width="10.77734375" style="1" customWidth="1"/>
    <col min="16" max="16" width="7.21484375" style="10" customWidth="1"/>
    <col min="17" max="17" width="9.5546875" style="10" bestFit="1" customWidth="1"/>
    <col min="18" max="18" width="12.10546875" style="1" customWidth="1"/>
    <col min="19" max="19" width="11.21484375" style="1" customWidth="1"/>
    <col min="20" max="20" width="12.99609375" style="1" customWidth="1"/>
    <col min="21" max="21" width="11.5546875" style="1" customWidth="1"/>
    <col min="22" max="22" width="10.21484375" style="1" customWidth="1"/>
    <col min="23" max="23" width="12.3359375" style="1" customWidth="1"/>
    <col min="24" max="26" width="12.77734375" style="1" customWidth="1"/>
    <col min="27" max="16384" width="8.88671875" style="1" customWidth="1"/>
  </cols>
  <sheetData>
    <row r="1" spans="7:26" ht="31.5" customHeight="1">
      <c r="G1" s="2"/>
      <c r="O1" s="4"/>
      <c r="P1" s="5"/>
      <c r="Q1" s="1"/>
      <c r="X1" s="6"/>
      <c r="Y1" s="6"/>
      <c r="Z1" s="6"/>
    </row>
    <row r="2" spans="7:26" ht="22.5" customHeight="1">
      <c r="G2" s="2"/>
      <c r="O2" s="4"/>
      <c r="P2" s="5"/>
      <c r="Q2" s="1"/>
      <c r="X2" s="6"/>
      <c r="Y2" s="6"/>
      <c r="Z2" s="6"/>
    </row>
    <row r="3" spans="7:26" ht="15">
      <c r="G3" s="7"/>
      <c r="O3" s="4"/>
      <c r="P3" s="5"/>
      <c r="Q3" s="1"/>
      <c r="T3" s="8"/>
      <c r="U3" s="9" t="s">
        <v>0</v>
      </c>
      <c r="W3" s="9" t="s">
        <v>1</v>
      </c>
      <c r="X3" s="6"/>
      <c r="Y3" s="6"/>
      <c r="Z3" s="6"/>
    </row>
    <row r="4" spans="7:26" ht="14.25" customHeight="1">
      <c r="G4" s="3"/>
      <c r="Q4" s="1"/>
      <c r="S4" s="7"/>
      <c r="U4" s="9" t="s">
        <v>2</v>
      </c>
      <c r="W4" s="9">
        <v>1.08</v>
      </c>
      <c r="X4" s="6"/>
      <c r="Y4" s="6"/>
      <c r="Z4" s="6"/>
    </row>
    <row r="5" spans="1:26" ht="63.75">
      <c r="A5" s="11" t="s">
        <v>3</v>
      </c>
      <c r="B5" s="11"/>
      <c r="C5" s="11"/>
      <c r="D5" s="11" t="s">
        <v>4</v>
      </c>
      <c r="G5" s="12"/>
      <c r="H5" s="13" t="s">
        <v>5</v>
      </c>
      <c r="I5" s="14" t="s">
        <v>6</v>
      </c>
      <c r="J5" s="15" t="s">
        <v>7</v>
      </c>
      <c r="K5" s="15" t="s">
        <v>8</v>
      </c>
      <c r="L5" s="15" t="s">
        <v>9</v>
      </c>
      <c r="M5" s="13" t="s">
        <v>10</v>
      </c>
      <c r="N5" s="15" t="s">
        <v>11</v>
      </c>
      <c r="O5" s="15" t="s">
        <v>12</v>
      </c>
      <c r="P5" s="15" t="s">
        <v>13</v>
      </c>
      <c r="Q5" s="15" t="s">
        <v>14</v>
      </c>
      <c r="R5" s="15" t="s">
        <v>15</v>
      </c>
      <c r="S5" s="14" t="s">
        <v>16</v>
      </c>
      <c r="T5" s="15" t="s">
        <v>17</v>
      </c>
      <c r="U5" s="16" t="s">
        <v>18</v>
      </c>
      <c r="V5" s="15" t="s">
        <v>19</v>
      </c>
      <c r="W5" s="16" t="s">
        <v>20</v>
      </c>
      <c r="X5" s="15" t="s">
        <v>21</v>
      </c>
      <c r="Y5" s="15" t="s">
        <v>22</v>
      </c>
      <c r="Z5" s="17" t="s">
        <v>23</v>
      </c>
    </row>
    <row r="6" spans="7:19" ht="12.75">
      <c r="G6" s="18"/>
      <c r="H6" s="13" t="s">
        <v>24</v>
      </c>
      <c r="I6" s="19">
        <v>3498.3</v>
      </c>
      <c r="J6" s="14" t="s">
        <v>24</v>
      </c>
      <c r="K6" s="19">
        <v>1749.15</v>
      </c>
      <c r="L6" s="14" t="s">
        <v>24</v>
      </c>
      <c r="M6" s="13" t="s">
        <v>24</v>
      </c>
      <c r="N6" s="19">
        <v>1881.98</v>
      </c>
      <c r="O6" s="19">
        <v>684.45</v>
      </c>
      <c r="P6" s="14" t="s">
        <v>24</v>
      </c>
      <c r="Q6" s="19">
        <v>684.45</v>
      </c>
      <c r="R6" s="20" t="s">
        <v>25</v>
      </c>
      <c r="S6" s="21">
        <v>2.435</v>
      </c>
    </row>
    <row r="7" spans="8:19" ht="15">
      <c r="H7" s="22"/>
      <c r="L7" s="23"/>
      <c r="S7" s="4"/>
    </row>
    <row r="8" spans="7:82" s="18" customFormat="1" ht="12.75">
      <c r="G8" s="24" t="s">
        <v>26</v>
      </c>
      <c r="H8" s="25">
        <f aca="true" t="shared" si="0" ref="H8:Q8">SUM(H10:H271)</f>
        <v>177747.27999999994</v>
      </c>
      <c r="I8" s="26">
        <f t="shared" si="0"/>
        <v>621813309.6899997</v>
      </c>
      <c r="J8" s="25">
        <f t="shared" si="0"/>
        <v>47614.81999999998</v>
      </c>
      <c r="K8" s="26">
        <f t="shared" si="0"/>
        <v>83285462.47000001</v>
      </c>
      <c r="L8" s="26">
        <f t="shared" si="0"/>
        <v>27644.11</v>
      </c>
      <c r="M8" s="25">
        <f t="shared" si="0"/>
        <v>4022.2599999999993</v>
      </c>
      <c r="N8" s="26">
        <f t="shared" si="0"/>
        <v>52025662.22000001</v>
      </c>
      <c r="O8" s="26">
        <f t="shared" si="0"/>
        <v>2753035.9400000004</v>
      </c>
      <c r="P8" s="25">
        <f t="shared" si="0"/>
        <v>858.7400000000002</v>
      </c>
      <c r="Q8" s="27">
        <f t="shared" si="0"/>
        <v>587764.59</v>
      </c>
      <c r="R8" s="28">
        <f>O8+N8+K8+I8+Q8</f>
        <v>760465234.9099997</v>
      </c>
      <c r="S8" s="29">
        <v>363599486.236</v>
      </c>
      <c r="T8" s="27">
        <f aca="true" t="shared" si="1" ref="T8:Z8">SUM(T10:T271)</f>
        <v>423335803.35999995</v>
      </c>
      <c r="U8" s="30">
        <f t="shared" si="1"/>
        <v>158480276</v>
      </c>
      <c r="V8" s="31">
        <f t="shared" si="1"/>
        <v>578236605</v>
      </c>
      <c r="W8" s="31">
        <f t="shared" si="1"/>
        <v>624495537</v>
      </c>
      <c r="X8" s="32">
        <f t="shared" si="1"/>
        <v>564620148.5600001</v>
      </c>
      <c r="Y8" s="32">
        <f t="shared" si="1"/>
        <v>1654589.8200000012</v>
      </c>
      <c r="Z8" s="32">
        <f t="shared" si="1"/>
        <v>566274738.3799998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8:82" s="18" customFormat="1" ht="12.75">
      <c r="H9" s="33"/>
      <c r="I9" s="34"/>
      <c r="K9" s="35"/>
      <c r="L9" s="35"/>
      <c r="M9" s="33"/>
      <c r="N9" s="35"/>
      <c r="O9" s="35"/>
      <c r="P9" s="8"/>
      <c r="R9" s="35"/>
      <c r="S9" s="35"/>
      <c r="T9" s="12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spans="1:26" ht="12.75">
      <c r="A10" s="36" t="e">
        <f>#REF!</f>
        <v>#REF!</v>
      </c>
      <c r="B10" s="1" t="e">
        <f aca="true" t="shared" si="2" ref="B10:B73">A10=F10</f>
        <v>#REF!</v>
      </c>
      <c r="C10" s="1">
        <v>3</v>
      </c>
      <c r="D10" s="1" t="s">
        <v>28</v>
      </c>
      <c r="E10" s="1" t="b">
        <f>D10=G10</f>
        <v>1</v>
      </c>
      <c r="F10" s="1">
        <v>3</v>
      </c>
      <c r="G10" s="1" t="s">
        <v>28</v>
      </c>
      <c r="H10" s="37">
        <v>93.6</v>
      </c>
      <c r="I10" s="38">
        <f aca="true" t="shared" si="3" ref="I10:I73">ROUND(H10*I$6,2)</f>
        <v>327440.88</v>
      </c>
      <c r="J10" s="37">
        <v>38.15</v>
      </c>
      <c r="K10" s="38">
        <f>ROUND(J10*$K$6,2)</f>
        <v>66730.07</v>
      </c>
      <c r="L10" s="3">
        <v>18.49</v>
      </c>
      <c r="M10" s="3">
        <v>0</v>
      </c>
      <c r="N10" s="39">
        <f>ROUND(L10*$N$6,2)</f>
        <v>34797.81</v>
      </c>
      <c r="O10" s="39">
        <f>ROUND(M10*$O$6,2)</f>
        <v>0</v>
      </c>
      <c r="P10" s="3">
        <v>0</v>
      </c>
      <c r="Q10" s="40">
        <f>ROUND(P10*$Q$6,2)</f>
        <v>0</v>
      </c>
      <c r="R10" s="39">
        <f>I10+K10+N10+O10+Q10</f>
        <v>428968.76</v>
      </c>
      <c r="S10" s="41">
        <v>228056</v>
      </c>
      <c r="T10" s="39">
        <f>IF(R10&gt;S10,R10-S10,0)</f>
        <v>200912.76</v>
      </c>
      <c r="U10" s="42">
        <v>245385</v>
      </c>
      <c r="V10" s="42">
        <v>432911</v>
      </c>
      <c r="W10" s="42">
        <f>ROUND(V10*$W$4,0)</f>
        <v>467544</v>
      </c>
      <c r="X10" s="39">
        <f>IF(T10+U10&lt;W10,T10+U10,W10)</f>
        <v>446297.76</v>
      </c>
      <c r="Y10" s="39">
        <v>0</v>
      </c>
      <c r="Z10" s="39">
        <f>X10+Y10</f>
        <v>446297.76</v>
      </c>
    </row>
    <row r="11" spans="1:26" s="45" customFormat="1" ht="12.75">
      <c r="A11" s="44" t="e">
        <f>#REF!</f>
        <v>#REF!</v>
      </c>
      <c r="B11" s="45" t="e">
        <f t="shared" si="2"/>
        <v>#REF!</v>
      </c>
      <c r="C11" s="45">
        <v>5</v>
      </c>
      <c r="D11" s="45" t="s">
        <v>29</v>
      </c>
      <c r="E11" s="45" t="b">
        <f aca="true" t="shared" si="4" ref="E11:E74">D11=G11</f>
        <v>1</v>
      </c>
      <c r="F11" s="45">
        <v>5</v>
      </c>
      <c r="G11" s="45" t="s">
        <v>29</v>
      </c>
      <c r="H11" s="46">
        <v>96.97</v>
      </c>
      <c r="I11" s="47">
        <f t="shared" si="3"/>
        <v>339230.15</v>
      </c>
      <c r="J11" s="46">
        <v>32.01</v>
      </c>
      <c r="K11" s="47">
        <f aca="true" t="shared" si="5" ref="K11:K74">ROUND(J11*$K$6,2)</f>
        <v>55990.29</v>
      </c>
      <c r="L11" s="48">
        <v>4.29</v>
      </c>
      <c r="M11" s="48">
        <v>0</v>
      </c>
      <c r="N11" s="49">
        <f aca="true" t="shared" si="6" ref="N11:N74">ROUND(L11*$N$6,2)</f>
        <v>8073.69</v>
      </c>
      <c r="O11" s="49">
        <f aca="true" t="shared" si="7" ref="O11:O74">ROUND(M11*$O$6,2)</f>
        <v>0</v>
      </c>
      <c r="P11" s="48">
        <v>1</v>
      </c>
      <c r="Q11" s="50">
        <f aca="true" t="shared" si="8" ref="Q11:Q74">ROUND(P11*$Q$6,2)</f>
        <v>684.45</v>
      </c>
      <c r="R11" s="49">
        <f aca="true" t="shared" si="9" ref="R11:R74">I11+K11+N11+O11+Q11</f>
        <v>403978.58</v>
      </c>
      <c r="S11" s="43">
        <v>256482</v>
      </c>
      <c r="T11" s="49">
        <f aca="true" t="shared" si="10" ref="T11:T74">IF(R11&gt;S11,R11-S11,0)</f>
        <v>147496.58000000002</v>
      </c>
      <c r="U11" s="42">
        <v>315427</v>
      </c>
      <c r="V11" s="42">
        <v>471143</v>
      </c>
      <c r="W11" s="42">
        <f aca="true" t="shared" si="11" ref="W11:W74">ROUND(V11*$W$4,0)</f>
        <v>508834</v>
      </c>
      <c r="X11" s="49">
        <f aca="true" t="shared" si="12" ref="X11:X74">IF(T11+U11&lt;W11,T11+U11,W11)</f>
        <v>462923.58</v>
      </c>
      <c r="Y11" s="39">
        <v>0</v>
      </c>
      <c r="Z11" s="39">
        <f aca="true" t="shared" si="13" ref="Z11:Z74">X11+Y11</f>
        <v>462923.58</v>
      </c>
    </row>
    <row r="12" spans="1:26" s="45" customFormat="1" ht="12.75">
      <c r="A12" s="44" t="e">
        <f>#REF!</f>
        <v>#REF!</v>
      </c>
      <c r="B12" s="45" t="e">
        <f t="shared" si="2"/>
        <v>#REF!</v>
      </c>
      <c r="C12" s="45">
        <v>7</v>
      </c>
      <c r="D12" s="45" t="s">
        <v>30</v>
      </c>
      <c r="E12" s="45" t="b">
        <f t="shared" si="4"/>
        <v>1</v>
      </c>
      <c r="F12" s="45">
        <v>7</v>
      </c>
      <c r="G12" s="45" t="s">
        <v>30</v>
      </c>
      <c r="H12" s="46">
        <v>251.18</v>
      </c>
      <c r="I12" s="47">
        <f t="shared" si="3"/>
        <v>878702.99</v>
      </c>
      <c r="J12" s="46">
        <v>78.03</v>
      </c>
      <c r="K12" s="47">
        <f t="shared" si="5"/>
        <v>136486.17</v>
      </c>
      <c r="L12" s="48">
        <v>32.53</v>
      </c>
      <c r="M12" s="48">
        <v>4</v>
      </c>
      <c r="N12" s="49">
        <f t="shared" si="6"/>
        <v>61220.81</v>
      </c>
      <c r="O12" s="49">
        <f t="shared" si="7"/>
        <v>2737.8</v>
      </c>
      <c r="P12" s="48">
        <v>1</v>
      </c>
      <c r="Q12" s="50">
        <f t="shared" si="8"/>
        <v>684.45</v>
      </c>
      <c r="R12" s="49">
        <f t="shared" si="9"/>
        <v>1079832.22</v>
      </c>
      <c r="S12" s="43">
        <v>450196</v>
      </c>
      <c r="T12" s="49">
        <f t="shared" si="10"/>
        <v>629636.22</v>
      </c>
      <c r="U12" s="42">
        <v>283426</v>
      </c>
      <c r="V12" s="42">
        <v>797124</v>
      </c>
      <c r="W12" s="42">
        <f t="shared" si="11"/>
        <v>860894</v>
      </c>
      <c r="X12" s="49">
        <f t="shared" si="12"/>
        <v>860894</v>
      </c>
      <c r="Y12" s="39">
        <v>0</v>
      </c>
      <c r="Z12" s="39">
        <f t="shared" si="13"/>
        <v>860894</v>
      </c>
    </row>
    <row r="13" spans="1:26" s="45" customFormat="1" ht="12.75">
      <c r="A13" s="44" t="e">
        <f>#REF!</f>
        <v>#REF!</v>
      </c>
      <c r="B13" s="45" t="e">
        <f t="shared" si="2"/>
        <v>#REF!</v>
      </c>
      <c r="C13" s="45">
        <v>9</v>
      </c>
      <c r="D13" s="45" t="s">
        <v>31</v>
      </c>
      <c r="E13" s="45" t="b">
        <f t="shared" si="4"/>
        <v>1</v>
      </c>
      <c r="F13" s="45">
        <v>9</v>
      </c>
      <c r="G13" s="45" t="s">
        <v>31</v>
      </c>
      <c r="H13" s="46">
        <v>572.01</v>
      </c>
      <c r="I13" s="47">
        <f t="shared" si="3"/>
        <v>2001062.58</v>
      </c>
      <c r="J13" s="46">
        <v>237.62</v>
      </c>
      <c r="K13" s="47">
        <f t="shared" si="5"/>
        <v>415633.02</v>
      </c>
      <c r="L13" s="48">
        <v>103.34</v>
      </c>
      <c r="M13" s="48">
        <v>3.52</v>
      </c>
      <c r="N13" s="49">
        <f t="shared" si="6"/>
        <v>194483.81</v>
      </c>
      <c r="O13" s="49">
        <f t="shared" si="7"/>
        <v>2409.26</v>
      </c>
      <c r="P13" s="48">
        <v>2.44</v>
      </c>
      <c r="Q13" s="50">
        <f t="shared" si="8"/>
        <v>1670.06</v>
      </c>
      <c r="R13" s="49">
        <f t="shared" si="9"/>
        <v>2615258.73</v>
      </c>
      <c r="S13" s="43">
        <v>565133</v>
      </c>
      <c r="T13" s="49">
        <f t="shared" si="10"/>
        <v>2050125.73</v>
      </c>
      <c r="U13" s="42">
        <v>2229085</v>
      </c>
      <c r="V13" s="42">
        <v>4397035</v>
      </c>
      <c r="W13" s="42">
        <f t="shared" si="11"/>
        <v>4748798</v>
      </c>
      <c r="X13" s="49">
        <f t="shared" si="12"/>
        <v>4279210.73</v>
      </c>
      <c r="Y13" s="39">
        <v>0</v>
      </c>
      <c r="Z13" s="39">
        <f t="shared" si="13"/>
        <v>4279210.73</v>
      </c>
    </row>
    <row r="14" spans="1:26" s="45" customFormat="1" ht="12.75">
      <c r="A14" s="44" t="e">
        <f>#REF!</f>
        <v>#REF!</v>
      </c>
      <c r="B14" s="45" t="e">
        <f t="shared" si="2"/>
        <v>#REF!</v>
      </c>
      <c r="C14" s="45">
        <v>11</v>
      </c>
      <c r="D14" s="45" t="s">
        <v>32</v>
      </c>
      <c r="E14" s="45" t="b">
        <f t="shared" si="4"/>
        <v>1</v>
      </c>
      <c r="F14" s="45">
        <v>11</v>
      </c>
      <c r="G14" s="45" t="s">
        <v>32</v>
      </c>
      <c r="H14" s="46">
        <v>240.89</v>
      </c>
      <c r="I14" s="47">
        <f t="shared" si="3"/>
        <v>842705.49</v>
      </c>
      <c r="J14" s="46">
        <v>70.06</v>
      </c>
      <c r="K14" s="47">
        <f t="shared" si="5"/>
        <v>122545.45</v>
      </c>
      <c r="L14" s="48">
        <v>33.120000000000005</v>
      </c>
      <c r="M14" s="48">
        <v>0</v>
      </c>
      <c r="N14" s="49">
        <f t="shared" si="6"/>
        <v>62331.18</v>
      </c>
      <c r="O14" s="49">
        <f t="shared" si="7"/>
        <v>0</v>
      </c>
      <c r="P14" s="48">
        <v>0</v>
      </c>
      <c r="Q14" s="50">
        <f t="shared" si="8"/>
        <v>0</v>
      </c>
      <c r="R14" s="49">
        <f t="shared" si="9"/>
        <v>1027582.12</v>
      </c>
      <c r="S14" s="43">
        <v>381594</v>
      </c>
      <c r="T14" s="49">
        <f t="shared" si="10"/>
        <v>645988.12</v>
      </c>
      <c r="U14" s="42">
        <v>721271</v>
      </c>
      <c r="V14" s="42">
        <v>1373562</v>
      </c>
      <c r="W14" s="42">
        <f t="shared" si="11"/>
        <v>1483447</v>
      </c>
      <c r="X14" s="49">
        <f t="shared" si="12"/>
        <v>1367259.12</v>
      </c>
      <c r="Y14" s="39">
        <v>0</v>
      </c>
      <c r="Z14" s="39">
        <f t="shared" si="13"/>
        <v>1367259.12</v>
      </c>
    </row>
    <row r="15" spans="1:26" s="45" customFormat="1" ht="12.75">
      <c r="A15" s="44" t="e">
        <f>#REF!</f>
        <v>#REF!</v>
      </c>
      <c r="B15" s="45" t="e">
        <f t="shared" si="2"/>
        <v>#REF!</v>
      </c>
      <c r="C15" s="45">
        <v>15</v>
      </c>
      <c r="D15" s="45" t="s">
        <v>33</v>
      </c>
      <c r="E15" s="45" t="b">
        <f t="shared" si="4"/>
        <v>1</v>
      </c>
      <c r="F15" s="45">
        <v>15</v>
      </c>
      <c r="G15" s="45" t="s">
        <v>33</v>
      </c>
      <c r="H15" s="46">
        <v>794.4399999999999</v>
      </c>
      <c r="I15" s="47">
        <f t="shared" si="3"/>
        <v>2779189.45</v>
      </c>
      <c r="J15" s="46">
        <v>197.11</v>
      </c>
      <c r="K15" s="47">
        <f t="shared" si="5"/>
        <v>344774.96</v>
      </c>
      <c r="L15" s="48">
        <v>111.69</v>
      </c>
      <c r="M15" s="48">
        <v>1.45</v>
      </c>
      <c r="N15" s="49">
        <f t="shared" si="6"/>
        <v>210198.35</v>
      </c>
      <c r="O15" s="49">
        <f t="shared" si="7"/>
        <v>992.45</v>
      </c>
      <c r="P15" s="48">
        <v>2</v>
      </c>
      <c r="Q15" s="50">
        <f t="shared" si="8"/>
        <v>1368.9</v>
      </c>
      <c r="R15" s="49">
        <f t="shared" si="9"/>
        <v>3336524.1100000003</v>
      </c>
      <c r="S15" s="43">
        <v>3616087</v>
      </c>
      <c r="T15" s="49">
        <f t="shared" si="10"/>
        <v>0</v>
      </c>
      <c r="U15" s="42">
        <v>0</v>
      </c>
      <c r="V15" s="42">
        <v>0</v>
      </c>
      <c r="W15" s="42">
        <f t="shared" si="11"/>
        <v>0</v>
      </c>
      <c r="X15" s="49">
        <f t="shared" si="12"/>
        <v>0</v>
      </c>
      <c r="Y15" s="39">
        <v>0</v>
      </c>
      <c r="Z15" s="39">
        <f t="shared" si="13"/>
        <v>0</v>
      </c>
    </row>
    <row r="16" spans="1:26" s="45" customFormat="1" ht="12.75">
      <c r="A16" s="44" t="e">
        <f>#REF!</f>
        <v>#REF!</v>
      </c>
      <c r="B16" s="45" t="e">
        <f t="shared" si="2"/>
        <v>#REF!</v>
      </c>
      <c r="C16" s="45">
        <v>17</v>
      </c>
      <c r="D16" s="45" t="s">
        <v>34</v>
      </c>
      <c r="E16" s="45" t="b">
        <f t="shared" si="4"/>
        <v>1</v>
      </c>
      <c r="F16" s="45">
        <v>17</v>
      </c>
      <c r="G16" s="45" t="s">
        <v>34</v>
      </c>
      <c r="H16" s="46">
        <v>1877.05</v>
      </c>
      <c r="I16" s="47">
        <f t="shared" si="3"/>
        <v>6566484.02</v>
      </c>
      <c r="J16" s="46">
        <v>94.3</v>
      </c>
      <c r="K16" s="47">
        <f t="shared" si="5"/>
        <v>164944.85</v>
      </c>
      <c r="L16" s="48">
        <v>221.2</v>
      </c>
      <c r="M16" s="48">
        <v>16.43</v>
      </c>
      <c r="N16" s="49">
        <f t="shared" si="6"/>
        <v>416293.98</v>
      </c>
      <c r="O16" s="49">
        <f t="shared" si="7"/>
        <v>11245.51</v>
      </c>
      <c r="P16" s="48">
        <v>9.68</v>
      </c>
      <c r="Q16" s="50">
        <f t="shared" si="8"/>
        <v>6625.48</v>
      </c>
      <c r="R16" s="49">
        <f>I16+K16+N16+O16+Q16</f>
        <v>7165593.84</v>
      </c>
      <c r="S16" s="43">
        <v>3825625</v>
      </c>
      <c r="T16" s="49">
        <f t="shared" si="10"/>
        <v>3339968.84</v>
      </c>
      <c r="U16" s="42">
        <v>0</v>
      </c>
      <c r="V16" s="42">
        <v>4187162</v>
      </c>
      <c r="W16" s="42">
        <f t="shared" si="11"/>
        <v>4522135</v>
      </c>
      <c r="X16" s="49">
        <f t="shared" si="12"/>
        <v>3339968.84</v>
      </c>
      <c r="Y16" s="39">
        <v>218596.0700000003</v>
      </c>
      <c r="Z16" s="39">
        <f t="shared" si="13"/>
        <v>3558564.91</v>
      </c>
    </row>
    <row r="17" spans="1:26" s="45" customFormat="1" ht="12.75">
      <c r="A17" s="44" t="e">
        <f>#REF!</f>
        <v>#REF!</v>
      </c>
      <c r="B17" s="45" t="e">
        <f t="shared" si="2"/>
        <v>#REF!</v>
      </c>
      <c r="C17" s="45">
        <v>19</v>
      </c>
      <c r="D17" s="45" t="s">
        <v>35</v>
      </c>
      <c r="E17" s="45" t="b">
        <f t="shared" si="4"/>
        <v>1</v>
      </c>
      <c r="F17" s="45">
        <v>19</v>
      </c>
      <c r="G17" s="45" t="s">
        <v>35</v>
      </c>
      <c r="H17" s="46">
        <v>297.81</v>
      </c>
      <c r="I17" s="47">
        <f t="shared" si="3"/>
        <v>1041828.72</v>
      </c>
      <c r="J17" s="46">
        <v>63.74</v>
      </c>
      <c r="K17" s="47">
        <f t="shared" si="5"/>
        <v>111490.82</v>
      </c>
      <c r="L17" s="48">
        <v>47.78</v>
      </c>
      <c r="M17" s="48">
        <v>0</v>
      </c>
      <c r="N17" s="49">
        <f t="shared" si="6"/>
        <v>89921</v>
      </c>
      <c r="O17" s="49">
        <f t="shared" si="7"/>
        <v>0</v>
      </c>
      <c r="P17" s="48">
        <v>0</v>
      </c>
      <c r="Q17" s="50">
        <f t="shared" si="8"/>
        <v>0</v>
      </c>
      <c r="R17" s="49">
        <f t="shared" si="9"/>
        <v>1243240.54</v>
      </c>
      <c r="S17" s="43">
        <v>599048</v>
      </c>
      <c r="T17" s="49">
        <f t="shared" si="10"/>
        <v>644192.54</v>
      </c>
      <c r="U17" s="42">
        <v>212449</v>
      </c>
      <c r="V17" s="42">
        <v>822697</v>
      </c>
      <c r="W17" s="42">
        <f t="shared" si="11"/>
        <v>888513</v>
      </c>
      <c r="X17" s="49">
        <f t="shared" si="12"/>
        <v>856641.54</v>
      </c>
      <c r="Y17" s="39">
        <v>0</v>
      </c>
      <c r="Z17" s="39">
        <f t="shared" si="13"/>
        <v>856641.54</v>
      </c>
    </row>
    <row r="18" spans="1:26" s="45" customFormat="1" ht="12.75">
      <c r="A18" s="44" t="e">
        <f>#REF!</f>
        <v>#REF!</v>
      </c>
      <c r="B18" s="45" t="e">
        <f t="shared" si="2"/>
        <v>#REF!</v>
      </c>
      <c r="C18" s="45">
        <v>21</v>
      </c>
      <c r="D18" s="45" t="s">
        <v>36</v>
      </c>
      <c r="E18" s="45" t="b">
        <f t="shared" si="4"/>
        <v>1</v>
      </c>
      <c r="F18" s="45">
        <v>21</v>
      </c>
      <c r="G18" s="45" t="s">
        <v>36</v>
      </c>
      <c r="H18" s="46">
        <v>360.26000000000005</v>
      </c>
      <c r="I18" s="47">
        <f t="shared" si="3"/>
        <v>1260297.56</v>
      </c>
      <c r="J18" s="46">
        <v>124.41000000000001</v>
      </c>
      <c r="K18" s="47">
        <f t="shared" si="5"/>
        <v>217611.75</v>
      </c>
      <c r="L18" s="48">
        <v>51.4</v>
      </c>
      <c r="M18" s="48">
        <v>0</v>
      </c>
      <c r="N18" s="49">
        <f t="shared" si="6"/>
        <v>96733.77</v>
      </c>
      <c r="O18" s="49">
        <f t="shared" si="7"/>
        <v>0</v>
      </c>
      <c r="P18" s="48">
        <v>0</v>
      </c>
      <c r="Q18" s="50">
        <f t="shared" si="8"/>
        <v>0</v>
      </c>
      <c r="R18" s="49">
        <f t="shared" si="9"/>
        <v>1574643.08</v>
      </c>
      <c r="S18" s="43">
        <v>557022</v>
      </c>
      <c r="T18" s="49">
        <f t="shared" si="10"/>
        <v>1017621.0800000001</v>
      </c>
      <c r="U18" s="42">
        <v>1207389</v>
      </c>
      <c r="V18" s="42">
        <v>2533076</v>
      </c>
      <c r="W18" s="42">
        <f t="shared" si="11"/>
        <v>2735722</v>
      </c>
      <c r="X18" s="49">
        <f t="shared" si="12"/>
        <v>2225010.08</v>
      </c>
      <c r="Y18" s="39">
        <v>0</v>
      </c>
      <c r="Z18" s="39">
        <f t="shared" si="13"/>
        <v>2225010.08</v>
      </c>
    </row>
    <row r="19" spans="1:26" s="45" customFormat="1" ht="12.75">
      <c r="A19" s="44" t="e">
        <f>#REF!</f>
        <v>#REF!</v>
      </c>
      <c r="B19" s="45" t="e">
        <f t="shared" si="2"/>
        <v>#REF!</v>
      </c>
      <c r="C19" s="45">
        <v>23</v>
      </c>
      <c r="D19" s="45" t="s">
        <v>37</v>
      </c>
      <c r="E19" s="45" t="b">
        <f t="shared" si="4"/>
        <v>1</v>
      </c>
      <c r="F19" s="45">
        <v>23</v>
      </c>
      <c r="G19" s="45" t="s">
        <v>37</v>
      </c>
      <c r="H19" s="46">
        <v>229.34</v>
      </c>
      <c r="I19" s="47">
        <f t="shared" si="3"/>
        <v>802300.12</v>
      </c>
      <c r="J19" s="46">
        <v>111.28</v>
      </c>
      <c r="K19" s="47">
        <f t="shared" si="5"/>
        <v>194645.41</v>
      </c>
      <c r="L19" s="48">
        <v>40.44</v>
      </c>
      <c r="M19" s="48">
        <v>0</v>
      </c>
      <c r="N19" s="49">
        <f t="shared" si="6"/>
        <v>76107.27</v>
      </c>
      <c r="O19" s="49">
        <f t="shared" si="7"/>
        <v>0</v>
      </c>
      <c r="P19" s="48">
        <v>1</v>
      </c>
      <c r="Q19" s="50">
        <f t="shared" si="8"/>
        <v>684.45</v>
      </c>
      <c r="R19" s="49">
        <f t="shared" si="9"/>
        <v>1073737.25</v>
      </c>
      <c r="S19" s="43">
        <v>561182</v>
      </c>
      <c r="T19" s="49">
        <f t="shared" si="10"/>
        <v>512555.25</v>
      </c>
      <c r="U19" s="42">
        <v>275155</v>
      </c>
      <c r="V19" s="42">
        <v>724174</v>
      </c>
      <c r="W19" s="42">
        <f t="shared" si="11"/>
        <v>782108</v>
      </c>
      <c r="X19" s="49">
        <f t="shared" si="12"/>
        <v>782108</v>
      </c>
      <c r="Y19" s="39">
        <v>0</v>
      </c>
      <c r="Z19" s="39">
        <f t="shared" si="13"/>
        <v>782108</v>
      </c>
    </row>
    <row r="20" spans="1:26" s="45" customFormat="1" ht="12.75">
      <c r="A20" s="44" t="e">
        <f>#REF!</f>
        <v>#REF!</v>
      </c>
      <c r="B20" s="45" t="e">
        <f t="shared" si="2"/>
        <v>#REF!</v>
      </c>
      <c r="C20" s="45">
        <v>27</v>
      </c>
      <c r="D20" s="45" t="s">
        <v>38</v>
      </c>
      <c r="E20" s="45" t="b">
        <f t="shared" si="4"/>
        <v>1</v>
      </c>
      <c r="F20" s="45">
        <v>27</v>
      </c>
      <c r="G20" s="45" t="s">
        <v>38</v>
      </c>
      <c r="H20" s="46">
        <v>896.28</v>
      </c>
      <c r="I20" s="47">
        <f t="shared" si="3"/>
        <v>3135456.32</v>
      </c>
      <c r="J20" s="46">
        <v>58.3</v>
      </c>
      <c r="K20" s="47">
        <f t="shared" si="5"/>
        <v>101975.45</v>
      </c>
      <c r="L20" s="48">
        <v>116.5</v>
      </c>
      <c r="M20" s="48">
        <v>2</v>
      </c>
      <c r="N20" s="49">
        <f t="shared" si="6"/>
        <v>219250.67</v>
      </c>
      <c r="O20" s="49">
        <f t="shared" si="7"/>
        <v>1368.9</v>
      </c>
      <c r="P20" s="48">
        <v>8</v>
      </c>
      <c r="Q20" s="50">
        <f t="shared" si="8"/>
        <v>5475.6</v>
      </c>
      <c r="R20" s="49">
        <f t="shared" si="9"/>
        <v>3463526.94</v>
      </c>
      <c r="S20" s="43">
        <v>2034606</v>
      </c>
      <c r="T20" s="49">
        <f t="shared" si="10"/>
        <v>1428920.94</v>
      </c>
      <c r="U20" s="42">
        <v>0</v>
      </c>
      <c r="V20" s="42">
        <v>1047436</v>
      </c>
      <c r="W20" s="42">
        <f t="shared" si="11"/>
        <v>1131231</v>
      </c>
      <c r="X20" s="49">
        <f t="shared" si="12"/>
        <v>1131231</v>
      </c>
      <c r="Y20" s="39">
        <v>0</v>
      </c>
      <c r="Z20" s="39">
        <f t="shared" si="13"/>
        <v>1131231</v>
      </c>
    </row>
    <row r="21" spans="1:26" s="45" customFormat="1" ht="12.75">
      <c r="A21" s="44" t="e">
        <f>#REF!</f>
        <v>#REF!</v>
      </c>
      <c r="B21" s="45" t="e">
        <f t="shared" si="2"/>
        <v>#REF!</v>
      </c>
      <c r="C21" s="45">
        <v>29</v>
      </c>
      <c r="D21" s="45" t="s">
        <v>39</v>
      </c>
      <c r="E21" s="45" t="b">
        <f t="shared" si="4"/>
        <v>1</v>
      </c>
      <c r="F21" s="45">
        <v>29</v>
      </c>
      <c r="G21" s="45" t="s">
        <v>39</v>
      </c>
      <c r="H21" s="46">
        <v>872.35</v>
      </c>
      <c r="I21" s="47">
        <f t="shared" si="3"/>
        <v>3051742.01</v>
      </c>
      <c r="J21" s="46">
        <v>104.03</v>
      </c>
      <c r="K21" s="47">
        <f t="shared" si="5"/>
        <v>181964.07</v>
      </c>
      <c r="L21" s="48">
        <v>134.52</v>
      </c>
      <c r="M21" s="48">
        <v>2.34</v>
      </c>
      <c r="N21" s="49">
        <f t="shared" si="6"/>
        <v>253163.95</v>
      </c>
      <c r="O21" s="49">
        <f t="shared" si="7"/>
        <v>1601.61</v>
      </c>
      <c r="P21" s="48">
        <v>4.22</v>
      </c>
      <c r="Q21" s="50">
        <f t="shared" si="8"/>
        <v>2888.38</v>
      </c>
      <c r="R21" s="49">
        <f t="shared" si="9"/>
        <v>3491360.0199999996</v>
      </c>
      <c r="S21" s="43">
        <v>1575635</v>
      </c>
      <c r="T21" s="49">
        <f t="shared" si="10"/>
        <v>1915725.0199999996</v>
      </c>
      <c r="U21" s="42">
        <v>69205</v>
      </c>
      <c r="V21" s="42">
        <v>1866979</v>
      </c>
      <c r="W21" s="42">
        <f t="shared" si="11"/>
        <v>2016337</v>
      </c>
      <c r="X21" s="49">
        <f t="shared" si="12"/>
        <v>1984930.0199999996</v>
      </c>
      <c r="Y21" s="39">
        <v>0</v>
      </c>
      <c r="Z21" s="39">
        <f t="shared" si="13"/>
        <v>1984930.0199999996</v>
      </c>
    </row>
    <row r="22" spans="1:26" s="45" customFormat="1" ht="12.75">
      <c r="A22" s="44" t="e">
        <f>#REF!</f>
        <v>#REF!</v>
      </c>
      <c r="B22" s="45" t="e">
        <f t="shared" si="2"/>
        <v>#REF!</v>
      </c>
      <c r="C22" s="45">
        <v>31</v>
      </c>
      <c r="D22" s="45" t="s">
        <v>40</v>
      </c>
      <c r="E22" s="45" t="b">
        <f t="shared" si="4"/>
        <v>1</v>
      </c>
      <c r="F22" s="45">
        <v>31</v>
      </c>
      <c r="G22" s="45" t="s">
        <v>40</v>
      </c>
      <c r="H22" s="46">
        <v>711.63</v>
      </c>
      <c r="I22" s="47">
        <f t="shared" si="3"/>
        <v>2489495.23</v>
      </c>
      <c r="J22" s="46">
        <v>208.27</v>
      </c>
      <c r="K22" s="47">
        <f t="shared" si="5"/>
        <v>364295.47</v>
      </c>
      <c r="L22" s="48">
        <v>93.56</v>
      </c>
      <c r="M22" s="48">
        <v>2</v>
      </c>
      <c r="N22" s="49">
        <f t="shared" si="6"/>
        <v>176078.05</v>
      </c>
      <c r="O22" s="49">
        <f t="shared" si="7"/>
        <v>1368.9</v>
      </c>
      <c r="P22" s="48">
        <v>2</v>
      </c>
      <c r="Q22" s="50">
        <f t="shared" si="8"/>
        <v>1368.9</v>
      </c>
      <c r="R22" s="49">
        <f t="shared" si="9"/>
        <v>3032606.55</v>
      </c>
      <c r="S22" s="43">
        <v>1209752</v>
      </c>
      <c r="T22" s="49">
        <f t="shared" si="10"/>
        <v>1822854.5499999998</v>
      </c>
      <c r="U22" s="42">
        <v>888419</v>
      </c>
      <c r="V22" s="42">
        <v>2774972</v>
      </c>
      <c r="W22" s="42">
        <f t="shared" si="11"/>
        <v>2996970</v>
      </c>
      <c r="X22" s="49">
        <f t="shared" si="12"/>
        <v>2711273.55</v>
      </c>
      <c r="Y22" s="39">
        <v>0</v>
      </c>
      <c r="Z22" s="39">
        <f t="shared" si="13"/>
        <v>2711273.55</v>
      </c>
    </row>
    <row r="23" spans="1:26" s="45" customFormat="1" ht="12.75">
      <c r="A23" s="44" t="e">
        <f>#REF!</f>
        <v>#REF!</v>
      </c>
      <c r="B23" s="45" t="e">
        <f t="shared" si="2"/>
        <v>#REF!</v>
      </c>
      <c r="C23" s="45">
        <v>33</v>
      </c>
      <c r="D23" s="45" t="s">
        <v>41</v>
      </c>
      <c r="E23" s="45" t="b">
        <f t="shared" si="4"/>
        <v>1</v>
      </c>
      <c r="F23" s="45">
        <v>33</v>
      </c>
      <c r="G23" s="45" t="s">
        <v>41</v>
      </c>
      <c r="H23" s="46">
        <v>1313.7099999999998</v>
      </c>
      <c r="I23" s="47">
        <f t="shared" si="3"/>
        <v>4595751.69</v>
      </c>
      <c r="J23" s="46">
        <v>207</v>
      </c>
      <c r="K23" s="47">
        <f t="shared" si="5"/>
        <v>362074.05</v>
      </c>
      <c r="L23" s="48">
        <v>259.74</v>
      </c>
      <c r="M23" s="48">
        <v>7.99</v>
      </c>
      <c r="N23" s="49">
        <f t="shared" si="6"/>
        <v>488825.49</v>
      </c>
      <c r="O23" s="49">
        <f t="shared" si="7"/>
        <v>5468.76</v>
      </c>
      <c r="P23" s="48">
        <v>4</v>
      </c>
      <c r="Q23" s="50">
        <f t="shared" si="8"/>
        <v>2737.8</v>
      </c>
      <c r="R23" s="49">
        <f t="shared" si="9"/>
        <v>5454857.79</v>
      </c>
      <c r="S23" s="43">
        <v>1997078</v>
      </c>
      <c r="T23" s="49">
        <f>IF(R23&gt;S23,R23-S23,0)</f>
        <v>3457779.79</v>
      </c>
      <c r="U23" s="42">
        <v>725476</v>
      </c>
      <c r="V23" s="42">
        <v>3925320</v>
      </c>
      <c r="W23" s="42">
        <f t="shared" si="11"/>
        <v>4239346</v>
      </c>
      <c r="X23" s="49">
        <f t="shared" si="12"/>
        <v>4183255.79</v>
      </c>
      <c r="Y23" s="39">
        <v>0</v>
      </c>
      <c r="Z23" s="39">
        <f t="shared" si="13"/>
        <v>4183255.79</v>
      </c>
    </row>
    <row r="24" spans="1:26" s="45" customFormat="1" ht="12.75">
      <c r="A24" s="44" t="e">
        <f>#REF!</f>
        <v>#REF!</v>
      </c>
      <c r="B24" s="45" t="e">
        <f t="shared" si="2"/>
        <v>#REF!</v>
      </c>
      <c r="C24" s="45">
        <v>35</v>
      </c>
      <c r="D24" s="45" t="s">
        <v>42</v>
      </c>
      <c r="E24" s="45" t="b">
        <f t="shared" si="4"/>
        <v>1</v>
      </c>
      <c r="F24" s="45">
        <v>35</v>
      </c>
      <c r="G24" s="45" t="s">
        <v>42</v>
      </c>
      <c r="H24" s="46">
        <v>340.72</v>
      </c>
      <c r="I24" s="47">
        <f t="shared" si="3"/>
        <v>1191940.78</v>
      </c>
      <c r="J24" s="46">
        <v>119.58000000000001</v>
      </c>
      <c r="K24" s="47">
        <f t="shared" si="5"/>
        <v>209163.36</v>
      </c>
      <c r="L24" s="48">
        <v>49.86</v>
      </c>
      <c r="M24" s="48">
        <v>1</v>
      </c>
      <c r="N24" s="49">
        <f t="shared" si="6"/>
        <v>93835.52</v>
      </c>
      <c r="O24" s="49">
        <f t="shared" si="7"/>
        <v>684.45</v>
      </c>
      <c r="P24" s="48">
        <v>2</v>
      </c>
      <c r="Q24" s="50">
        <f t="shared" si="8"/>
        <v>1368.9</v>
      </c>
      <c r="R24" s="49">
        <f t="shared" si="9"/>
        <v>1496993.01</v>
      </c>
      <c r="S24" s="43">
        <v>2307176</v>
      </c>
      <c r="T24" s="49">
        <f t="shared" si="10"/>
        <v>0</v>
      </c>
      <c r="U24" s="42">
        <v>18308</v>
      </c>
      <c r="V24" s="42">
        <v>18308</v>
      </c>
      <c r="W24" s="42">
        <f t="shared" si="11"/>
        <v>19773</v>
      </c>
      <c r="X24" s="49">
        <f t="shared" si="12"/>
        <v>18308</v>
      </c>
      <c r="Y24" s="39">
        <v>0</v>
      </c>
      <c r="Z24" s="39">
        <f t="shared" si="13"/>
        <v>18308</v>
      </c>
    </row>
    <row r="25" spans="1:26" s="45" customFormat="1" ht="12.75">
      <c r="A25" s="44" t="e">
        <f>#REF!</f>
        <v>#REF!</v>
      </c>
      <c r="B25" s="45" t="e">
        <f t="shared" si="2"/>
        <v>#REF!</v>
      </c>
      <c r="C25" s="45">
        <v>39</v>
      </c>
      <c r="D25" s="45" t="s">
        <v>43</v>
      </c>
      <c r="E25" s="45" t="b">
        <f t="shared" si="4"/>
        <v>1</v>
      </c>
      <c r="F25" s="45">
        <v>39</v>
      </c>
      <c r="G25" s="45" t="s">
        <v>43</v>
      </c>
      <c r="H25" s="46">
        <v>110.88</v>
      </c>
      <c r="I25" s="47">
        <f t="shared" si="3"/>
        <v>387891.5</v>
      </c>
      <c r="J25" s="46">
        <v>38.78</v>
      </c>
      <c r="K25" s="47">
        <f t="shared" si="5"/>
        <v>67832.04</v>
      </c>
      <c r="L25" s="48">
        <v>9.38</v>
      </c>
      <c r="M25" s="48">
        <v>0</v>
      </c>
      <c r="N25" s="49">
        <f t="shared" si="6"/>
        <v>17652.97</v>
      </c>
      <c r="O25" s="49">
        <f t="shared" si="7"/>
        <v>0</v>
      </c>
      <c r="P25" s="48">
        <v>0</v>
      </c>
      <c r="Q25" s="50">
        <f t="shared" si="8"/>
        <v>0</v>
      </c>
      <c r="R25" s="49">
        <f t="shared" si="9"/>
        <v>473376.51</v>
      </c>
      <c r="S25" s="43">
        <v>259039</v>
      </c>
      <c r="T25" s="49">
        <f t="shared" si="10"/>
        <v>214337.51</v>
      </c>
      <c r="U25" s="42">
        <v>259033</v>
      </c>
      <c r="V25" s="42">
        <v>451073</v>
      </c>
      <c r="W25" s="42">
        <f t="shared" si="11"/>
        <v>487159</v>
      </c>
      <c r="X25" s="49">
        <f t="shared" si="12"/>
        <v>473370.51</v>
      </c>
      <c r="Y25" s="39">
        <v>0</v>
      </c>
      <c r="Z25" s="39">
        <f t="shared" si="13"/>
        <v>473370.51</v>
      </c>
    </row>
    <row r="26" spans="1:26" s="45" customFormat="1" ht="12.75">
      <c r="A26" s="44" t="e">
        <f>#REF!</f>
        <v>#REF!</v>
      </c>
      <c r="B26" s="45" t="e">
        <f t="shared" si="2"/>
        <v>#REF!</v>
      </c>
      <c r="C26" s="45">
        <v>41</v>
      </c>
      <c r="D26" s="45" t="s">
        <v>44</v>
      </c>
      <c r="E26" s="45" t="b">
        <f t="shared" si="4"/>
        <v>1</v>
      </c>
      <c r="F26" s="45">
        <v>41</v>
      </c>
      <c r="G26" s="45" t="s">
        <v>44</v>
      </c>
      <c r="H26" s="46">
        <v>4260.39</v>
      </c>
      <c r="I26" s="47">
        <f t="shared" si="3"/>
        <v>14904122.34</v>
      </c>
      <c r="J26" s="46">
        <v>207.85</v>
      </c>
      <c r="K26" s="47">
        <f t="shared" si="5"/>
        <v>363560.83</v>
      </c>
      <c r="L26" s="48">
        <v>455.36</v>
      </c>
      <c r="M26" s="48">
        <v>19.57</v>
      </c>
      <c r="N26" s="49">
        <f t="shared" si="6"/>
        <v>856978.41</v>
      </c>
      <c r="O26" s="49">
        <f t="shared" si="7"/>
        <v>13394.69</v>
      </c>
      <c r="P26" s="48">
        <v>12</v>
      </c>
      <c r="Q26" s="50">
        <f t="shared" si="8"/>
        <v>8213.4</v>
      </c>
      <c r="R26" s="49">
        <f t="shared" si="9"/>
        <v>16146269.67</v>
      </c>
      <c r="S26" s="43">
        <v>8130973</v>
      </c>
      <c r="T26" s="49">
        <f t="shared" si="10"/>
        <v>8015296.67</v>
      </c>
      <c r="U26" s="42">
        <v>0</v>
      </c>
      <c r="V26" s="42">
        <v>3461737</v>
      </c>
      <c r="W26" s="42">
        <f t="shared" si="11"/>
        <v>3738676</v>
      </c>
      <c r="X26" s="49">
        <f t="shared" si="12"/>
        <v>3738676</v>
      </c>
      <c r="Y26" s="39">
        <v>0</v>
      </c>
      <c r="Z26" s="39">
        <f t="shared" si="13"/>
        <v>3738676</v>
      </c>
    </row>
    <row r="27" spans="1:26" s="45" customFormat="1" ht="12.75">
      <c r="A27" s="44" t="e">
        <f>#REF!</f>
        <v>#REF!</v>
      </c>
      <c r="B27" s="45" t="e">
        <f t="shared" si="2"/>
        <v>#REF!</v>
      </c>
      <c r="C27" s="45">
        <v>43</v>
      </c>
      <c r="D27" s="45" t="s">
        <v>45</v>
      </c>
      <c r="E27" s="45" t="b">
        <f t="shared" si="4"/>
        <v>1</v>
      </c>
      <c r="F27" s="45">
        <v>43</v>
      </c>
      <c r="G27" s="45" t="s">
        <v>45</v>
      </c>
      <c r="H27" s="46">
        <v>1035.14</v>
      </c>
      <c r="I27" s="47">
        <f t="shared" si="3"/>
        <v>3621230.26</v>
      </c>
      <c r="J27" s="46">
        <v>395.94</v>
      </c>
      <c r="K27" s="47">
        <f t="shared" si="5"/>
        <v>692558.45</v>
      </c>
      <c r="L27" s="48">
        <v>155.09</v>
      </c>
      <c r="M27" s="48">
        <v>8</v>
      </c>
      <c r="N27" s="49">
        <f t="shared" si="6"/>
        <v>291876.28</v>
      </c>
      <c r="O27" s="49">
        <f t="shared" si="7"/>
        <v>5475.6</v>
      </c>
      <c r="P27" s="48">
        <v>3.09</v>
      </c>
      <c r="Q27" s="50">
        <f t="shared" si="8"/>
        <v>2114.95</v>
      </c>
      <c r="R27" s="49">
        <f t="shared" si="9"/>
        <v>4613255.54</v>
      </c>
      <c r="S27" s="43">
        <v>1520244</v>
      </c>
      <c r="T27" s="49">
        <f t="shared" si="10"/>
        <v>3093011.54</v>
      </c>
      <c r="U27" s="42">
        <v>1233780</v>
      </c>
      <c r="V27" s="42">
        <v>4177182</v>
      </c>
      <c r="W27" s="42">
        <f t="shared" si="11"/>
        <v>4511357</v>
      </c>
      <c r="X27" s="49">
        <f t="shared" si="12"/>
        <v>4326791.54</v>
      </c>
      <c r="Y27" s="39">
        <v>0</v>
      </c>
      <c r="Z27" s="39">
        <f t="shared" si="13"/>
        <v>4326791.54</v>
      </c>
    </row>
    <row r="28" spans="1:26" s="45" customFormat="1" ht="12.75">
      <c r="A28" s="44" t="e">
        <f>#REF!</f>
        <v>#REF!</v>
      </c>
      <c r="B28" s="45" t="e">
        <f t="shared" si="2"/>
        <v>#REF!</v>
      </c>
      <c r="C28" s="45">
        <v>45</v>
      </c>
      <c r="D28" s="45" t="s">
        <v>46</v>
      </c>
      <c r="E28" s="45" t="b">
        <f t="shared" si="4"/>
        <v>1</v>
      </c>
      <c r="F28" s="45">
        <v>45</v>
      </c>
      <c r="G28" s="45" t="s">
        <v>46</v>
      </c>
      <c r="H28" s="46">
        <v>205.68</v>
      </c>
      <c r="I28" s="47">
        <f t="shared" si="3"/>
        <v>719530.34</v>
      </c>
      <c r="J28" s="46">
        <v>91.19</v>
      </c>
      <c r="K28" s="47">
        <f t="shared" si="5"/>
        <v>159504.99</v>
      </c>
      <c r="L28" s="48">
        <v>49.15</v>
      </c>
      <c r="M28" s="48">
        <v>0</v>
      </c>
      <c r="N28" s="49">
        <f t="shared" si="6"/>
        <v>92499.32</v>
      </c>
      <c r="O28" s="49">
        <f t="shared" si="7"/>
        <v>0</v>
      </c>
      <c r="P28" s="48">
        <v>2</v>
      </c>
      <c r="Q28" s="50">
        <f t="shared" si="8"/>
        <v>1368.9</v>
      </c>
      <c r="R28" s="49">
        <f t="shared" si="9"/>
        <v>972903.5499999999</v>
      </c>
      <c r="S28" s="43">
        <v>250031</v>
      </c>
      <c r="T28" s="49">
        <f t="shared" si="10"/>
        <v>722872.5499999999</v>
      </c>
      <c r="U28" s="42">
        <v>489829</v>
      </c>
      <c r="V28" s="42">
        <v>1321749</v>
      </c>
      <c r="W28" s="42">
        <f t="shared" si="11"/>
        <v>1427489</v>
      </c>
      <c r="X28" s="49">
        <f t="shared" si="12"/>
        <v>1212701.5499999998</v>
      </c>
      <c r="Y28" s="39">
        <v>0</v>
      </c>
      <c r="Z28" s="39">
        <f t="shared" si="13"/>
        <v>1212701.5499999998</v>
      </c>
    </row>
    <row r="29" spans="1:26" s="45" customFormat="1" ht="12.75">
      <c r="A29" s="44" t="e">
        <f>#REF!</f>
        <v>#REF!</v>
      </c>
      <c r="B29" s="45" t="e">
        <f t="shared" si="2"/>
        <v>#REF!</v>
      </c>
      <c r="C29" s="45">
        <v>47</v>
      </c>
      <c r="D29" s="45" t="s">
        <v>47</v>
      </c>
      <c r="E29" s="45" t="b">
        <f t="shared" si="4"/>
        <v>1</v>
      </c>
      <c r="F29" s="45">
        <v>47</v>
      </c>
      <c r="G29" s="45" t="s">
        <v>47</v>
      </c>
      <c r="H29" s="46">
        <v>32.42</v>
      </c>
      <c r="I29" s="47">
        <f t="shared" si="3"/>
        <v>113414.89</v>
      </c>
      <c r="J29" s="46">
        <v>3.18</v>
      </c>
      <c r="K29" s="47">
        <f t="shared" si="5"/>
        <v>5562.3</v>
      </c>
      <c r="L29" s="48">
        <v>7.67</v>
      </c>
      <c r="M29" s="48">
        <v>0</v>
      </c>
      <c r="N29" s="49">
        <f t="shared" si="6"/>
        <v>14434.79</v>
      </c>
      <c r="O29" s="49">
        <f t="shared" si="7"/>
        <v>0</v>
      </c>
      <c r="P29" s="48">
        <v>1</v>
      </c>
      <c r="Q29" s="50">
        <f t="shared" si="8"/>
        <v>684.45</v>
      </c>
      <c r="R29" s="49">
        <f t="shared" si="9"/>
        <v>134096.43000000002</v>
      </c>
      <c r="S29" s="43">
        <v>68617</v>
      </c>
      <c r="T29" s="49">
        <f t="shared" si="10"/>
        <v>65479.43000000002</v>
      </c>
      <c r="U29" s="42">
        <v>59781</v>
      </c>
      <c r="V29" s="42">
        <v>120189</v>
      </c>
      <c r="W29" s="42">
        <f t="shared" si="11"/>
        <v>129804</v>
      </c>
      <c r="X29" s="49">
        <f t="shared" si="12"/>
        <v>125260.43000000002</v>
      </c>
      <c r="Y29" s="39">
        <v>0</v>
      </c>
      <c r="Z29" s="39">
        <f t="shared" si="13"/>
        <v>125260.43000000002</v>
      </c>
    </row>
    <row r="30" spans="1:26" s="45" customFormat="1" ht="12.75">
      <c r="A30" s="44" t="e">
        <f>#REF!</f>
        <v>#REF!</v>
      </c>
      <c r="B30" s="45" t="e">
        <f t="shared" si="2"/>
        <v>#REF!</v>
      </c>
      <c r="C30" s="45">
        <v>51</v>
      </c>
      <c r="D30" s="45" t="s">
        <v>48</v>
      </c>
      <c r="E30" s="45" t="b">
        <f t="shared" si="4"/>
        <v>1</v>
      </c>
      <c r="F30" s="45">
        <v>51</v>
      </c>
      <c r="G30" s="45" t="s">
        <v>48</v>
      </c>
      <c r="H30" s="46">
        <v>1145.45</v>
      </c>
      <c r="I30" s="47">
        <f t="shared" si="3"/>
        <v>4007127.74</v>
      </c>
      <c r="J30" s="46">
        <v>631.6700000000001</v>
      </c>
      <c r="K30" s="47">
        <f t="shared" si="5"/>
        <v>1104885.58</v>
      </c>
      <c r="L30" s="48">
        <v>279.95</v>
      </c>
      <c r="M30" s="48">
        <v>0</v>
      </c>
      <c r="N30" s="49">
        <f t="shared" si="6"/>
        <v>526860.3</v>
      </c>
      <c r="O30" s="49">
        <f t="shared" si="7"/>
        <v>0</v>
      </c>
      <c r="P30" s="48">
        <v>7.52</v>
      </c>
      <c r="Q30" s="50">
        <f t="shared" si="8"/>
        <v>5147.06</v>
      </c>
      <c r="R30" s="49">
        <f t="shared" si="9"/>
        <v>5644020.68</v>
      </c>
      <c r="S30" s="43">
        <v>724733</v>
      </c>
      <c r="T30" s="49">
        <f t="shared" si="10"/>
        <v>4919287.68</v>
      </c>
      <c r="U30" s="42">
        <v>5495595</v>
      </c>
      <c r="V30" s="42">
        <v>10756851</v>
      </c>
      <c r="W30" s="42">
        <f t="shared" si="11"/>
        <v>11617399</v>
      </c>
      <c r="X30" s="49">
        <f t="shared" si="12"/>
        <v>10414882.68</v>
      </c>
      <c r="Y30" s="39">
        <v>0</v>
      </c>
      <c r="Z30" s="39">
        <f t="shared" si="13"/>
        <v>10414882.68</v>
      </c>
    </row>
    <row r="31" spans="1:26" s="45" customFormat="1" ht="12.75">
      <c r="A31" s="44" t="e">
        <f>#REF!</f>
        <v>#REF!</v>
      </c>
      <c r="B31" s="45" t="e">
        <f t="shared" si="2"/>
        <v>#REF!</v>
      </c>
      <c r="C31" s="45">
        <v>53</v>
      </c>
      <c r="D31" s="45" t="s">
        <v>49</v>
      </c>
      <c r="E31" s="45" t="b">
        <f t="shared" si="4"/>
        <v>1</v>
      </c>
      <c r="F31" s="45">
        <v>53</v>
      </c>
      <c r="G31" s="45" t="s">
        <v>49</v>
      </c>
      <c r="H31" s="46">
        <v>335.5</v>
      </c>
      <c r="I31" s="47">
        <f t="shared" si="3"/>
        <v>1173679.65</v>
      </c>
      <c r="J31" s="46">
        <v>139.4</v>
      </c>
      <c r="K31" s="47">
        <f t="shared" si="5"/>
        <v>243831.51</v>
      </c>
      <c r="L31" s="48">
        <v>44.74</v>
      </c>
      <c r="M31" s="48">
        <v>0</v>
      </c>
      <c r="N31" s="49">
        <f t="shared" si="6"/>
        <v>84199.79</v>
      </c>
      <c r="O31" s="49">
        <f t="shared" si="7"/>
        <v>0</v>
      </c>
      <c r="P31" s="48">
        <v>0</v>
      </c>
      <c r="Q31" s="50">
        <f t="shared" si="8"/>
        <v>0</v>
      </c>
      <c r="R31" s="49">
        <f t="shared" si="9"/>
        <v>1501710.95</v>
      </c>
      <c r="S31" s="49">
        <v>560116</v>
      </c>
      <c r="T31" s="48">
        <f t="shared" si="10"/>
        <v>941594.95</v>
      </c>
      <c r="U31" s="50">
        <v>449239</v>
      </c>
      <c r="V31" s="49">
        <v>1398908</v>
      </c>
      <c r="W31" s="43">
        <f t="shared" si="11"/>
        <v>1510821</v>
      </c>
      <c r="X31" s="49">
        <f t="shared" si="12"/>
        <v>1390833.95</v>
      </c>
      <c r="Y31" s="39">
        <v>10869.469999999972</v>
      </c>
      <c r="Z31" s="39">
        <f t="shared" si="13"/>
        <v>1401703.42</v>
      </c>
    </row>
    <row r="32" spans="1:26" s="45" customFormat="1" ht="12.75">
      <c r="A32" s="44" t="e">
        <f>#REF!</f>
        <v>#REF!</v>
      </c>
      <c r="B32" s="45" t="e">
        <f t="shared" si="2"/>
        <v>#REF!</v>
      </c>
      <c r="C32" s="45">
        <v>55</v>
      </c>
      <c r="D32" s="45" t="s">
        <v>50</v>
      </c>
      <c r="E32" s="45" t="b">
        <f t="shared" si="4"/>
        <v>1</v>
      </c>
      <c r="F32" s="45">
        <v>55</v>
      </c>
      <c r="G32" s="45" t="s">
        <v>50</v>
      </c>
      <c r="H32" s="46">
        <v>475.35</v>
      </c>
      <c r="I32" s="47">
        <f t="shared" si="3"/>
        <v>1662916.91</v>
      </c>
      <c r="J32" s="46">
        <v>140.29999999999998</v>
      </c>
      <c r="K32" s="47">
        <f t="shared" si="5"/>
        <v>245405.75</v>
      </c>
      <c r="L32" s="48">
        <v>70.17</v>
      </c>
      <c r="M32" s="48">
        <v>2</v>
      </c>
      <c r="N32" s="49">
        <f t="shared" si="6"/>
        <v>132058.54</v>
      </c>
      <c r="O32" s="49">
        <f t="shared" si="7"/>
        <v>1368.9</v>
      </c>
      <c r="P32" s="48">
        <v>5</v>
      </c>
      <c r="Q32" s="50">
        <f t="shared" si="8"/>
        <v>3422.25</v>
      </c>
      <c r="R32" s="49">
        <f t="shared" si="9"/>
        <v>2045172.3499999999</v>
      </c>
      <c r="S32" s="43">
        <v>522115</v>
      </c>
      <c r="T32" s="49">
        <f t="shared" si="10"/>
        <v>1523057.3499999999</v>
      </c>
      <c r="U32" s="42">
        <v>1119944</v>
      </c>
      <c r="V32" s="42">
        <v>2693114</v>
      </c>
      <c r="W32" s="42">
        <f t="shared" si="11"/>
        <v>2908563</v>
      </c>
      <c r="X32" s="49">
        <f t="shared" si="12"/>
        <v>2643001.3499999996</v>
      </c>
      <c r="Y32" s="39">
        <v>0</v>
      </c>
      <c r="Z32" s="39">
        <f t="shared" si="13"/>
        <v>2643001.3499999996</v>
      </c>
    </row>
    <row r="33" spans="1:26" s="45" customFormat="1" ht="12.75">
      <c r="A33" s="44" t="e">
        <f>#REF!</f>
        <v>#REF!</v>
      </c>
      <c r="B33" s="45" t="e">
        <f t="shared" si="2"/>
        <v>#REF!</v>
      </c>
      <c r="C33" s="45">
        <v>57</v>
      </c>
      <c r="D33" s="45" t="s">
        <v>51</v>
      </c>
      <c r="E33" s="45" t="b">
        <f t="shared" si="4"/>
        <v>1</v>
      </c>
      <c r="F33" s="45">
        <v>57</v>
      </c>
      <c r="G33" s="45" t="s">
        <v>51</v>
      </c>
      <c r="H33" s="46">
        <v>1374.57</v>
      </c>
      <c r="I33" s="47">
        <f t="shared" si="3"/>
        <v>4808658.23</v>
      </c>
      <c r="J33" s="46">
        <v>77.39999999999999</v>
      </c>
      <c r="K33" s="47">
        <f t="shared" si="5"/>
        <v>135384.21</v>
      </c>
      <c r="L33" s="48">
        <v>170.4</v>
      </c>
      <c r="M33" s="48">
        <v>5.67</v>
      </c>
      <c r="N33" s="49">
        <f t="shared" si="6"/>
        <v>320689.39</v>
      </c>
      <c r="O33" s="49">
        <f t="shared" si="7"/>
        <v>3880.83</v>
      </c>
      <c r="P33" s="48">
        <v>8</v>
      </c>
      <c r="Q33" s="50">
        <f t="shared" si="8"/>
        <v>5475.6</v>
      </c>
      <c r="R33" s="49">
        <f t="shared" si="9"/>
        <v>5274088.26</v>
      </c>
      <c r="S33" s="43">
        <v>2162713</v>
      </c>
      <c r="T33" s="49">
        <f t="shared" si="10"/>
        <v>3111375.26</v>
      </c>
      <c r="U33" s="42">
        <v>349208</v>
      </c>
      <c r="V33" s="42">
        <v>4082126</v>
      </c>
      <c r="W33" s="42">
        <f t="shared" si="11"/>
        <v>4408696</v>
      </c>
      <c r="X33" s="49">
        <f t="shared" si="12"/>
        <v>3460583.26</v>
      </c>
      <c r="Y33" s="39">
        <v>0</v>
      </c>
      <c r="Z33" s="39">
        <f t="shared" si="13"/>
        <v>3460583.26</v>
      </c>
    </row>
    <row r="34" spans="1:26" s="45" customFormat="1" ht="12.75">
      <c r="A34" s="44" t="e">
        <f>#REF!</f>
        <v>#REF!</v>
      </c>
      <c r="B34" s="45" t="e">
        <f t="shared" si="2"/>
        <v>#REF!</v>
      </c>
      <c r="C34" s="45">
        <v>59</v>
      </c>
      <c r="D34" s="45" t="s">
        <v>52</v>
      </c>
      <c r="E34" s="45" t="b">
        <f t="shared" si="4"/>
        <v>1</v>
      </c>
      <c r="F34" s="45">
        <v>59</v>
      </c>
      <c r="G34" s="45" t="s">
        <v>52</v>
      </c>
      <c r="H34" s="46">
        <v>217.12</v>
      </c>
      <c r="I34" s="47">
        <f t="shared" si="3"/>
        <v>759550.9</v>
      </c>
      <c r="J34" s="46">
        <v>57.41</v>
      </c>
      <c r="K34" s="47">
        <f t="shared" si="5"/>
        <v>100418.7</v>
      </c>
      <c r="L34" s="48">
        <v>40.91</v>
      </c>
      <c r="M34" s="48">
        <v>3</v>
      </c>
      <c r="N34" s="49">
        <f t="shared" si="6"/>
        <v>76991.8</v>
      </c>
      <c r="O34" s="49">
        <f t="shared" si="7"/>
        <v>2053.35</v>
      </c>
      <c r="P34" s="48">
        <v>0</v>
      </c>
      <c r="Q34" s="50">
        <f t="shared" si="8"/>
        <v>0</v>
      </c>
      <c r="R34" s="49">
        <f t="shared" si="9"/>
        <v>939014.75</v>
      </c>
      <c r="S34" s="43">
        <v>523224</v>
      </c>
      <c r="T34" s="49">
        <f t="shared" si="10"/>
        <v>415790.75</v>
      </c>
      <c r="U34" s="42">
        <v>199555</v>
      </c>
      <c r="V34" s="42">
        <v>548701</v>
      </c>
      <c r="W34" s="42">
        <f t="shared" si="11"/>
        <v>592597</v>
      </c>
      <c r="X34" s="49">
        <f t="shared" si="12"/>
        <v>592597</v>
      </c>
      <c r="Y34" s="39">
        <v>0</v>
      </c>
      <c r="Z34" s="39">
        <f t="shared" si="13"/>
        <v>592597</v>
      </c>
    </row>
    <row r="35" spans="1:26" s="45" customFormat="1" ht="12.75">
      <c r="A35" s="44" t="e">
        <f>#REF!</f>
        <v>#REF!</v>
      </c>
      <c r="B35" s="45" t="e">
        <f t="shared" si="2"/>
        <v>#REF!</v>
      </c>
      <c r="C35" s="45">
        <v>63</v>
      </c>
      <c r="D35" s="45" t="s">
        <v>53</v>
      </c>
      <c r="E35" s="45" t="b">
        <f t="shared" si="4"/>
        <v>1</v>
      </c>
      <c r="F35" s="45">
        <v>63</v>
      </c>
      <c r="G35" s="45" t="s">
        <v>53</v>
      </c>
      <c r="H35" s="46">
        <v>831.41</v>
      </c>
      <c r="I35" s="47">
        <f t="shared" si="3"/>
        <v>2908521.6</v>
      </c>
      <c r="J35" s="46">
        <v>57.75</v>
      </c>
      <c r="K35" s="47">
        <f t="shared" si="5"/>
        <v>101013.41</v>
      </c>
      <c r="L35" s="48">
        <v>108.1</v>
      </c>
      <c r="M35" s="48">
        <v>4.5</v>
      </c>
      <c r="N35" s="49">
        <f t="shared" si="6"/>
        <v>203442.04</v>
      </c>
      <c r="O35" s="49">
        <f t="shared" si="7"/>
        <v>3080.03</v>
      </c>
      <c r="P35" s="48">
        <v>4</v>
      </c>
      <c r="Q35" s="50">
        <f t="shared" si="8"/>
        <v>2737.8</v>
      </c>
      <c r="R35" s="49">
        <f t="shared" si="9"/>
        <v>3218794.88</v>
      </c>
      <c r="S35" s="43">
        <v>1136769</v>
      </c>
      <c r="T35" s="49">
        <f t="shared" si="10"/>
        <v>2082025.88</v>
      </c>
      <c r="U35" s="42">
        <v>0</v>
      </c>
      <c r="V35" s="42">
        <v>1841565</v>
      </c>
      <c r="W35" s="42">
        <f t="shared" si="11"/>
        <v>1988890</v>
      </c>
      <c r="X35" s="49">
        <f t="shared" si="12"/>
        <v>1988890</v>
      </c>
      <c r="Y35" s="39">
        <v>0</v>
      </c>
      <c r="Z35" s="39">
        <f t="shared" si="13"/>
        <v>1988890</v>
      </c>
    </row>
    <row r="36" spans="1:26" s="45" customFormat="1" ht="12.75">
      <c r="A36" s="44" t="e">
        <f>#REF!</f>
        <v>#REF!</v>
      </c>
      <c r="B36" s="45" t="e">
        <f t="shared" si="2"/>
        <v>#REF!</v>
      </c>
      <c r="C36" s="45">
        <v>65</v>
      </c>
      <c r="D36" s="45" t="s">
        <v>54</v>
      </c>
      <c r="E36" s="45" t="b">
        <f t="shared" si="4"/>
        <v>1</v>
      </c>
      <c r="F36" s="45">
        <v>65</v>
      </c>
      <c r="G36" s="45" t="s">
        <v>54</v>
      </c>
      <c r="H36" s="46">
        <v>101.06</v>
      </c>
      <c r="I36" s="47">
        <f t="shared" si="3"/>
        <v>353538.2</v>
      </c>
      <c r="J36" s="46">
        <v>28.78</v>
      </c>
      <c r="K36" s="47">
        <f t="shared" si="5"/>
        <v>50340.54</v>
      </c>
      <c r="L36" s="48">
        <v>11.63</v>
      </c>
      <c r="M36" s="48">
        <v>0</v>
      </c>
      <c r="N36" s="49">
        <f t="shared" si="6"/>
        <v>21887.43</v>
      </c>
      <c r="O36" s="49">
        <f t="shared" si="7"/>
        <v>0</v>
      </c>
      <c r="P36" s="48">
        <v>0</v>
      </c>
      <c r="Q36" s="50">
        <f t="shared" si="8"/>
        <v>0</v>
      </c>
      <c r="R36" s="49">
        <f t="shared" si="9"/>
        <v>425766.17</v>
      </c>
      <c r="S36" s="43">
        <v>781156</v>
      </c>
      <c r="T36" s="49">
        <f t="shared" si="10"/>
        <v>0</v>
      </c>
      <c r="U36" s="42">
        <v>0</v>
      </c>
      <c r="V36" s="42">
        <v>0</v>
      </c>
      <c r="W36" s="42">
        <f t="shared" si="11"/>
        <v>0</v>
      </c>
      <c r="X36" s="49">
        <f t="shared" si="12"/>
        <v>0</v>
      </c>
      <c r="Y36" s="39">
        <v>0</v>
      </c>
      <c r="Z36" s="39">
        <f t="shared" si="13"/>
        <v>0</v>
      </c>
    </row>
    <row r="37" spans="1:26" s="45" customFormat="1" ht="12.75">
      <c r="A37" s="44" t="e">
        <f>#REF!</f>
        <v>#REF!</v>
      </c>
      <c r="B37" s="45" t="e">
        <f t="shared" si="2"/>
        <v>#REF!</v>
      </c>
      <c r="C37" s="45">
        <v>67</v>
      </c>
      <c r="D37" s="45" t="s">
        <v>55</v>
      </c>
      <c r="E37" s="45" t="b">
        <f t="shared" si="4"/>
        <v>1</v>
      </c>
      <c r="F37" s="45">
        <v>67</v>
      </c>
      <c r="G37" s="45" t="s">
        <v>55</v>
      </c>
      <c r="H37" s="46">
        <v>394.46</v>
      </c>
      <c r="I37" s="47">
        <f t="shared" si="3"/>
        <v>1379939.42</v>
      </c>
      <c r="J37" s="46">
        <v>169.18</v>
      </c>
      <c r="K37" s="47">
        <f t="shared" si="5"/>
        <v>295921.2</v>
      </c>
      <c r="L37" s="48">
        <v>49.43</v>
      </c>
      <c r="M37" s="48">
        <v>0.28</v>
      </c>
      <c r="N37" s="49">
        <f t="shared" si="6"/>
        <v>93026.27</v>
      </c>
      <c r="O37" s="49">
        <f t="shared" si="7"/>
        <v>191.65</v>
      </c>
      <c r="P37" s="48">
        <v>0.07</v>
      </c>
      <c r="Q37" s="50">
        <f t="shared" si="8"/>
        <v>47.91</v>
      </c>
      <c r="R37" s="49">
        <f t="shared" si="9"/>
        <v>1769126.4499999997</v>
      </c>
      <c r="S37" s="43">
        <v>1133129</v>
      </c>
      <c r="T37" s="49">
        <f t="shared" si="10"/>
        <v>635997.4499999997</v>
      </c>
      <c r="U37" s="42">
        <v>267027</v>
      </c>
      <c r="V37" s="42">
        <v>1055426</v>
      </c>
      <c r="W37" s="42">
        <f t="shared" si="11"/>
        <v>1139860</v>
      </c>
      <c r="X37" s="49">
        <f t="shared" si="12"/>
        <v>903024.4499999997</v>
      </c>
      <c r="Y37" s="39">
        <v>38233.80000000028</v>
      </c>
      <c r="Z37" s="39">
        <f t="shared" si="13"/>
        <v>941258.25</v>
      </c>
    </row>
    <row r="38" spans="1:26" s="45" customFormat="1" ht="12.75">
      <c r="A38" s="44" t="e">
        <f>#REF!</f>
        <v>#REF!</v>
      </c>
      <c r="B38" s="45" t="e">
        <f t="shared" si="2"/>
        <v>#REF!</v>
      </c>
      <c r="C38" s="45">
        <v>69</v>
      </c>
      <c r="D38" s="45" t="s">
        <v>56</v>
      </c>
      <c r="E38" s="45" t="b">
        <f t="shared" si="4"/>
        <v>1</v>
      </c>
      <c r="F38" s="45">
        <v>69</v>
      </c>
      <c r="G38" s="45" t="s">
        <v>56</v>
      </c>
      <c r="H38" s="46">
        <v>80.02</v>
      </c>
      <c r="I38" s="47">
        <f t="shared" si="3"/>
        <v>279933.97</v>
      </c>
      <c r="J38" s="46">
        <v>26.45</v>
      </c>
      <c r="K38" s="47">
        <f t="shared" si="5"/>
        <v>46265.02</v>
      </c>
      <c r="L38" s="48">
        <v>12.26</v>
      </c>
      <c r="M38" s="48">
        <v>0</v>
      </c>
      <c r="N38" s="49">
        <f t="shared" si="6"/>
        <v>23073.07</v>
      </c>
      <c r="O38" s="49">
        <f t="shared" si="7"/>
        <v>0</v>
      </c>
      <c r="P38" s="48">
        <v>0</v>
      </c>
      <c r="Q38" s="50">
        <f t="shared" si="8"/>
        <v>0</v>
      </c>
      <c r="R38" s="49">
        <f t="shared" si="9"/>
        <v>349272.06</v>
      </c>
      <c r="S38" s="43">
        <v>250236</v>
      </c>
      <c r="T38" s="49">
        <f t="shared" si="10"/>
        <v>99036.06</v>
      </c>
      <c r="U38" s="42">
        <v>56013</v>
      </c>
      <c r="V38" s="42">
        <v>135327</v>
      </c>
      <c r="W38" s="42">
        <f t="shared" si="11"/>
        <v>146153</v>
      </c>
      <c r="X38" s="49">
        <f t="shared" si="12"/>
        <v>146153</v>
      </c>
      <c r="Y38" s="39">
        <v>0</v>
      </c>
      <c r="Z38" s="39">
        <f t="shared" si="13"/>
        <v>146153</v>
      </c>
    </row>
    <row r="39" spans="1:26" s="45" customFormat="1" ht="12.75">
      <c r="A39" s="44" t="e">
        <f>#REF!</f>
        <v>#REF!</v>
      </c>
      <c r="B39" s="45" t="e">
        <f t="shared" si="2"/>
        <v>#REF!</v>
      </c>
      <c r="C39" s="45">
        <v>71</v>
      </c>
      <c r="D39" s="45" t="s">
        <v>57</v>
      </c>
      <c r="E39" s="45" t="b">
        <f t="shared" si="4"/>
        <v>1</v>
      </c>
      <c r="F39" s="45">
        <v>71</v>
      </c>
      <c r="G39" s="45" t="s">
        <v>57</v>
      </c>
      <c r="H39" s="46">
        <v>1120.69</v>
      </c>
      <c r="I39" s="47">
        <f t="shared" si="3"/>
        <v>3920509.83</v>
      </c>
      <c r="J39" s="46">
        <v>84.62</v>
      </c>
      <c r="K39" s="47">
        <f t="shared" si="5"/>
        <v>148013.07</v>
      </c>
      <c r="L39" s="48">
        <v>174.21</v>
      </c>
      <c r="M39" s="48">
        <v>9</v>
      </c>
      <c r="N39" s="49">
        <f t="shared" si="6"/>
        <v>327859.74</v>
      </c>
      <c r="O39" s="49">
        <f t="shared" si="7"/>
        <v>6160.05</v>
      </c>
      <c r="P39" s="48">
        <v>4</v>
      </c>
      <c r="Q39" s="50">
        <f t="shared" si="8"/>
        <v>2737.8</v>
      </c>
      <c r="R39" s="49">
        <f t="shared" si="9"/>
        <v>4405280.489999999</v>
      </c>
      <c r="S39" s="43">
        <v>1125224</v>
      </c>
      <c r="T39" s="49">
        <f t="shared" si="10"/>
        <v>3280056.4899999993</v>
      </c>
      <c r="U39" s="42">
        <v>758524</v>
      </c>
      <c r="V39" s="42">
        <v>3865563</v>
      </c>
      <c r="W39" s="42">
        <f t="shared" si="11"/>
        <v>4174808</v>
      </c>
      <c r="X39" s="49">
        <f t="shared" si="12"/>
        <v>4038580.4899999993</v>
      </c>
      <c r="Y39" s="39">
        <v>0</v>
      </c>
      <c r="Z39" s="39">
        <f t="shared" si="13"/>
        <v>4038580.4899999993</v>
      </c>
    </row>
    <row r="40" spans="1:26" s="45" customFormat="1" ht="12.75">
      <c r="A40" s="44" t="e">
        <f>#REF!</f>
        <v>#REF!</v>
      </c>
      <c r="B40" s="45" t="e">
        <f t="shared" si="2"/>
        <v>#REF!</v>
      </c>
      <c r="C40" s="45">
        <v>73</v>
      </c>
      <c r="D40" s="45" t="s">
        <v>58</v>
      </c>
      <c r="E40" s="45" t="b">
        <f t="shared" si="4"/>
        <v>1</v>
      </c>
      <c r="F40" s="45">
        <v>73</v>
      </c>
      <c r="G40" s="45" t="s">
        <v>58</v>
      </c>
      <c r="H40" s="46">
        <v>0</v>
      </c>
      <c r="I40" s="47">
        <f t="shared" si="3"/>
        <v>0</v>
      </c>
      <c r="J40" s="46">
        <v>0</v>
      </c>
      <c r="K40" s="47">
        <f t="shared" si="5"/>
        <v>0</v>
      </c>
      <c r="L40" s="48">
        <v>0</v>
      </c>
      <c r="M40" s="48">
        <v>0</v>
      </c>
      <c r="N40" s="49">
        <f t="shared" si="6"/>
        <v>0</v>
      </c>
      <c r="O40" s="49">
        <f t="shared" si="7"/>
        <v>0</v>
      </c>
      <c r="P40" s="48">
        <v>0</v>
      </c>
      <c r="Q40" s="50">
        <f t="shared" si="8"/>
        <v>0</v>
      </c>
      <c r="R40" s="49">
        <f t="shared" si="9"/>
        <v>0</v>
      </c>
      <c r="S40" s="43">
        <v>19878</v>
      </c>
      <c r="T40" s="49">
        <f t="shared" si="10"/>
        <v>0</v>
      </c>
      <c r="U40" s="42">
        <v>203</v>
      </c>
      <c r="V40" s="42">
        <v>203</v>
      </c>
      <c r="W40" s="42">
        <f t="shared" si="11"/>
        <v>219</v>
      </c>
      <c r="X40" s="49">
        <f t="shared" si="12"/>
        <v>203</v>
      </c>
      <c r="Y40" s="39">
        <v>0</v>
      </c>
      <c r="Z40" s="39">
        <f t="shared" si="13"/>
        <v>203</v>
      </c>
    </row>
    <row r="41" spans="1:26" s="45" customFormat="1" ht="12.75">
      <c r="A41" s="44" t="e">
        <f>#REF!</f>
        <v>#REF!</v>
      </c>
      <c r="B41" s="45" t="e">
        <f t="shared" si="2"/>
        <v>#REF!</v>
      </c>
      <c r="C41" s="45">
        <v>75</v>
      </c>
      <c r="D41" s="45" t="s">
        <v>59</v>
      </c>
      <c r="E41" s="45" t="b">
        <f t="shared" si="4"/>
        <v>1</v>
      </c>
      <c r="F41" s="45">
        <v>75</v>
      </c>
      <c r="G41" s="45" t="s">
        <v>59</v>
      </c>
      <c r="H41" s="46">
        <v>437.02000000000004</v>
      </c>
      <c r="I41" s="47">
        <f t="shared" si="3"/>
        <v>1528827.07</v>
      </c>
      <c r="J41" s="46">
        <v>178.02</v>
      </c>
      <c r="K41" s="47">
        <f t="shared" si="5"/>
        <v>311383.68</v>
      </c>
      <c r="L41" s="48">
        <v>72.02999999999999</v>
      </c>
      <c r="M41" s="48">
        <v>1</v>
      </c>
      <c r="N41" s="49">
        <f t="shared" si="6"/>
        <v>135559.02</v>
      </c>
      <c r="O41" s="49">
        <f t="shared" si="7"/>
        <v>684.45</v>
      </c>
      <c r="P41" s="48">
        <v>2</v>
      </c>
      <c r="Q41" s="50">
        <f t="shared" si="8"/>
        <v>1368.9</v>
      </c>
      <c r="R41" s="49">
        <f t="shared" si="9"/>
        <v>1977823.1199999999</v>
      </c>
      <c r="S41" s="43">
        <v>975963</v>
      </c>
      <c r="T41" s="49">
        <f t="shared" si="10"/>
        <v>1001860.1199999999</v>
      </c>
      <c r="U41" s="42">
        <v>669210</v>
      </c>
      <c r="V41" s="42">
        <v>1561689</v>
      </c>
      <c r="W41" s="42">
        <f t="shared" si="11"/>
        <v>1686624</v>
      </c>
      <c r="X41" s="49">
        <f t="shared" si="12"/>
        <v>1671070.1199999999</v>
      </c>
      <c r="Y41" s="39">
        <v>0</v>
      </c>
      <c r="Z41" s="39">
        <f t="shared" si="13"/>
        <v>1671070.1199999999</v>
      </c>
    </row>
    <row r="42" spans="1:26" s="45" customFormat="1" ht="12.75">
      <c r="A42" s="44" t="e">
        <f>#REF!</f>
        <v>#REF!</v>
      </c>
      <c r="B42" s="45" t="e">
        <f t="shared" si="2"/>
        <v>#REF!</v>
      </c>
      <c r="C42" s="45">
        <v>77</v>
      </c>
      <c r="D42" s="45" t="s">
        <v>60</v>
      </c>
      <c r="E42" s="45" t="b">
        <f t="shared" si="4"/>
        <v>1</v>
      </c>
      <c r="F42" s="45">
        <v>77</v>
      </c>
      <c r="G42" s="45" t="s">
        <v>60</v>
      </c>
      <c r="H42" s="46">
        <v>471.94</v>
      </c>
      <c r="I42" s="47">
        <f t="shared" si="3"/>
        <v>1650987.7</v>
      </c>
      <c r="J42" s="46">
        <v>138.02999999999997</v>
      </c>
      <c r="K42" s="47">
        <f t="shared" si="5"/>
        <v>241435.17</v>
      </c>
      <c r="L42" s="48">
        <v>69.51</v>
      </c>
      <c r="M42" s="48">
        <v>2.01</v>
      </c>
      <c r="N42" s="49">
        <f t="shared" si="6"/>
        <v>130816.43</v>
      </c>
      <c r="O42" s="49">
        <f t="shared" si="7"/>
        <v>1375.74</v>
      </c>
      <c r="P42" s="48">
        <v>2</v>
      </c>
      <c r="Q42" s="50">
        <f t="shared" si="8"/>
        <v>1368.9</v>
      </c>
      <c r="R42" s="49">
        <f t="shared" si="9"/>
        <v>2025983.9399999997</v>
      </c>
      <c r="S42" s="43">
        <v>841909</v>
      </c>
      <c r="T42" s="49">
        <f t="shared" si="10"/>
        <v>1184074.9399999997</v>
      </c>
      <c r="U42" s="42">
        <v>956783</v>
      </c>
      <c r="V42" s="42">
        <v>2127112</v>
      </c>
      <c r="W42" s="42">
        <f t="shared" si="11"/>
        <v>2297281</v>
      </c>
      <c r="X42" s="49">
        <f t="shared" si="12"/>
        <v>2140857.9399999995</v>
      </c>
      <c r="Y42" s="39">
        <v>0</v>
      </c>
      <c r="Z42" s="39">
        <f t="shared" si="13"/>
        <v>2140857.9399999995</v>
      </c>
    </row>
    <row r="43" spans="1:26" s="45" customFormat="1" ht="12.75">
      <c r="A43" s="44" t="e">
        <f>#REF!</f>
        <v>#REF!</v>
      </c>
      <c r="B43" s="45" t="e">
        <f t="shared" si="2"/>
        <v>#REF!</v>
      </c>
      <c r="C43" s="45">
        <v>79</v>
      </c>
      <c r="D43" s="45" t="s">
        <v>61</v>
      </c>
      <c r="E43" s="45" t="b">
        <f t="shared" si="4"/>
        <v>1</v>
      </c>
      <c r="F43" s="45">
        <v>79</v>
      </c>
      <c r="G43" s="45" t="s">
        <v>61</v>
      </c>
      <c r="H43" s="46">
        <v>548.09</v>
      </c>
      <c r="I43" s="47">
        <f t="shared" si="3"/>
        <v>1917383.25</v>
      </c>
      <c r="J43" s="46">
        <v>84.9</v>
      </c>
      <c r="K43" s="47">
        <f t="shared" si="5"/>
        <v>148502.84</v>
      </c>
      <c r="L43" s="48">
        <v>77.1</v>
      </c>
      <c r="M43" s="48">
        <v>7</v>
      </c>
      <c r="N43" s="49">
        <f t="shared" si="6"/>
        <v>145100.66</v>
      </c>
      <c r="O43" s="49">
        <f t="shared" si="7"/>
        <v>4791.15</v>
      </c>
      <c r="P43" s="48">
        <v>2</v>
      </c>
      <c r="Q43" s="50">
        <f t="shared" si="8"/>
        <v>1368.9</v>
      </c>
      <c r="R43" s="49">
        <f t="shared" si="9"/>
        <v>2217146.8</v>
      </c>
      <c r="S43" s="43">
        <v>984080</v>
      </c>
      <c r="T43" s="49">
        <f t="shared" si="10"/>
        <v>1233066.7999999998</v>
      </c>
      <c r="U43" s="42">
        <v>0</v>
      </c>
      <c r="V43" s="42">
        <v>1368798</v>
      </c>
      <c r="W43" s="42">
        <f t="shared" si="11"/>
        <v>1478302</v>
      </c>
      <c r="X43" s="49">
        <f t="shared" si="12"/>
        <v>1233066.7999999998</v>
      </c>
      <c r="Y43" s="39">
        <v>85531.4600000002</v>
      </c>
      <c r="Z43" s="39">
        <f t="shared" si="13"/>
        <v>1318598.26</v>
      </c>
    </row>
    <row r="44" spans="1:26" s="45" customFormat="1" ht="12.75">
      <c r="A44" s="44" t="e">
        <f>#REF!</f>
        <v>#REF!</v>
      </c>
      <c r="B44" s="45" t="e">
        <f t="shared" si="2"/>
        <v>#REF!</v>
      </c>
      <c r="C44" s="45">
        <v>81</v>
      </c>
      <c r="D44" s="45" t="s">
        <v>62</v>
      </c>
      <c r="E44" s="45" t="b">
        <f t="shared" si="4"/>
        <v>1</v>
      </c>
      <c r="F44" s="45">
        <v>81</v>
      </c>
      <c r="G44" s="45" t="s">
        <v>62</v>
      </c>
      <c r="H44" s="46">
        <v>265.89</v>
      </c>
      <c r="I44" s="47">
        <f t="shared" si="3"/>
        <v>930162.99</v>
      </c>
      <c r="J44" s="46">
        <v>39.15</v>
      </c>
      <c r="K44" s="47">
        <f t="shared" si="5"/>
        <v>68479.22</v>
      </c>
      <c r="L44" s="48">
        <v>30</v>
      </c>
      <c r="M44" s="48">
        <v>1</v>
      </c>
      <c r="N44" s="49">
        <f t="shared" si="6"/>
        <v>56459.4</v>
      </c>
      <c r="O44" s="49">
        <f t="shared" si="7"/>
        <v>684.45</v>
      </c>
      <c r="P44" s="48">
        <v>0</v>
      </c>
      <c r="Q44" s="50">
        <f t="shared" si="8"/>
        <v>0</v>
      </c>
      <c r="R44" s="49">
        <f t="shared" si="9"/>
        <v>1055786.0599999998</v>
      </c>
      <c r="S44" s="43">
        <v>583927</v>
      </c>
      <c r="T44" s="49">
        <f t="shared" si="10"/>
        <v>471859.0599999998</v>
      </c>
      <c r="U44" s="42">
        <v>0</v>
      </c>
      <c r="V44" s="42">
        <v>421523</v>
      </c>
      <c r="W44" s="42">
        <f t="shared" si="11"/>
        <v>455245</v>
      </c>
      <c r="X44" s="49">
        <f t="shared" si="12"/>
        <v>455245</v>
      </c>
      <c r="Y44" s="39">
        <v>0</v>
      </c>
      <c r="Z44" s="39">
        <f t="shared" si="13"/>
        <v>455245</v>
      </c>
    </row>
    <row r="45" spans="1:26" s="45" customFormat="1" ht="12.75">
      <c r="A45" s="44" t="e">
        <f>#REF!</f>
        <v>#REF!</v>
      </c>
      <c r="B45" s="45" t="e">
        <f t="shared" si="2"/>
        <v>#REF!</v>
      </c>
      <c r="C45" s="45">
        <v>83</v>
      </c>
      <c r="D45" s="45" t="s">
        <v>63</v>
      </c>
      <c r="E45" s="45" t="b">
        <f t="shared" si="4"/>
        <v>1</v>
      </c>
      <c r="F45" s="45">
        <v>83</v>
      </c>
      <c r="G45" s="45" t="s">
        <v>63</v>
      </c>
      <c r="H45" s="46">
        <v>67.86</v>
      </c>
      <c r="I45" s="47">
        <f t="shared" si="3"/>
        <v>237394.64</v>
      </c>
      <c r="J45" s="46">
        <v>17.16</v>
      </c>
      <c r="K45" s="47">
        <f t="shared" si="5"/>
        <v>30015.41</v>
      </c>
      <c r="L45" s="48">
        <v>10.01</v>
      </c>
      <c r="M45" s="48">
        <v>0</v>
      </c>
      <c r="N45" s="49">
        <f t="shared" si="6"/>
        <v>18838.62</v>
      </c>
      <c r="O45" s="49">
        <f t="shared" si="7"/>
        <v>0</v>
      </c>
      <c r="P45" s="48">
        <v>0</v>
      </c>
      <c r="Q45" s="50">
        <f t="shared" si="8"/>
        <v>0</v>
      </c>
      <c r="R45" s="49">
        <f t="shared" si="9"/>
        <v>286248.67</v>
      </c>
      <c r="S45" s="43">
        <v>750517</v>
      </c>
      <c r="T45" s="49">
        <f t="shared" si="10"/>
        <v>0</v>
      </c>
      <c r="U45" s="42">
        <v>0</v>
      </c>
      <c r="V45" s="42">
        <v>0</v>
      </c>
      <c r="W45" s="42">
        <f t="shared" si="11"/>
        <v>0</v>
      </c>
      <c r="X45" s="49">
        <f t="shared" si="12"/>
        <v>0</v>
      </c>
      <c r="Y45" s="39">
        <v>0</v>
      </c>
      <c r="Z45" s="39">
        <f t="shared" si="13"/>
        <v>0</v>
      </c>
    </row>
    <row r="46" spans="1:26" s="45" customFormat="1" ht="12.75">
      <c r="A46" s="44" t="e">
        <f>#REF!</f>
        <v>#REF!</v>
      </c>
      <c r="B46" s="45" t="e">
        <f t="shared" si="2"/>
        <v>#REF!</v>
      </c>
      <c r="C46" s="45">
        <v>87</v>
      </c>
      <c r="D46" s="45" t="s">
        <v>64</v>
      </c>
      <c r="E46" s="45" t="b">
        <f t="shared" si="4"/>
        <v>1</v>
      </c>
      <c r="F46" s="45">
        <v>87</v>
      </c>
      <c r="G46" s="45" t="s">
        <v>64</v>
      </c>
      <c r="H46" s="46">
        <v>103.5</v>
      </c>
      <c r="I46" s="47">
        <f t="shared" si="3"/>
        <v>362074.05</v>
      </c>
      <c r="J46" s="46">
        <v>28.61</v>
      </c>
      <c r="K46" s="47">
        <f t="shared" si="5"/>
        <v>50043.18</v>
      </c>
      <c r="L46" s="48">
        <v>17.32</v>
      </c>
      <c r="M46" s="48">
        <v>0</v>
      </c>
      <c r="N46" s="49">
        <f t="shared" si="6"/>
        <v>32595.89</v>
      </c>
      <c r="O46" s="49">
        <f t="shared" si="7"/>
        <v>0</v>
      </c>
      <c r="P46" s="48">
        <v>1</v>
      </c>
      <c r="Q46" s="50">
        <f t="shared" si="8"/>
        <v>684.45</v>
      </c>
      <c r="R46" s="49">
        <f t="shared" si="9"/>
        <v>445397.57</v>
      </c>
      <c r="S46" s="43">
        <v>1002159</v>
      </c>
      <c r="T46" s="49">
        <f t="shared" si="10"/>
        <v>0</v>
      </c>
      <c r="U46" s="42">
        <v>0</v>
      </c>
      <c r="V46" s="42">
        <v>0</v>
      </c>
      <c r="W46" s="42">
        <f t="shared" si="11"/>
        <v>0</v>
      </c>
      <c r="X46" s="49">
        <f t="shared" si="12"/>
        <v>0</v>
      </c>
      <c r="Y46" s="39">
        <v>0</v>
      </c>
      <c r="Z46" s="39">
        <f t="shared" si="13"/>
        <v>0</v>
      </c>
    </row>
    <row r="47" spans="1:26" s="45" customFormat="1" ht="12.75">
      <c r="A47" s="44" t="e">
        <f>#REF!</f>
        <v>#REF!</v>
      </c>
      <c r="B47" s="45" t="e">
        <f t="shared" si="2"/>
        <v>#REF!</v>
      </c>
      <c r="C47" s="45">
        <v>89</v>
      </c>
      <c r="D47" s="45" t="s">
        <v>65</v>
      </c>
      <c r="E47" s="45" t="b">
        <f t="shared" si="4"/>
        <v>1</v>
      </c>
      <c r="F47" s="45">
        <v>89</v>
      </c>
      <c r="G47" s="45" t="s">
        <v>65</v>
      </c>
      <c r="H47" s="46">
        <v>660.81</v>
      </c>
      <c r="I47" s="47">
        <f t="shared" si="3"/>
        <v>2311711.62</v>
      </c>
      <c r="J47" s="46">
        <v>277.15999999999997</v>
      </c>
      <c r="K47" s="47">
        <f t="shared" si="5"/>
        <v>484794.41</v>
      </c>
      <c r="L47" s="48">
        <v>129.27</v>
      </c>
      <c r="M47" s="48">
        <v>2</v>
      </c>
      <c r="N47" s="49">
        <f t="shared" si="6"/>
        <v>243283.55</v>
      </c>
      <c r="O47" s="49">
        <f t="shared" si="7"/>
        <v>1368.9</v>
      </c>
      <c r="P47" s="48">
        <v>3</v>
      </c>
      <c r="Q47" s="50">
        <f t="shared" si="8"/>
        <v>2053.35</v>
      </c>
      <c r="R47" s="49">
        <f t="shared" si="9"/>
        <v>3043211.83</v>
      </c>
      <c r="S47" s="43">
        <v>609157</v>
      </c>
      <c r="T47" s="49">
        <f t="shared" si="10"/>
        <v>2434054.83</v>
      </c>
      <c r="U47" s="42">
        <v>2520022</v>
      </c>
      <c r="V47" s="42">
        <v>5103062</v>
      </c>
      <c r="W47" s="42">
        <f t="shared" si="11"/>
        <v>5511307</v>
      </c>
      <c r="X47" s="49">
        <f t="shared" si="12"/>
        <v>4954076.83</v>
      </c>
      <c r="Y47" s="39">
        <v>0</v>
      </c>
      <c r="Z47" s="39">
        <f t="shared" si="13"/>
        <v>4954076.83</v>
      </c>
    </row>
    <row r="48" spans="1:26" s="45" customFormat="1" ht="12.75">
      <c r="A48" s="44" t="e">
        <f>#REF!</f>
        <v>#REF!</v>
      </c>
      <c r="B48" s="45" t="e">
        <f t="shared" si="2"/>
        <v>#REF!</v>
      </c>
      <c r="C48" s="45">
        <v>91</v>
      </c>
      <c r="D48" s="45" t="s">
        <v>66</v>
      </c>
      <c r="E48" s="45" t="b">
        <f t="shared" si="4"/>
        <v>1</v>
      </c>
      <c r="F48" s="45">
        <v>91</v>
      </c>
      <c r="G48" s="45" t="s">
        <v>66</v>
      </c>
      <c r="H48" s="46">
        <v>45.43</v>
      </c>
      <c r="I48" s="47">
        <f t="shared" si="3"/>
        <v>158927.77</v>
      </c>
      <c r="J48" s="46">
        <v>0</v>
      </c>
      <c r="K48" s="47">
        <f t="shared" si="5"/>
        <v>0</v>
      </c>
      <c r="L48" s="48">
        <v>5</v>
      </c>
      <c r="M48" s="48">
        <v>0</v>
      </c>
      <c r="N48" s="49">
        <f t="shared" si="6"/>
        <v>9409.9</v>
      </c>
      <c r="O48" s="49">
        <f t="shared" si="7"/>
        <v>0</v>
      </c>
      <c r="P48" s="48">
        <v>0</v>
      </c>
      <c r="Q48" s="50">
        <f t="shared" si="8"/>
        <v>0</v>
      </c>
      <c r="R48" s="49">
        <f t="shared" si="9"/>
        <v>168337.66999999998</v>
      </c>
      <c r="S48" s="43">
        <v>127940</v>
      </c>
      <c r="T48" s="49">
        <f t="shared" si="10"/>
        <v>40397.669999999984</v>
      </c>
      <c r="U48" s="42">
        <v>0</v>
      </c>
      <c r="V48" s="42">
        <v>85888</v>
      </c>
      <c r="W48" s="42">
        <f t="shared" si="11"/>
        <v>92759</v>
      </c>
      <c r="X48" s="49">
        <f t="shared" si="12"/>
        <v>40397.669999999984</v>
      </c>
      <c r="Y48" s="39">
        <v>0</v>
      </c>
      <c r="Z48" s="39">
        <f t="shared" si="13"/>
        <v>40397.669999999984</v>
      </c>
    </row>
    <row r="49" spans="1:26" s="45" customFormat="1" ht="12.75">
      <c r="A49" s="44" t="e">
        <f>#REF!</f>
        <v>#REF!</v>
      </c>
      <c r="B49" s="45" t="e">
        <f t="shared" si="2"/>
        <v>#REF!</v>
      </c>
      <c r="C49" s="45">
        <v>93</v>
      </c>
      <c r="D49" s="45" t="s">
        <v>67</v>
      </c>
      <c r="E49" s="45" t="b">
        <f t="shared" si="4"/>
        <v>1</v>
      </c>
      <c r="F49" s="45">
        <v>93</v>
      </c>
      <c r="G49" s="45" t="s">
        <v>67</v>
      </c>
      <c r="H49" s="46">
        <v>877.4</v>
      </c>
      <c r="I49" s="47">
        <f t="shared" si="3"/>
        <v>3069408.42</v>
      </c>
      <c r="J49" s="46">
        <v>83.3</v>
      </c>
      <c r="K49" s="47">
        <f t="shared" si="5"/>
        <v>145704.2</v>
      </c>
      <c r="L49" s="48">
        <v>126.5</v>
      </c>
      <c r="M49" s="48">
        <v>0</v>
      </c>
      <c r="N49" s="49">
        <f t="shared" si="6"/>
        <v>238070.47</v>
      </c>
      <c r="O49" s="49">
        <f t="shared" si="7"/>
        <v>0</v>
      </c>
      <c r="P49" s="48">
        <v>2.43</v>
      </c>
      <c r="Q49" s="50">
        <f t="shared" si="8"/>
        <v>1663.21</v>
      </c>
      <c r="R49" s="49">
        <f t="shared" si="9"/>
        <v>3454846.3000000003</v>
      </c>
      <c r="S49" s="43">
        <v>1087439</v>
      </c>
      <c r="T49" s="49">
        <f t="shared" si="10"/>
        <v>2367407.3000000003</v>
      </c>
      <c r="U49" s="42">
        <v>532325</v>
      </c>
      <c r="V49" s="42">
        <v>3025945</v>
      </c>
      <c r="W49" s="42">
        <f t="shared" si="11"/>
        <v>3268021</v>
      </c>
      <c r="X49" s="49">
        <f t="shared" si="12"/>
        <v>2899732.3000000003</v>
      </c>
      <c r="Y49" s="39">
        <v>0</v>
      </c>
      <c r="Z49" s="39">
        <f t="shared" si="13"/>
        <v>2899732.3000000003</v>
      </c>
    </row>
    <row r="50" spans="1:26" s="45" customFormat="1" ht="12.75">
      <c r="A50" s="44" t="e">
        <f>#REF!</f>
        <v>#REF!</v>
      </c>
      <c r="B50" s="45" t="e">
        <f t="shared" si="2"/>
        <v>#REF!</v>
      </c>
      <c r="C50" s="45">
        <v>95</v>
      </c>
      <c r="D50" s="45" t="s">
        <v>68</v>
      </c>
      <c r="E50" s="45" t="b">
        <f t="shared" si="4"/>
        <v>1</v>
      </c>
      <c r="F50" s="45">
        <v>95</v>
      </c>
      <c r="G50" s="45" t="s">
        <v>68</v>
      </c>
      <c r="H50" s="46">
        <v>433.86</v>
      </c>
      <c r="I50" s="47">
        <f t="shared" si="3"/>
        <v>1517772.44</v>
      </c>
      <c r="J50" s="46">
        <v>67.25999999999999</v>
      </c>
      <c r="K50" s="47">
        <f t="shared" si="5"/>
        <v>117647.83</v>
      </c>
      <c r="L50" s="48">
        <v>69.05</v>
      </c>
      <c r="M50" s="48">
        <v>2</v>
      </c>
      <c r="N50" s="49">
        <f t="shared" si="6"/>
        <v>129950.72</v>
      </c>
      <c r="O50" s="49">
        <f t="shared" si="7"/>
        <v>1368.9</v>
      </c>
      <c r="P50" s="48">
        <v>1</v>
      </c>
      <c r="Q50" s="50">
        <f t="shared" si="8"/>
        <v>684.45</v>
      </c>
      <c r="R50" s="49">
        <f t="shared" si="9"/>
        <v>1767424.3399999999</v>
      </c>
      <c r="S50" s="43">
        <v>1166061</v>
      </c>
      <c r="T50" s="49">
        <f t="shared" si="10"/>
        <v>601363.3399999999</v>
      </c>
      <c r="U50" s="42">
        <v>119256</v>
      </c>
      <c r="V50" s="42">
        <v>1143053</v>
      </c>
      <c r="W50" s="42">
        <f t="shared" si="11"/>
        <v>1234497</v>
      </c>
      <c r="X50" s="49">
        <f t="shared" si="12"/>
        <v>720619.3399999999</v>
      </c>
      <c r="Y50" s="39">
        <v>28103.62000000011</v>
      </c>
      <c r="Z50" s="39">
        <f t="shared" si="13"/>
        <v>748722.96</v>
      </c>
    </row>
    <row r="51" spans="1:26" s="45" customFormat="1" ht="12.75">
      <c r="A51" s="44" t="e">
        <f>#REF!</f>
        <v>#REF!</v>
      </c>
      <c r="B51" s="45" t="e">
        <f t="shared" si="2"/>
        <v>#REF!</v>
      </c>
      <c r="C51" s="45">
        <v>99</v>
      </c>
      <c r="D51" s="45" t="s">
        <v>69</v>
      </c>
      <c r="E51" s="45" t="b">
        <f t="shared" si="4"/>
        <v>1</v>
      </c>
      <c r="F51" s="45">
        <v>99</v>
      </c>
      <c r="G51" s="45" t="s">
        <v>69</v>
      </c>
      <c r="H51" s="46">
        <v>345.83000000000004</v>
      </c>
      <c r="I51" s="47">
        <f t="shared" si="3"/>
        <v>1209817.09</v>
      </c>
      <c r="J51" s="46">
        <v>55.18</v>
      </c>
      <c r="K51" s="47">
        <f t="shared" si="5"/>
        <v>96518.1</v>
      </c>
      <c r="L51" s="48">
        <v>38.84</v>
      </c>
      <c r="M51" s="48">
        <v>0</v>
      </c>
      <c r="N51" s="49">
        <f t="shared" si="6"/>
        <v>73096.1</v>
      </c>
      <c r="O51" s="49">
        <f t="shared" si="7"/>
        <v>0</v>
      </c>
      <c r="P51" s="48">
        <v>0</v>
      </c>
      <c r="Q51" s="50">
        <f t="shared" si="8"/>
        <v>0</v>
      </c>
      <c r="R51" s="49">
        <f t="shared" si="9"/>
        <v>1379431.2900000003</v>
      </c>
      <c r="S51" s="43">
        <v>604955</v>
      </c>
      <c r="T51" s="49">
        <f t="shared" si="10"/>
        <v>774476.2900000003</v>
      </c>
      <c r="U51" s="42">
        <v>115615</v>
      </c>
      <c r="V51" s="42">
        <v>908770</v>
      </c>
      <c r="W51" s="42">
        <f t="shared" si="11"/>
        <v>981472</v>
      </c>
      <c r="X51" s="49">
        <f t="shared" si="12"/>
        <v>890091.2900000003</v>
      </c>
      <c r="Y51" s="39">
        <v>0</v>
      </c>
      <c r="Z51" s="39">
        <f t="shared" si="13"/>
        <v>890091.2900000003</v>
      </c>
    </row>
    <row r="52" spans="1:26" s="45" customFormat="1" ht="12.75">
      <c r="A52" s="44" t="e">
        <f>#REF!</f>
        <v>#REF!</v>
      </c>
      <c r="B52" s="45" t="e">
        <f t="shared" si="2"/>
        <v>#REF!</v>
      </c>
      <c r="C52" s="45">
        <v>101</v>
      </c>
      <c r="D52" s="45" t="s">
        <v>70</v>
      </c>
      <c r="E52" s="45" t="b">
        <f t="shared" si="4"/>
        <v>1</v>
      </c>
      <c r="F52" s="45">
        <v>101</v>
      </c>
      <c r="G52" s="45" t="s">
        <v>70</v>
      </c>
      <c r="H52" s="46">
        <v>1729.6</v>
      </c>
      <c r="I52" s="47">
        <f t="shared" si="3"/>
        <v>6050659.68</v>
      </c>
      <c r="J52" s="46">
        <v>812.5400000000001</v>
      </c>
      <c r="K52" s="47">
        <f t="shared" si="5"/>
        <v>1421254.34</v>
      </c>
      <c r="L52" s="48">
        <v>397.68</v>
      </c>
      <c r="M52" s="48">
        <v>12.34</v>
      </c>
      <c r="N52" s="49">
        <f t="shared" si="6"/>
        <v>748425.81</v>
      </c>
      <c r="O52" s="49">
        <f t="shared" si="7"/>
        <v>8446.11</v>
      </c>
      <c r="P52" s="48">
        <v>10.26</v>
      </c>
      <c r="Q52" s="50">
        <f t="shared" si="8"/>
        <v>7022.46</v>
      </c>
      <c r="R52" s="49">
        <f t="shared" si="9"/>
        <v>8235808.4</v>
      </c>
      <c r="S52" s="43">
        <v>1972781</v>
      </c>
      <c r="T52" s="49">
        <f t="shared" si="10"/>
        <v>6263027.4</v>
      </c>
      <c r="U52" s="42">
        <v>6282807</v>
      </c>
      <c r="V52" s="42">
        <v>12493163</v>
      </c>
      <c r="W52" s="42">
        <f t="shared" si="11"/>
        <v>13492616</v>
      </c>
      <c r="X52" s="49">
        <f t="shared" si="12"/>
        <v>12545834.4</v>
      </c>
      <c r="Y52" s="39">
        <v>0</v>
      </c>
      <c r="Z52" s="39">
        <f t="shared" si="13"/>
        <v>12545834.4</v>
      </c>
    </row>
    <row r="53" spans="1:26" s="45" customFormat="1" ht="12.75">
      <c r="A53" s="44" t="e">
        <f>#REF!</f>
        <v>#REF!</v>
      </c>
      <c r="B53" s="45" t="e">
        <f t="shared" si="2"/>
        <v>#REF!</v>
      </c>
      <c r="C53" s="45">
        <v>103</v>
      </c>
      <c r="D53" s="45" t="s">
        <v>71</v>
      </c>
      <c r="E53" s="45" t="b">
        <f t="shared" si="4"/>
        <v>1</v>
      </c>
      <c r="F53" s="45">
        <v>103</v>
      </c>
      <c r="G53" s="45" t="s">
        <v>71</v>
      </c>
      <c r="H53" s="46">
        <v>24.4</v>
      </c>
      <c r="I53" s="47">
        <f t="shared" si="3"/>
        <v>85358.52</v>
      </c>
      <c r="J53" s="46">
        <v>9.32</v>
      </c>
      <c r="K53" s="47">
        <f t="shared" si="5"/>
        <v>16302.08</v>
      </c>
      <c r="L53" s="48">
        <v>0.32</v>
      </c>
      <c r="M53" s="48">
        <v>0</v>
      </c>
      <c r="N53" s="49">
        <f t="shared" si="6"/>
        <v>602.23</v>
      </c>
      <c r="O53" s="49">
        <f t="shared" si="7"/>
        <v>0</v>
      </c>
      <c r="P53" s="48">
        <v>0</v>
      </c>
      <c r="Q53" s="50">
        <f t="shared" si="8"/>
        <v>0</v>
      </c>
      <c r="R53" s="49">
        <f t="shared" si="9"/>
        <v>102262.83</v>
      </c>
      <c r="S53" s="43">
        <v>108971</v>
      </c>
      <c r="T53" s="49">
        <f t="shared" si="10"/>
        <v>0</v>
      </c>
      <c r="U53" s="42">
        <v>46927</v>
      </c>
      <c r="V53" s="42">
        <v>72231</v>
      </c>
      <c r="W53" s="42">
        <f t="shared" si="11"/>
        <v>78009</v>
      </c>
      <c r="X53" s="49">
        <f t="shared" si="12"/>
        <v>46927</v>
      </c>
      <c r="Y53" s="39">
        <v>5059.68</v>
      </c>
      <c r="Z53" s="39">
        <f t="shared" si="13"/>
        <v>51986.68</v>
      </c>
    </row>
    <row r="54" spans="1:26" s="45" customFormat="1" ht="12.75">
      <c r="A54" s="44" t="e">
        <f>#REF!</f>
        <v>#REF!</v>
      </c>
      <c r="B54" s="45" t="e">
        <f t="shared" si="2"/>
        <v>#REF!</v>
      </c>
      <c r="C54" s="45">
        <v>105</v>
      </c>
      <c r="D54" s="45" t="s">
        <v>72</v>
      </c>
      <c r="E54" s="45" t="b">
        <f t="shared" si="4"/>
        <v>1</v>
      </c>
      <c r="F54" s="45">
        <v>105</v>
      </c>
      <c r="G54" s="45" t="s">
        <v>72</v>
      </c>
      <c r="H54" s="46">
        <v>259.25</v>
      </c>
      <c r="I54" s="47">
        <f t="shared" si="3"/>
        <v>906934.28</v>
      </c>
      <c r="J54" s="46">
        <v>113.96</v>
      </c>
      <c r="K54" s="47">
        <f t="shared" si="5"/>
        <v>199333.13</v>
      </c>
      <c r="L54" s="48">
        <v>32.07</v>
      </c>
      <c r="M54" s="48">
        <v>1</v>
      </c>
      <c r="N54" s="49">
        <f t="shared" si="6"/>
        <v>60355.1</v>
      </c>
      <c r="O54" s="49">
        <f t="shared" si="7"/>
        <v>684.45</v>
      </c>
      <c r="P54" s="48">
        <v>0</v>
      </c>
      <c r="Q54" s="50">
        <f t="shared" si="8"/>
        <v>0</v>
      </c>
      <c r="R54" s="49">
        <f t="shared" si="9"/>
        <v>1167306.9600000002</v>
      </c>
      <c r="S54" s="43">
        <v>384902</v>
      </c>
      <c r="T54" s="49">
        <f t="shared" si="10"/>
        <v>782404.9600000002</v>
      </c>
      <c r="U54" s="42">
        <v>1088007</v>
      </c>
      <c r="V54" s="42">
        <v>2067203</v>
      </c>
      <c r="W54" s="42">
        <f t="shared" si="11"/>
        <v>2232579</v>
      </c>
      <c r="X54" s="49">
        <f t="shared" si="12"/>
        <v>1870411.9600000002</v>
      </c>
      <c r="Y54" s="39">
        <v>0</v>
      </c>
      <c r="Z54" s="39">
        <f t="shared" si="13"/>
        <v>1870411.9600000002</v>
      </c>
    </row>
    <row r="55" spans="1:26" s="45" customFormat="1" ht="12.75">
      <c r="A55" s="44" t="e">
        <f>#REF!</f>
        <v>#REF!</v>
      </c>
      <c r="B55" s="45" t="e">
        <f t="shared" si="2"/>
        <v>#REF!</v>
      </c>
      <c r="C55" s="45">
        <v>107</v>
      </c>
      <c r="D55" s="45" t="s">
        <v>73</v>
      </c>
      <c r="E55" s="45" t="b">
        <f t="shared" si="4"/>
        <v>1</v>
      </c>
      <c r="F55" s="45">
        <v>107</v>
      </c>
      <c r="G55" s="45" t="s">
        <v>73</v>
      </c>
      <c r="H55" s="46">
        <v>86.36</v>
      </c>
      <c r="I55" s="47">
        <f t="shared" si="3"/>
        <v>302113.19</v>
      </c>
      <c r="J55" s="46">
        <v>37.62</v>
      </c>
      <c r="K55" s="47">
        <f t="shared" si="5"/>
        <v>65803.02</v>
      </c>
      <c r="L55" s="48">
        <v>12.3</v>
      </c>
      <c r="M55" s="48">
        <v>0</v>
      </c>
      <c r="N55" s="49">
        <f t="shared" si="6"/>
        <v>23148.35</v>
      </c>
      <c r="O55" s="49">
        <f t="shared" si="7"/>
        <v>0</v>
      </c>
      <c r="P55" s="48">
        <v>0</v>
      </c>
      <c r="Q55" s="50">
        <f t="shared" si="8"/>
        <v>0</v>
      </c>
      <c r="R55" s="49">
        <f t="shared" si="9"/>
        <v>391064.56</v>
      </c>
      <c r="S55" s="43">
        <v>157406</v>
      </c>
      <c r="T55" s="49">
        <f t="shared" si="10"/>
        <v>233658.56</v>
      </c>
      <c r="U55" s="42">
        <v>199764</v>
      </c>
      <c r="V55" s="42">
        <v>444625</v>
      </c>
      <c r="W55" s="42">
        <f t="shared" si="11"/>
        <v>480195</v>
      </c>
      <c r="X55" s="49">
        <f t="shared" si="12"/>
        <v>433422.56</v>
      </c>
      <c r="Y55" s="39">
        <v>0</v>
      </c>
      <c r="Z55" s="39">
        <f t="shared" si="13"/>
        <v>433422.56</v>
      </c>
    </row>
    <row r="56" spans="1:26" s="45" customFormat="1" ht="12.75">
      <c r="A56" s="44" t="e">
        <f>#REF!</f>
        <v>#REF!</v>
      </c>
      <c r="B56" s="45" t="e">
        <f t="shared" si="2"/>
        <v>#REF!</v>
      </c>
      <c r="C56" s="45">
        <v>111</v>
      </c>
      <c r="D56" s="45" t="s">
        <v>74</v>
      </c>
      <c r="E56" s="45" t="b">
        <f t="shared" si="4"/>
        <v>1</v>
      </c>
      <c r="F56" s="45">
        <v>111</v>
      </c>
      <c r="G56" s="45" t="s">
        <v>74</v>
      </c>
      <c r="H56" s="46">
        <v>4376.9</v>
      </c>
      <c r="I56" s="47">
        <f t="shared" si="3"/>
        <v>15311709.27</v>
      </c>
      <c r="J56" s="46">
        <v>1565.26</v>
      </c>
      <c r="K56" s="47">
        <f t="shared" si="5"/>
        <v>2737874.53</v>
      </c>
      <c r="L56" s="48">
        <v>676.4100000000001</v>
      </c>
      <c r="M56" s="48">
        <v>290.54999999999995</v>
      </c>
      <c r="N56" s="49">
        <f t="shared" si="6"/>
        <v>1272990.09</v>
      </c>
      <c r="O56" s="49">
        <f t="shared" si="7"/>
        <v>198866.95</v>
      </c>
      <c r="P56" s="48">
        <v>27.26</v>
      </c>
      <c r="Q56" s="50">
        <f t="shared" si="8"/>
        <v>18658.11</v>
      </c>
      <c r="R56" s="49">
        <f t="shared" si="9"/>
        <v>19540098.95</v>
      </c>
      <c r="S56" s="43">
        <v>8031555</v>
      </c>
      <c r="T56" s="49">
        <f t="shared" si="10"/>
        <v>11508543.95</v>
      </c>
      <c r="U56" s="42">
        <v>1794128</v>
      </c>
      <c r="V56" s="42">
        <v>13154017</v>
      </c>
      <c r="W56" s="42">
        <f t="shared" si="11"/>
        <v>14206338</v>
      </c>
      <c r="X56" s="49">
        <f t="shared" si="12"/>
        <v>13302671.95</v>
      </c>
      <c r="Y56" s="39">
        <v>0</v>
      </c>
      <c r="Z56" s="39">
        <f t="shared" si="13"/>
        <v>13302671.95</v>
      </c>
    </row>
    <row r="57" spans="1:26" s="45" customFormat="1" ht="12.75">
      <c r="A57" s="44" t="e">
        <f>#REF!</f>
        <v>#REF!</v>
      </c>
      <c r="B57" s="45" t="e">
        <f t="shared" si="2"/>
        <v>#REF!</v>
      </c>
      <c r="C57" s="45">
        <v>113</v>
      </c>
      <c r="D57" s="45" t="s">
        <v>75</v>
      </c>
      <c r="E57" s="45" t="b">
        <f t="shared" si="4"/>
        <v>1</v>
      </c>
      <c r="F57" s="45">
        <v>113</v>
      </c>
      <c r="G57" s="45" t="s">
        <v>75</v>
      </c>
      <c r="H57" s="46">
        <v>1281.97</v>
      </c>
      <c r="I57" s="47">
        <f t="shared" si="3"/>
        <v>4484715.65</v>
      </c>
      <c r="J57" s="46">
        <v>542.49</v>
      </c>
      <c r="K57" s="47">
        <f t="shared" si="5"/>
        <v>948896.38</v>
      </c>
      <c r="L57" s="48">
        <v>217.92000000000002</v>
      </c>
      <c r="M57" s="48">
        <v>12.46</v>
      </c>
      <c r="N57" s="49">
        <f t="shared" si="6"/>
        <v>410121.08</v>
      </c>
      <c r="O57" s="49">
        <f t="shared" si="7"/>
        <v>8528.25</v>
      </c>
      <c r="P57" s="48">
        <v>3</v>
      </c>
      <c r="Q57" s="50">
        <f t="shared" si="8"/>
        <v>2053.35</v>
      </c>
      <c r="R57" s="49">
        <f t="shared" si="9"/>
        <v>5854314.71</v>
      </c>
      <c r="S57" s="43">
        <v>3464014</v>
      </c>
      <c r="T57" s="49">
        <f t="shared" si="10"/>
        <v>2390300.71</v>
      </c>
      <c r="U57" s="42">
        <v>793690</v>
      </c>
      <c r="V57" s="42">
        <v>2932022</v>
      </c>
      <c r="W57" s="42">
        <f t="shared" si="11"/>
        <v>3166584</v>
      </c>
      <c r="X57" s="49">
        <f t="shared" si="12"/>
        <v>3166584</v>
      </c>
      <c r="Y57" s="39">
        <v>0</v>
      </c>
      <c r="Z57" s="39">
        <f t="shared" si="13"/>
        <v>3166584</v>
      </c>
    </row>
    <row r="58" spans="1:26" s="45" customFormat="1" ht="12.75">
      <c r="A58" s="44" t="e">
        <f>#REF!</f>
        <v>#REF!</v>
      </c>
      <c r="B58" s="45" t="e">
        <f t="shared" si="2"/>
        <v>#REF!</v>
      </c>
      <c r="C58" s="45">
        <v>115</v>
      </c>
      <c r="D58" s="45" t="s">
        <v>76</v>
      </c>
      <c r="E58" s="45" t="b">
        <f t="shared" si="4"/>
        <v>1</v>
      </c>
      <c r="F58" s="45">
        <v>115</v>
      </c>
      <c r="G58" s="45" t="s">
        <v>76</v>
      </c>
      <c r="H58" s="46">
        <v>186.11</v>
      </c>
      <c r="I58" s="47">
        <f t="shared" si="3"/>
        <v>651068.61</v>
      </c>
      <c r="J58" s="46">
        <v>22.68</v>
      </c>
      <c r="K58" s="47">
        <f t="shared" si="5"/>
        <v>39670.72</v>
      </c>
      <c r="L58" s="48">
        <v>33.8</v>
      </c>
      <c r="M58" s="48">
        <v>0</v>
      </c>
      <c r="N58" s="49">
        <f t="shared" si="6"/>
        <v>63610.92</v>
      </c>
      <c r="O58" s="49">
        <f t="shared" si="7"/>
        <v>0</v>
      </c>
      <c r="P58" s="48">
        <v>0</v>
      </c>
      <c r="Q58" s="50">
        <f t="shared" si="8"/>
        <v>0</v>
      </c>
      <c r="R58" s="49">
        <f t="shared" si="9"/>
        <v>754350.25</v>
      </c>
      <c r="S58" s="43">
        <v>445792</v>
      </c>
      <c r="T58" s="49">
        <f t="shared" si="10"/>
        <v>308558.25</v>
      </c>
      <c r="U58" s="42">
        <v>418638</v>
      </c>
      <c r="V58" s="42">
        <v>742953</v>
      </c>
      <c r="W58" s="42">
        <f t="shared" si="11"/>
        <v>802389</v>
      </c>
      <c r="X58" s="49">
        <f t="shared" si="12"/>
        <v>727196.25</v>
      </c>
      <c r="Y58" s="39">
        <v>0</v>
      </c>
      <c r="Z58" s="39">
        <f t="shared" si="13"/>
        <v>727196.25</v>
      </c>
    </row>
    <row r="59" spans="1:26" s="45" customFormat="1" ht="12.75">
      <c r="A59" s="44" t="e">
        <f>#REF!</f>
        <v>#REF!</v>
      </c>
      <c r="B59" s="45" t="e">
        <f t="shared" si="2"/>
        <v>#REF!</v>
      </c>
      <c r="C59" s="45">
        <v>117</v>
      </c>
      <c r="D59" s="45" t="s">
        <v>77</v>
      </c>
      <c r="E59" s="45" t="b">
        <f t="shared" si="4"/>
        <v>1</v>
      </c>
      <c r="F59" s="45">
        <v>117</v>
      </c>
      <c r="G59" s="45" t="s">
        <v>77</v>
      </c>
      <c r="H59" s="46">
        <v>85.72</v>
      </c>
      <c r="I59" s="47">
        <f t="shared" si="3"/>
        <v>299874.28</v>
      </c>
      <c r="J59" s="46">
        <v>30.42</v>
      </c>
      <c r="K59" s="47">
        <f t="shared" si="5"/>
        <v>53209.14</v>
      </c>
      <c r="L59" s="48">
        <v>11.5</v>
      </c>
      <c r="M59" s="48">
        <v>0</v>
      </c>
      <c r="N59" s="49">
        <f t="shared" si="6"/>
        <v>21642.77</v>
      </c>
      <c r="O59" s="49">
        <f t="shared" si="7"/>
        <v>0</v>
      </c>
      <c r="P59" s="48">
        <v>1</v>
      </c>
      <c r="Q59" s="50">
        <f t="shared" si="8"/>
        <v>684.45</v>
      </c>
      <c r="R59" s="49">
        <f t="shared" si="9"/>
        <v>375410.6400000001</v>
      </c>
      <c r="S59" s="43">
        <v>215589</v>
      </c>
      <c r="T59" s="49">
        <f t="shared" si="10"/>
        <v>159821.64000000007</v>
      </c>
      <c r="U59" s="42">
        <v>190872</v>
      </c>
      <c r="V59" s="42">
        <v>341633</v>
      </c>
      <c r="W59" s="42">
        <f t="shared" si="11"/>
        <v>368964</v>
      </c>
      <c r="X59" s="49">
        <f t="shared" si="12"/>
        <v>350693.6400000001</v>
      </c>
      <c r="Y59" s="39">
        <v>0</v>
      </c>
      <c r="Z59" s="39">
        <f t="shared" si="13"/>
        <v>350693.6400000001</v>
      </c>
    </row>
    <row r="60" spans="1:26" s="45" customFormat="1" ht="12.75">
      <c r="A60" s="44" t="e">
        <f>#REF!</f>
        <v>#REF!</v>
      </c>
      <c r="B60" s="45" t="e">
        <f t="shared" si="2"/>
        <v>#REF!</v>
      </c>
      <c r="C60" s="45">
        <v>119</v>
      </c>
      <c r="D60" s="45" t="s">
        <v>78</v>
      </c>
      <c r="E60" s="45" t="b">
        <f t="shared" si="4"/>
        <v>1</v>
      </c>
      <c r="F60" s="45">
        <v>119</v>
      </c>
      <c r="G60" s="45" t="s">
        <v>78</v>
      </c>
      <c r="H60" s="46">
        <v>138.17000000000002</v>
      </c>
      <c r="I60" s="47">
        <f t="shared" si="3"/>
        <v>483360.11</v>
      </c>
      <c r="J60" s="46">
        <v>78.23</v>
      </c>
      <c r="K60" s="47">
        <f t="shared" si="5"/>
        <v>136836</v>
      </c>
      <c r="L60" s="48">
        <v>34.11</v>
      </c>
      <c r="M60" s="48">
        <v>0.24</v>
      </c>
      <c r="N60" s="49">
        <f t="shared" si="6"/>
        <v>64194.34</v>
      </c>
      <c r="O60" s="49">
        <f t="shared" si="7"/>
        <v>164.27</v>
      </c>
      <c r="P60" s="48">
        <v>0.73</v>
      </c>
      <c r="Q60" s="50">
        <f t="shared" si="8"/>
        <v>499.65</v>
      </c>
      <c r="R60" s="49">
        <f t="shared" si="9"/>
        <v>685054.37</v>
      </c>
      <c r="S60" s="43">
        <v>194633</v>
      </c>
      <c r="T60" s="49">
        <f t="shared" si="10"/>
        <v>490421.37</v>
      </c>
      <c r="U60" s="42">
        <v>329178</v>
      </c>
      <c r="V60" s="42">
        <v>757751</v>
      </c>
      <c r="W60" s="42">
        <f t="shared" si="11"/>
        <v>818371</v>
      </c>
      <c r="X60" s="49">
        <f t="shared" si="12"/>
        <v>818371</v>
      </c>
      <c r="Y60" s="39">
        <v>0</v>
      </c>
      <c r="Z60" s="39">
        <f t="shared" si="13"/>
        <v>818371</v>
      </c>
    </row>
    <row r="61" spans="1:26" s="45" customFormat="1" ht="12.75">
      <c r="A61" s="44" t="e">
        <f>#REF!</f>
        <v>#REF!</v>
      </c>
      <c r="B61" s="45" t="e">
        <f t="shared" si="2"/>
        <v>#REF!</v>
      </c>
      <c r="C61" s="45">
        <v>123</v>
      </c>
      <c r="D61" s="45" t="s">
        <v>79</v>
      </c>
      <c r="E61" s="45" t="b">
        <f t="shared" si="4"/>
        <v>1</v>
      </c>
      <c r="F61" s="45">
        <v>123</v>
      </c>
      <c r="G61" s="45" t="s">
        <v>79</v>
      </c>
      <c r="H61" s="46">
        <v>137.7</v>
      </c>
      <c r="I61" s="47">
        <f t="shared" si="3"/>
        <v>481715.91</v>
      </c>
      <c r="J61" s="46">
        <v>55.78</v>
      </c>
      <c r="K61" s="47">
        <f t="shared" si="5"/>
        <v>97567.59</v>
      </c>
      <c r="L61" s="48">
        <v>15.59</v>
      </c>
      <c r="M61" s="48">
        <v>2</v>
      </c>
      <c r="N61" s="49">
        <f t="shared" si="6"/>
        <v>29340.07</v>
      </c>
      <c r="O61" s="49">
        <f t="shared" si="7"/>
        <v>1368.9</v>
      </c>
      <c r="P61" s="48">
        <v>1</v>
      </c>
      <c r="Q61" s="50">
        <f t="shared" si="8"/>
        <v>684.45</v>
      </c>
      <c r="R61" s="49">
        <f t="shared" si="9"/>
        <v>610676.9199999999</v>
      </c>
      <c r="S61" s="43">
        <v>278097</v>
      </c>
      <c r="T61" s="49">
        <f t="shared" si="10"/>
        <v>332579.9199999999</v>
      </c>
      <c r="U61" s="42">
        <v>390811</v>
      </c>
      <c r="V61" s="42">
        <v>842630</v>
      </c>
      <c r="W61" s="42">
        <f t="shared" si="11"/>
        <v>910040</v>
      </c>
      <c r="X61" s="49">
        <f t="shared" si="12"/>
        <v>723390.9199999999</v>
      </c>
      <c r="Y61" s="39">
        <v>0</v>
      </c>
      <c r="Z61" s="39">
        <f t="shared" si="13"/>
        <v>723390.9199999999</v>
      </c>
    </row>
    <row r="62" spans="1:26" s="45" customFormat="1" ht="12.75">
      <c r="A62" s="44" t="e">
        <f>#REF!</f>
        <v>#REF!</v>
      </c>
      <c r="B62" s="45" t="e">
        <f t="shared" si="2"/>
        <v>#REF!</v>
      </c>
      <c r="C62" s="45">
        <v>125</v>
      </c>
      <c r="D62" s="45" t="s">
        <v>80</v>
      </c>
      <c r="E62" s="45" t="b">
        <f t="shared" si="4"/>
        <v>1</v>
      </c>
      <c r="F62" s="45">
        <v>125</v>
      </c>
      <c r="G62" s="45" t="s">
        <v>80</v>
      </c>
      <c r="H62" s="46">
        <v>746.64</v>
      </c>
      <c r="I62" s="47">
        <f t="shared" si="3"/>
        <v>2611970.71</v>
      </c>
      <c r="J62" s="46">
        <v>96.61999999999999</v>
      </c>
      <c r="K62" s="47">
        <f t="shared" si="5"/>
        <v>169002.87</v>
      </c>
      <c r="L62" s="48">
        <v>145.23999999999998</v>
      </c>
      <c r="M62" s="48">
        <v>2</v>
      </c>
      <c r="N62" s="49">
        <f t="shared" si="6"/>
        <v>273338.78</v>
      </c>
      <c r="O62" s="49">
        <f t="shared" si="7"/>
        <v>1368.9</v>
      </c>
      <c r="P62" s="48">
        <v>2.58</v>
      </c>
      <c r="Q62" s="50">
        <f t="shared" si="8"/>
        <v>1765.88</v>
      </c>
      <c r="R62" s="49">
        <f t="shared" si="9"/>
        <v>3057447.14</v>
      </c>
      <c r="S62" s="43">
        <v>792702</v>
      </c>
      <c r="T62" s="49">
        <f t="shared" si="10"/>
        <v>2264745.14</v>
      </c>
      <c r="U62" s="42">
        <v>1082128</v>
      </c>
      <c r="V62" s="42">
        <v>3691842</v>
      </c>
      <c r="W62" s="42">
        <f t="shared" si="11"/>
        <v>3987189</v>
      </c>
      <c r="X62" s="49">
        <f t="shared" si="12"/>
        <v>3346873.14</v>
      </c>
      <c r="Y62" s="39">
        <v>0</v>
      </c>
      <c r="Z62" s="39">
        <f t="shared" si="13"/>
        <v>3346873.14</v>
      </c>
    </row>
    <row r="63" spans="1:26" s="45" customFormat="1" ht="12.75">
      <c r="A63" s="44" t="e">
        <f>#REF!</f>
        <v>#REF!</v>
      </c>
      <c r="B63" s="45" t="e">
        <f t="shared" si="2"/>
        <v>#REF!</v>
      </c>
      <c r="C63" s="45">
        <v>127</v>
      </c>
      <c r="D63" s="45" t="s">
        <v>81</v>
      </c>
      <c r="E63" s="45" t="b">
        <f t="shared" si="4"/>
        <v>1</v>
      </c>
      <c r="F63" s="45">
        <v>127</v>
      </c>
      <c r="G63" s="45" t="s">
        <v>81</v>
      </c>
      <c r="H63" s="46">
        <v>612.3299999999999</v>
      </c>
      <c r="I63" s="47">
        <f t="shared" si="3"/>
        <v>2142114.04</v>
      </c>
      <c r="J63" s="46">
        <v>78.75</v>
      </c>
      <c r="K63" s="47">
        <f t="shared" si="5"/>
        <v>137745.56</v>
      </c>
      <c r="L63" s="48">
        <v>111.43</v>
      </c>
      <c r="M63" s="48">
        <v>0</v>
      </c>
      <c r="N63" s="49">
        <f t="shared" si="6"/>
        <v>209709.03</v>
      </c>
      <c r="O63" s="49">
        <f t="shared" si="7"/>
        <v>0</v>
      </c>
      <c r="P63" s="48">
        <v>2</v>
      </c>
      <c r="Q63" s="50">
        <f t="shared" si="8"/>
        <v>1368.9</v>
      </c>
      <c r="R63" s="49">
        <f t="shared" si="9"/>
        <v>2490937.53</v>
      </c>
      <c r="S63" s="43">
        <v>1077704</v>
      </c>
      <c r="T63" s="49">
        <f t="shared" si="10"/>
        <v>1413233.5299999998</v>
      </c>
      <c r="U63" s="42">
        <v>341247</v>
      </c>
      <c r="V63" s="42">
        <v>1934447</v>
      </c>
      <c r="W63" s="42">
        <f t="shared" si="11"/>
        <v>2089203</v>
      </c>
      <c r="X63" s="49">
        <f t="shared" si="12"/>
        <v>1754480.5299999998</v>
      </c>
      <c r="Y63" s="39">
        <v>32244.210000000196</v>
      </c>
      <c r="Z63" s="39">
        <f t="shared" si="13"/>
        <v>1786724.74</v>
      </c>
    </row>
    <row r="64" spans="1:26" s="45" customFormat="1" ht="12.75">
      <c r="A64" s="44" t="e">
        <f>#REF!</f>
        <v>#REF!</v>
      </c>
      <c r="B64" s="45" t="e">
        <f t="shared" si="2"/>
        <v>#REF!</v>
      </c>
      <c r="C64" s="45">
        <v>129</v>
      </c>
      <c r="D64" s="45" t="s">
        <v>82</v>
      </c>
      <c r="E64" s="45" t="b">
        <f t="shared" si="4"/>
        <v>1</v>
      </c>
      <c r="F64" s="45">
        <v>129</v>
      </c>
      <c r="G64" s="45" t="s">
        <v>82</v>
      </c>
      <c r="H64" s="46">
        <v>188.78</v>
      </c>
      <c r="I64" s="47">
        <f t="shared" si="3"/>
        <v>660409.07</v>
      </c>
      <c r="J64" s="46">
        <v>55.06</v>
      </c>
      <c r="K64" s="47">
        <f t="shared" si="5"/>
        <v>96308.2</v>
      </c>
      <c r="L64" s="48">
        <v>24.05</v>
      </c>
      <c r="M64" s="48">
        <v>0</v>
      </c>
      <c r="N64" s="49">
        <f t="shared" si="6"/>
        <v>45261.62</v>
      </c>
      <c r="O64" s="49">
        <f t="shared" si="7"/>
        <v>0</v>
      </c>
      <c r="P64" s="48">
        <v>1</v>
      </c>
      <c r="Q64" s="50">
        <f t="shared" si="8"/>
        <v>684.45</v>
      </c>
      <c r="R64" s="49">
        <f t="shared" si="9"/>
        <v>802663.3399999999</v>
      </c>
      <c r="S64" s="43">
        <v>431844</v>
      </c>
      <c r="T64" s="49">
        <f t="shared" si="10"/>
        <v>370819.33999999985</v>
      </c>
      <c r="U64" s="42">
        <v>398400</v>
      </c>
      <c r="V64" s="42">
        <v>949234</v>
      </c>
      <c r="W64" s="42">
        <f t="shared" si="11"/>
        <v>1025173</v>
      </c>
      <c r="X64" s="49">
        <f t="shared" si="12"/>
        <v>769219.3399999999</v>
      </c>
      <c r="Y64" s="39">
        <v>37100.57000000018</v>
      </c>
      <c r="Z64" s="39">
        <f t="shared" si="13"/>
        <v>806319.91</v>
      </c>
    </row>
    <row r="65" spans="1:26" s="45" customFormat="1" ht="12.75">
      <c r="A65" s="44" t="e">
        <f>#REF!</f>
        <v>#REF!</v>
      </c>
      <c r="B65" s="45" t="e">
        <f t="shared" si="2"/>
        <v>#REF!</v>
      </c>
      <c r="C65" s="45">
        <v>131</v>
      </c>
      <c r="D65" s="45" t="s">
        <v>83</v>
      </c>
      <c r="E65" s="45" t="b">
        <f t="shared" si="4"/>
        <v>1</v>
      </c>
      <c r="F65" s="45">
        <v>131</v>
      </c>
      <c r="G65" s="45" t="s">
        <v>83</v>
      </c>
      <c r="H65" s="46">
        <v>5469.77</v>
      </c>
      <c r="I65" s="47">
        <f t="shared" si="3"/>
        <v>19134896.39</v>
      </c>
      <c r="J65" s="46">
        <v>1256.12</v>
      </c>
      <c r="K65" s="47">
        <f t="shared" si="5"/>
        <v>2197142.3</v>
      </c>
      <c r="L65" s="48">
        <v>901.07</v>
      </c>
      <c r="M65" s="48">
        <v>80.09</v>
      </c>
      <c r="N65" s="49">
        <f t="shared" si="6"/>
        <v>1695795.72</v>
      </c>
      <c r="O65" s="49">
        <f t="shared" si="7"/>
        <v>54817.6</v>
      </c>
      <c r="P65" s="48">
        <v>23.36</v>
      </c>
      <c r="Q65" s="50">
        <f t="shared" si="8"/>
        <v>15988.75</v>
      </c>
      <c r="R65" s="49">
        <f t="shared" si="9"/>
        <v>23098640.76</v>
      </c>
      <c r="S65" s="43">
        <v>6077304</v>
      </c>
      <c r="T65" s="49">
        <f t="shared" si="10"/>
        <v>17021336.76</v>
      </c>
      <c r="U65" s="42">
        <v>8658713</v>
      </c>
      <c r="V65" s="42">
        <v>27194827</v>
      </c>
      <c r="W65" s="42">
        <f t="shared" si="11"/>
        <v>29370413</v>
      </c>
      <c r="X65" s="49">
        <f t="shared" si="12"/>
        <v>25680049.76</v>
      </c>
      <c r="Y65" s="39">
        <v>0</v>
      </c>
      <c r="Z65" s="39">
        <f t="shared" si="13"/>
        <v>25680049.76</v>
      </c>
    </row>
    <row r="66" spans="1:26" s="45" customFormat="1" ht="12.75">
      <c r="A66" s="44" t="e">
        <f>#REF!</f>
        <v>#REF!</v>
      </c>
      <c r="B66" s="45" t="e">
        <f t="shared" si="2"/>
        <v>#REF!</v>
      </c>
      <c r="C66" s="45">
        <v>133</v>
      </c>
      <c r="D66" s="45" t="s">
        <v>84</v>
      </c>
      <c r="E66" s="45" t="b">
        <f t="shared" si="4"/>
        <v>1</v>
      </c>
      <c r="F66" s="45">
        <v>133</v>
      </c>
      <c r="G66" s="45" t="s">
        <v>84</v>
      </c>
      <c r="H66" s="46">
        <v>0</v>
      </c>
      <c r="I66" s="47">
        <f t="shared" si="3"/>
        <v>0</v>
      </c>
      <c r="J66" s="46">
        <v>0</v>
      </c>
      <c r="K66" s="47">
        <f t="shared" si="5"/>
        <v>0</v>
      </c>
      <c r="L66" s="48">
        <v>0</v>
      </c>
      <c r="M66" s="48">
        <v>0</v>
      </c>
      <c r="N66" s="49">
        <f t="shared" si="6"/>
        <v>0</v>
      </c>
      <c r="O66" s="49">
        <f t="shared" si="7"/>
        <v>0</v>
      </c>
      <c r="P66" s="48">
        <v>0</v>
      </c>
      <c r="Q66" s="50">
        <f t="shared" si="8"/>
        <v>0</v>
      </c>
      <c r="R66" s="49">
        <f t="shared" si="9"/>
        <v>0</v>
      </c>
      <c r="S66" s="43">
        <v>2255</v>
      </c>
      <c r="T66" s="49">
        <f t="shared" si="10"/>
        <v>0</v>
      </c>
      <c r="U66" s="42">
        <v>0</v>
      </c>
      <c r="V66" s="42">
        <v>0</v>
      </c>
      <c r="W66" s="42">
        <f t="shared" si="11"/>
        <v>0</v>
      </c>
      <c r="X66" s="49">
        <f t="shared" si="12"/>
        <v>0</v>
      </c>
      <c r="Y66" s="39">
        <v>0</v>
      </c>
      <c r="Z66" s="39">
        <f t="shared" si="13"/>
        <v>0</v>
      </c>
    </row>
    <row r="67" spans="1:26" s="45" customFormat="1" ht="12.75">
      <c r="A67" s="44" t="e">
        <f>#REF!</f>
        <v>#REF!</v>
      </c>
      <c r="B67" s="45" t="e">
        <f t="shared" si="2"/>
        <v>#REF!</v>
      </c>
      <c r="C67" s="45">
        <v>134</v>
      </c>
      <c r="D67" s="45" t="s">
        <v>85</v>
      </c>
      <c r="E67" s="45" t="b">
        <f t="shared" si="4"/>
        <v>1</v>
      </c>
      <c r="F67" s="45">
        <v>134</v>
      </c>
      <c r="G67" s="45" t="s">
        <v>85</v>
      </c>
      <c r="H67" s="46">
        <v>0</v>
      </c>
      <c r="I67" s="47">
        <f t="shared" si="3"/>
        <v>0</v>
      </c>
      <c r="J67" s="46">
        <v>0</v>
      </c>
      <c r="K67" s="47">
        <f t="shared" si="5"/>
        <v>0</v>
      </c>
      <c r="L67" s="48">
        <v>0</v>
      </c>
      <c r="M67" s="48">
        <v>0</v>
      </c>
      <c r="N67" s="49">
        <f t="shared" si="6"/>
        <v>0</v>
      </c>
      <c r="O67" s="49">
        <f t="shared" si="7"/>
        <v>0</v>
      </c>
      <c r="P67" s="48">
        <v>0</v>
      </c>
      <c r="Q67" s="50">
        <f t="shared" si="8"/>
        <v>0</v>
      </c>
      <c r="R67" s="49">
        <f t="shared" si="9"/>
        <v>0</v>
      </c>
      <c r="S67" s="43">
        <v>40467</v>
      </c>
      <c r="T67" s="49">
        <f t="shared" si="10"/>
        <v>0</v>
      </c>
      <c r="U67" s="42">
        <v>8706</v>
      </c>
      <c r="V67" s="42">
        <v>8706</v>
      </c>
      <c r="W67" s="42">
        <f t="shared" si="11"/>
        <v>9402</v>
      </c>
      <c r="X67" s="49">
        <f t="shared" si="12"/>
        <v>8706</v>
      </c>
      <c r="Y67" s="39">
        <v>0</v>
      </c>
      <c r="Z67" s="39">
        <f t="shared" si="13"/>
        <v>8706</v>
      </c>
    </row>
    <row r="68" spans="1:26" s="45" customFormat="1" ht="12.75">
      <c r="A68" s="44" t="e">
        <f>#REF!</f>
        <v>#REF!</v>
      </c>
      <c r="B68" s="45" t="e">
        <f t="shared" si="2"/>
        <v>#REF!</v>
      </c>
      <c r="C68" s="45">
        <v>139</v>
      </c>
      <c r="D68" s="45" t="s">
        <v>86</v>
      </c>
      <c r="E68" s="45" t="b">
        <f t="shared" si="4"/>
        <v>1</v>
      </c>
      <c r="F68" s="45">
        <v>139</v>
      </c>
      <c r="G68" s="45" t="s">
        <v>86</v>
      </c>
      <c r="H68" s="46">
        <v>33.05</v>
      </c>
      <c r="I68" s="47">
        <f t="shared" si="3"/>
        <v>115618.82</v>
      </c>
      <c r="J68" s="46">
        <v>12.34</v>
      </c>
      <c r="K68" s="47">
        <f t="shared" si="5"/>
        <v>21584.51</v>
      </c>
      <c r="L68" s="48">
        <v>4</v>
      </c>
      <c r="M68" s="48">
        <v>0</v>
      </c>
      <c r="N68" s="49">
        <f t="shared" si="6"/>
        <v>7527.92</v>
      </c>
      <c r="O68" s="49">
        <f t="shared" si="7"/>
        <v>0</v>
      </c>
      <c r="P68" s="48">
        <v>0</v>
      </c>
      <c r="Q68" s="50">
        <f t="shared" si="8"/>
        <v>0</v>
      </c>
      <c r="R68" s="49">
        <f t="shared" si="9"/>
        <v>144731.25000000003</v>
      </c>
      <c r="S68" s="43">
        <v>89614</v>
      </c>
      <c r="T68" s="49">
        <f t="shared" si="10"/>
        <v>55117.25000000003</v>
      </c>
      <c r="U68" s="42">
        <v>180839</v>
      </c>
      <c r="V68" s="42">
        <v>334878</v>
      </c>
      <c r="W68" s="42">
        <f t="shared" si="11"/>
        <v>361668</v>
      </c>
      <c r="X68" s="49">
        <f t="shared" si="12"/>
        <v>235956.25000000003</v>
      </c>
      <c r="Y68" s="39">
        <v>6632.879999999976</v>
      </c>
      <c r="Z68" s="39">
        <f t="shared" si="13"/>
        <v>242589.13</v>
      </c>
    </row>
    <row r="69" spans="1:26" s="45" customFormat="1" ht="12.75">
      <c r="A69" s="44" t="e">
        <f>#REF!</f>
        <v>#REF!</v>
      </c>
      <c r="B69" s="45" t="e">
        <f t="shared" si="2"/>
        <v>#REF!</v>
      </c>
      <c r="C69" s="45">
        <v>141</v>
      </c>
      <c r="D69" s="45" t="s">
        <v>87</v>
      </c>
      <c r="E69" s="45" t="b">
        <f t="shared" si="4"/>
        <v>1</v>
      </c>
      <c r="F69" s="45">
        <v>141</v>
      </c>
      <c r="G69" s="45" t="s">
        <v>87</v>
      </c>
      <c r="H69" s="46">
        <v>3483.63</v>
      </c>
      <c r="I69" s="47">
        <f t="shared" si="3"/>
        <v>12186782.83</v>
      </c>
      <c r="J69" s="46">
        <v>961.05</v>
      </c>
      <c r="K69" s="47">
        <f t="shared" si="5"/>
        <v>1681020.61</v>
      </c>
      <c r="L69" s="48">
        <v>472.99</v>
      </c>
      <c r="M69" s="48">
        <v>86.35</v>
      </c>
      <c r="N69" s="49">
        <f t="shared" si="6"/>
        <v>890157.72</v>
      </c>
      <c r="O69" s="49">
        <f t="shared" si="7"/>
        <v>59102.26</v>
      </c>
      <c r="P69" s="48">
        <v>30.11</v>
      </c>
      <c r="Q69" s="50">
        <f t="shared" si="8"/>
        <v>20608.79</v>
      </c>
      <c r="R69" s="49">
        <f t="shared" si="9"/>
        <v>14837672.209999999</v>
      </c>
      <c r="S69" s="43">
        <v>6533850</v>
      </c>
      <c r="T69" s="49">
        <f t="shared" si="10"/>
        <v>8303822.209999999</v>
      </c>
      <c r="U69" s="42">
        <v>0</v>
      </c>
      <c r="V69" s="42">
        <v>6051542</v>
      </c>
      <c r="W69" s="42">
        <f t="shared" si="11"/>
        <v>6535665</v>
      </c>
      <c r="X69" s="49">
        <f t="shared" si="12"/>
        <v>6535665</v>
      </c>
      <c r="Y69" s="39">
        <v>0</v>
      </c>
      <c r="Z69" s="39">
        <f t="shared" si="13"/>
        <v>6535665</v>
      </c>
    </row>
    <row r="70" spans="1:26" s="45" customFormat="1" ht="12.75">
      <c r="A70" s="44" t="e">
        <f>#REF!</f>
        <v>#REF!</v>
      </c>
      <c r="B70" s="45" t="e">
        <f t="shared" si="2"/>
        <v>#REF!</v>
      </c>
      <c r="C70" s="45">
        <v>143</v>
      </c>
      <c r="D70" s="45" t="s">
        <v>88</v>
      </c>
      <c r="E70" s="45" t="b">
        <f t="shared" si="4"/>
        <v>1</v>
      </c>
      <c r="F70" s="45">
        <v>143</v>
      </c>
      <c r="G70" s="45" t="s">
        <v>88</v>
      </c>
      <c r="H70" s="46">
        <v>139.28</v>
      </c>
      <c r="I70" s="47">
        <f t="shared" si="3"/>
        <v>487243.22</v>
      </c>
      <c r="J70" s="46">
        <v>26.47</v>
      </c>
      <c r="K70" s="47">
        <f t="shared" si="5"/>
        <v>46300</v>
      </c>
      <c r="L70" s="48">
        <v>14.5</v>
      </c>
      <c r="M70" s="48">
        <v>0</v>
      </c>
      <c r="N70" s="49">
        <f t="shared" si="6"/>
        <v>27288.71</v>
      </c>
      <c r="O70" s="49">
        <f t="shared" si="7"/>
        <v>0</v>
      </c>
      <c r="P70" s="48">
        <v>0</v>
      </c>
      <c r="Q70" s="50">
        <f t="shared" si="8"/>
        <v>0</v>
      </c>
      <c r="R70" s="49">
        <f t="shared" si="9"/>
        <v>560831.9299999999</v>
      </c>
      <c r="S70" s="43">
        <v>550670</v>
      </c>
      <c r="T70" s="49">
        <f t="shared" si="10"/>
        <v>10161.929999999935</v>
      </c>
      <c r="U70" s="42">
        <v>14881</v>
      </c>
      <c r="V70" s="42">
        <v>15907</v>
      </c>
      <c r="W70" s="42">
        <f t="shared" si="11"/>
        <v>17180</v>
      </c>
      <c r="X70" s="49">
        <f t="shared" si="12"/>
        <v>17180</v>
      </c>
      <c r="Y70" s="39">
        <v>0</v>
      </c>
      <c r="Z70" s="39">
        <f t="shared" si="13"/>
        <v>17180</v>
      </c>
    </row>
    <row r="71" spans="1:26" s="45" customFormat="1" ht="12.75">
      <c r="A71" s="44" t="e">
        <f>#REF!</f>
        <v>#REF!</v>
      </c>
      <c r="B71" s="45" t="e">
        <f t="shared" si="2"/>
        <v>#REF!</v>
      </c>
      <c r="C71" s="45">
        <v>147</v>
      </c>
      <c r="D71" s="45" t="s">
        <v>89</v>
      </c>
      <c r="E71" s="45" t="b">
        <f t="shared" si="4"/>
        <v>1</v>
      </c>
      <c r="F71" s="45">
        <v>147</v>
      </c>
      <c r="G71" s="45" t="s">
        <v>89</v>
      </c>
      <c r="H71" s="46">
        <v>32.07</v>
      </c>
      <c r="I71" s="47">
        <f t="shared" si="3"/>
        <v>112190.48</v>
      </c>
      <c r="J71" s="46">
        <v>5.99</v>
      </c>
      <c r="K71" s="47">
        <f t="shared" si="5"/>
        <v>10477.41</v>
      </c>
      <c r="L71" s="48">
        <v>4</v>
      </c>
      <c r="M71" s="48">
        <v>0</v>
      </c>
      <c r="N71" s="49">
        <f t="shared" si="6"/>
        <v>7527.92</v>
      </c>
      <c r="O71" s="49">
        <f t="shared" si="7"/>
        <v>0</v>
      </c>
      <c r="P71" s="48">
        <v>0</v>
      </c>
      <c r="Q71" s="50">
        <f t="shared" si="8"/>
        <v>0</v>
      </c>
      <c r="R71" s="49">
        <f t="shared" si="9"/>
        <v>130195.81</v>
      </c>
      <c r="S71" s="43">
        <v>74382</v>
      </c>
      <c r="T71" s="49">
        <f t="shared" si="10"/>
        <v>55813.81</v>
      </c>
      <c r="U71" s="42">
        <v>50888</v>
      </c>
      <c r="V71" s="42">
        <v>155375</v>
      </c>
      <c r="W71" s="42">
        <f t="shared" si="11"/>
        <v>167805</v>
      </c>
      <c r="X71" s="49">
        <f t="shared" si="12"/>
        <v>106701.81</v>
      </c>
      <c r="Y71" s="39">
        <v>12790.779999999999</v>
      </c>
      <c r="Z71" s="39">
        <f t="shared" si="13"/>
        <v>119492.59</v>
      </c>
    </row>
    <row r="72" spans="1:26" s="45" customFormat="1" ht="12.75">
      <c r="A72" s="44" t="e">
        <f>#REF!</f>
        <v>#REF!</v>
      </c>
      <c r="B72" s="45" t="e">
        <f t="shared" si="2"/>
        <v>#REF!</v>
      </c>
      <c r="C72" s="45">
        <v>149</v>
      </c>
      <c r="D72" s="45" t="s">
        <v>90</v>
      </c>
      <c r="E72" s="45" t="b">
        <f t="shared" si="4"/>
        <v>1</v>
      </c>
      <c r="F72" s="45">
        <v>149</v>
      </c>
      <c r="G72" s="45" t="s">
        <v>90</v>
      </c>
      <c r="H72" s="46">
        <v>362.92999999999995</v>
      </c>
      <c r="I72" s="47">
        <f t="shared" si="3"/>
        <v>1269638.02</v>
      </c>
      <c r="J72" s="46">
        <v>29.22</v>
      </c>
      <c r="K72" s="47">
        <f t="shared" si="5"/>
        <v>51110.16</v>
      </c>
      <c r="L72" s="48">
        <v>51.74</v>
      </c>
      <c r="M72" s="48">
        <v>0</v>
      </c>
      <c r="N72" s="49">
        <f t="shared" si="6"/>
        <v>97373.65</v>
      </c>
      <c r="O72" s="49">
        <f t="shared" si="7"/>
        <v>0</v>
      </c>
      <c r="P72" s="48">
        <v>4</v>
      </c>
      <c r="Q72" s="50">
        <f t="shared" si="8"/>
        <v>2737.8</v>
      </c>
      <c r="R72" s="49">
        <f t="shared" si="9"/>
        <v>1420859.63</v>
      </c>
      <c r="S72" s="43">
        <v>692709</v>
      </c>
      <c r="T72" s="49">
        <f t="shared" si="10"/>
        <v>728150.6299999999</v>
      </c>
      <c r="U72" s="42">
        <v>0</v>
      </c>
      <c r="V72" s="42">
        <v>540391</v>
      </c>
      <c r="W72" s="42">
        <f t="shared" si="11"/>
        <v>583622</v>
      </c>
      <c r="X72" s="49">
        <f t="shared" si="12"/>
        <v>583622</v>
      </c>
      <c r="Y72" s="39">
        <v>0</v>
      </c>
      <c r="Z72" s="39">
        <f t="shared" si="13"/>
        <v>583622</v>
      </c>
    </row>
    <row r="73" spans="1:26" s="45" customFormat="1" ht="12.75">
      <c r="A73" s="44" t="e">
        <f>#REF!</f>
        <v>#REF!</v>
      </c>
      <c r="B73" s="45" t="e">
        <f t="shared" si="2"/>
        <v>#REF!</v>
      </c>
      <c r="C73" s="45">
        <v>151</v>
      </c>
      <c r="D73" s="45" t="s">
        <v>91</v>
      </c>
      <c r="E73" s="45" t="b">
        <f t="shared" si="4"/>
        <v>1</v>
      </c>
      <c r="F73" s="45">
        <v>151</v>
      </c>
      <c r="G73" s="45" t="s">
        <v>91</v>
      </c>
      <c r="H73" s="46">
        <v>885.38</v>
      </c>
      <c r="I73" s="47">
        <f t="shared" si="3"/>
        <v>3097324.85</v>
      </c>
      <c r="J73" s="46">
        <v>31.04</v>
      </c>
      <c r="K73" s="47">
        <f t="shared" si="5"/>
        <v>54293.62</v>
      </c>
      <c r="L73" s="48">
        <v>125.86</v>
      </c>
      <c r="M73" s="48">
        <v>14.38</v>
      </c>
      <c r="N73" s="49">
        <f t="shared" si="6"/>
        <v>236866</v>
      </c>
      <c r="O73" s="49">
        <f t="shared" si="7"/>
        <v>9842.39</v>
      </c>
      <c r="P73" s="48">
        <v>2.9</v>
      </c>
      <c r="Q73" s="50">
        <f t="shared" si="8"/>
        <v>1984.91</v>
      </c>
      <c r="R73" s="49">
        <f t="shared" si="9"/>
        <v>3400311.7700000005</v>
      </c>
      <c r="S73" s="43">
        <v>2170341</v>
      </c>
      <c r="T73" s="49">
        <f t="shared" si="10"/>
        <v>1229970.7700000005</v>
      </c>
      <c r="U73" s="42">
        <v>12435</v>
      </c>
      <c r="V73" s="42">
        <v>1396819</v>
      </c>
      <c r="W73" s="42">
        <f t="shared" si="11"/>
        <v>1508565</v>
      </c>
      <c r="X73" s="49">
        <f t="shared" si="12"/>
        <v>1242405.7700000005</v>
      </c>
      <c r="Y73" s="39">
        <v>0</v>
      </c>
      <c r="Z73" s="39">
        <f t="shared" si="13"/>
        <v>1242405.7700000005</v>
      </c>
    </row>
    <row r="74" spans="1:26" s="45" customFormat="1" ht="12.75">
      <c r="A74" s="44" t="e">
        <f>#REF!</f>
        <v>#REF!</v>
      </c>
      <c r="B74" s="45" t="e">
        <f aca="true" t="shared" si="14" ref="B74:B137">A74=F74</f>
        <v>#REF!</v>
      </c>
      <c r="C74" s="45">
        <v>153</v>
      </c>
      <c r="D74" s="45" t="s">
        <v>92</v>
      </c>
      <c r="E74" s="45" t="b">
        <f t="shared" si="4"/>
        <v>1</v>
      </c>
      <c r="F74" s="45">
        <v>153</v>
      </c>
      <c r="G74" s="45" t="s">
        <v>92</v>
      </c>
      <c r="H74" s="46">
        <v>402.95</v>
      </c>
      <c r="I74" s="47">
        <f aca="true" t="shared" si="15" ref="I74:I137">ROUND(H74*I$6,2)</f>
        <v>1409639.99</v>
      </c>
      <c r="J74" s="46">
        <v>42.94</v>
      </c>
      <c r="K74" s="47">
        <f t="shared" si="5"/>
        <v>75108.5</v>
      </c>
      <c r="L74" s="48">
        <v>57.24</v>
      </c>
      <c r="M74" s="48">
        <v>0</v>
      </c>
      <c r="N74" s="49">
        <f t="shared" si="6"/>
        <v>107724.54</v>
      </c>
      <c r="O74" s="49">
        <f t="shared" si="7"/>
        <v>0</v>
      </c>
      <c r="P74" s="48">
        <v>0</v>
      </c>
      <c r="Q74" s="50">
        <f t="shared" si="8"/>
        <v>0</v>
      </c>
      <c r="R74" s="49">
        <f t="shared" si="9"/>
        <v>1592473.03</v>
      </c>
      <c r="S74" s="43">
        <v>679850</v>
      </c>
      <c r="T74" s="49">
        <f t="shared" si="10"/>
        <v>912623.03</v>
      </c>
      <c r="U74" s="42">
        <v>0</v>
      </c>
      <c r="V74" s="42">
        <v>605165</v>
      </c>
      <c r="W74" s="42">
        <f t="shared" si="11"/>
        <v>653578</v>
      </c>
      <c r="X74" s="49">
        <f t="shared" si="12"/>
        <v>653578</v>
      </c>
      <c r="Y74" s="39">
        <v>0</v>
      </c>
      <c r="Z74" s="39">
        <f t="shared" si="13"/>
        <v>653578</v>
      </c>
    </row>
    <row r="75" spans="1:26" s="45" customFormat="1" ht="12.75">
      <c r="A75" s="44" t="e">
        <f>#REF!</f>
        <v>#REF!</v>
      </c>
      <c r="B75" s="45" t="e">
        <f t="shared" si="14"/>
        <v>#REF!</v>
      </c>
      <c r="C75" s="45">
        <v>155</v>
      </c>
      <c r="D75" s="45" t="s">
        <v>93</v>
      </c>
      <c r="E75" s="45" t="b">
        <f aca="true" t="shared" si="16" ref="E75:E138">D75=G75</f>
        <v>1</v>
      </c>
      <c r="F75" s="45">
        <v>155</v>
      </c>
      <c r="G75" s="45" t="s">
        <v>93</v>
      </c>
      <c r="H75" s="46">
        <v>17.01</v>
      </c>
      <c r="I75" s="47">
        <f t="shared" si="15"/>
        <v>59506.08</v>
      </c>
      <c r="J75" s="46">
        <v>0</v>
      </c>
      <c r="K75" s="47">
        <f aca="true" t="shared" si="17" ref="K75:K138">ROUND(J75*$K$6,2)</f>
        <v>0</v>
      </c>
      <c r="L75" s="48">
        <v>1</v>
      </c>
      <c r="M75" s="48">
        <v>0</v>
      </c>
      <c r="N75" s="49">
        <f aca="true" t="shared" si="18" ref="N75:N138">ROUND(L75*$N$6,2)</f>
        <v>1881.98</v>
      </c>
      <c r="O75" s="49">
        <f aca="true" t="shared" si="19" ref="O75:O138">ROUND(M75*$O$6,2)</f>
        <v>0</v>
      </c>
      <c r="P75" s="48">
        <v>0</v>
      </c>
      <c r="Q75" s="50">
        <f aca="true" t="shared" si="20" ref="Q75:Q138">ROUND(P75*$Q$6,2)</f>
        <v>0</v>
      </c>
      <c r="R75" s="49">
        <f aca="true" t="shared" si="21" ref="R75:R138">I75+K75+N75+O75+Q75</f>
        <v>61388.060000000005</v>
      </c>
      <c r="S75" s="43">
        <v>160296</v>
      </c>
      <c r="T75" s="49">
        <f aca="true" t="shared" si="22" ref="T75:T138">IF(R75&gt;S75,R75-S75,0)</f>
        <v>0</v>
      </c>
      <c r="U75" s="42">
        <v>0</v>
      </c>
      <c r="V75" s="42">
        <v>0</v>
      </c>
      <c r="W75" s="42">
        <f aca="true" t="shared" si="23" ref="W75:W138">ROUND(V75*$W$4,0)</f>
        <v>0</v>
      </c>
      <c r="X75" s="49">
        <f aca="true" t="shared" si="24" ref="X75:X138">IF(T75+U75&lt;W75,T75+U75,W75)</f>
        <v>0</v>
      </c>
      <c r="Y75" s="39">
        <v>0</v>
      </c>
      <c r="Z75" s="39">
        <f aca="true" t="shared" si="25" ref="Z75:Z138">X75+Y75</f>
        <v>0</v>
      </c>
    </row>
    <row r="76" spans="1:26" s="45" customFormat="1" ht="12.75">
      <c r="A76" s="44" t="e">
        <f>#REF!</f>
        <v>#REF!</v>
      </c>
      <c r="B76" s="45" t="e">
        <f t="shared" si="14"/>
        <v>#REF!</v>
      </c>
      <c r="C76" s="45">
        <v>159</v>
      </c>
      <c r="D76" s="45" t="s">
        <v>94</v>
      </c>
      <c r="E76" s="45" t="b">
        <f t="shared" si="16"/>
        <v>1</v>
      </c>
      <c r="F76" s="45">
        <v>159</v>
      </c>
      <c r="G76" s="45" t="s">
        <v>94</v>
      </c>
      <c r="H76" s="46">
        <v>18.29</v>
      </c>
      <c r="I76" s="47">
        <f t="shared" si="15"/>
        <v>63983.91</v>
      </c>
      <c r="J76" s="46">
        <v>5.78</v>
      </c>
      <c r="K76" s="47">
        <f t="shared" si="17"/>
        <v>10110.09</v>
      </c>
      <c r="L76" s="48">
        <v>2</v>
      </c>
      <c r="M76" s="48">
        <v>0</v>
      </c>
      <c r="N76" s="49">
        <f t="shared" si="18"/>
        <v>3763.96</v>
      </c>
      <c r="O76" s="49">
        <f t="shared" si="19"/>
        <v>0</v>
      </c>
      <c r="P76" s="48">
        <v>0</v>
      </c>
      <c r="Q76" s="50">
        <f t="shared" si="20"/>
        <v>0</v>
      </c>
      <c r="R76" s="49">
        <f t="shared" si="21"/>
        <v>77857.96</v>
      </c>
      <c r="S76" s="43">
        <v>256551</v>
      </c>
      <c r="T76" s="49">
        <f t="shared" si="22"/>
        <v>0</v>
      </c>
      <c r="U76" s="42">
        <v>0</v>
      </c>
      <c r="V76" s="42">
        <v>0</v>
      </c>
      <c r="W76" s="42">
        <f t="shared" si="23"/>
        <v>0</v>
      </c>
      <c r="X76" s="49">
        <f t="shared" si="24"/>
        <v>0</v>
      </c>
      <c r="Y76" s="39">
        <v>0</v>
      </c>
      <c r="Z76" s="39">
        <f t="shared" si="25"/>
        <v>0</v>
      </c>
    </row>
    <row r="77" spans="1:26" s="45" customFormat="1" ht="12.75">
      <c r="A77" s="44" t="e">
        <f>#REF!</f>
        <v>#REF!</v>
      </c>
      <c r="B77" s="45" t="e">
        <f t="shared" si="14"/>
        <v>#REF!</v>
      </c>
      <c r="C77" s="45">
        <v>161</v>
      </c>
      <c r="D77" s="45" t="s">
        <v>95</v>
      </c>
      <c r="E77" s="45" t="b">
        <f t="shared" si="16"/>
        <v>1</v>
      </c>
      <c r="F77" s="45">
        <v>161</v>
      </c>
      <c r="G77" s="45" t="s">
        <v>95</v>
      </c>
      <c r="H77" s="46">
        <v>189.66</v>
      </c>
      <c r="I77" s="47">
        <f t="shared" si="15"/>
        <v>663487.58</v>
      </c>
      <c r="J77" s="46">
        <v>106.57</v>
      </c>
      <c r="K77" s="47">
        <f t="shared" si="17"/>
        <v>186406.92</v>
      </c>
      <c r="L77" s="48">
        <v>40.53</v>
      </c>
      <c r="M77" s="48">
        <v>0</v>
      </c>
      <c r="N77" s="49">
        <f t="shared" si="18"/>
        <v>76276.65</v>
      </c>
      <c r="O77" s="49">
        <f t="shared" si="19"/>
        <v>0</v>
      </c>
      <c r="P77" s="48">
        <v>0</v>
      </c>
      <c r="Q77" s="50">
        <f t="shared" si="20"/>
        <v>0</v>
      </c>
      <c r="R77" s="49">
        <f t="shared" si="21"/>
        <v>926171.15</v>
      </c>
      <c r="S77" s="43">
        <v>433826</v>
      </c>
      <c r="T77" s="49">
        <f t="shared" si="22"/>
        <v>492345.15</v>
      </c>
      <c r="U77" s="42">
        <v>323629</v>
      </c>
      <c r="V77" s="42">
        <v>949721</v>
      </c>
      <c r="W77" s="42">
        <f t="shared" si="23"/>
        <v>1025699</v>
      </c>
      <c r="X77" s="49">
        <f t="shared" si="24"/>
        <v>815974.15</v>
      </c>
      <c r="Y77" s="39">
        <v>0</v>
      </c>
      <c r="Z77" s="39">
        <f t="shared" si="25"/>
        <v>815974.15</v>
      </c>
    </row>
    <row r="78" spans="1:26" s="45" customFormat="1" ht="12.75">
      <c r="A78" s="44" t="e">
        <f>#REF!</f>
        <v>#REF!</v>
      </c>
      <c r="B78" s="45" t="e">
        <f t="shared" si="14"/>
        <v>#REF!</v>
      </c>
      <c r="C78" s="45">
        <v>162</v>
      </c>
      <c r="D78" s="45" t="s">
        <v>96</v>
      </c>
      <c r="E78" s="45" t="b">
        <f t="shared" si="16"/>
        <v>1</v>
      </c>
      <c r="F78" s="45">
        <v>162</v>
      </c>
      <c r="G78" s="45" t="s">
        <v>96</v>
      </c>
      <c r="H78" s="46">
        <v>9</v>
      </c>
      <c r="I78" s="47">
        <f t="shared" si="15"/>
        <v>31484.7</v>
      </c>
      <c r="J78" s="46">
        <v>5</v>
      </c>
      <c r="K78" s="47">
        <f t="shared" si="17"/>
        <v>8745.75</v>
      </c>
      <c r="L78" s="48">
        <v>2</v>
      </c>
      <c r="M78" s="48">
        <v>0</v>
      </c>
      <c r="N78" s="49">
        <f t="shared" si="18"/>
        <v>3763.96</v>
      </c>
      <c r="O78" s="49">
        <f t="shared" si="19"/>
        <v>0</v>
      </c>
      <c r="P78" s="48">
        <v>0</v>
      </c>
      <c r="Q78" s="50">
        <f t="shared" si="20"/>
        <v>0</v>
      </c>
      <c r="R78" s="49">
        <f t="shared" si="21"/>
        <v>43994.409999999996</v>
      </c>
      <c r="S78" s="43">
        <v>33798</v>
      </c>
      <c r="T78" s="49">
        <f t="shared" si="22"/>
        <v>10196.409999999996</v>
      </c>
      <c r="U78" s="42">
        <v>0</v>
      </c>
      <c r="V78" s="42">
        <v>13548</v>
      </c>
      <c r="W78" s="42">
        <f t="shared" si="23"/>
        <v>14632</v>
      </c>
      <c r="X78" s="49">
        <f t="shared" si="24"/>
        <v>10196.409999999996</v>
      </c>
      <c r="Y78" s="39">
        <v>0</v>
      </c>
      <c r="Z78" s="39">
        <f t="shared" si="25"/>
        <v>10196.409999999996</v>
      </c>
    </row>
    <row r="79" spans="1:26" s="45" customFormat="1" ht="12.75">
      <c r="A79" s="44" t="e">
        <f>#REF!</f>
        <v>#REF!</v>
      </c>
      <c r="B79" s="45" t="e">
        <f t="shared" si="14"/>
        <v>#REF!</v>
      </c>
      <c r="C79" s="45">
        <v>163</v>
      </c>
      <c r="D79" s="45" t="s">
        <v>97</v>
      </c>
      <c r="E79" s="45" t="b">
        <f t="shared" si="16"/>
        <v>1</v>
      </c>
      <c r="F79" s="45">
        <v>163</v>
      </c>
      <c r="G79" s="45" t="s">
        <v>97</v>
      </c>
      <c r="H79" s="46">
        <v>478.65999999999997</v>
      </c>
      <c r="I79" s="47">
        <f t="shared" si="15"/>
        <v>1674496.28</v>
      </c>
      <c r="J79" s="46">
        <v>125.8</v>
      </c>
      <c r="K79" s="47">
        <f t="shared" si="17"/>
        <v>220043.07</v>
      </c>
      <c r="L79" s="48">
        <v>61.85</v>
      </c>
      <c r="M79" s="48">
        <v>0.91</v>
      </c>
      <c r="N79" s="49">
        <f t="shared" si="18"/>
        <v>116400.46</v>
      </c>
      <c r="O79" s="49">
        <f t="shared" si="19"/>
        <v>622.85</v>
      </c>
      <c r="P79" s="48">
        <v>2</v>
      </c>
      <c r="Q79" s="50">
        <f t="shared" si="20"/>
        <v>1368.9</v>
      </c>
      <c r="R79" s="49">
        <f t="shared" si="21"/>
        <v>2012931.56</v>
      </c>
      <c r="S79" s="43">
        <v>1344645</v>
      </c>
      <c r="T79" s="49">
        <f t="shared" si="22"/>
        <v>668286.56</v>
      </c>
      <c r="U79" s="42">
        <v>58733</v>
      </c>
      <c r="V79" s="42">
        <v>1058791</v>
      </c>
      <c r="W79" s="42">
        <f t="shared" si="23"/>
        <v>1143494</v>
      </c>
      <c r="X79" s="49">
        <f t="shared" si="24"/>
        <v>727019.56</v>
      </c>
      <c r="Y79" s="39">
        <v>114246.84999999998</v>
      </c>
      <c r="Z79" s="39">
        <f t="shared" si="25"/>
        <v>841266.41</v>
      </c>
    </row>
    <row r="80" spans="1:26" s="45" customFormat="1" ht="12.75">
      <c r="A80" s="44" t="e">
        <f>#REF!</f>
        <v>#REF!</v>
      </c>
      <c r="B80" s="45" t="e">
        <f t="shared" si="14"/>
        <v>#REF!</v>
      </c>
      <c r="C80" s="45">
        <v>165</v>
      </c>
      <c r="D80" s="45" t="s">
        <v>98</v>
      </c>
      <c r="E80" s="45" t="b">
        <f t="shared" si="16"/>
        <v>1</v>
      </c>
      <c r="F80" s="45">
        <v>165</v>
      </c>
      <c r="G80" s="45" t="s">
        <v>98</v>
      </c>
      <c r="H80" s="46">
        <v>933.28</v>
      </c>
      <c r="I80" s="47">
        <f t="shared" si="15"/>
        <v>3264893.42</v>
      </c>
      <c r="J80" s="46">
        <v>238.14999999999998</v>
      </c>
      <c r="K80" s="47">
        <f t="shared" si="17"/>
        <v>416560.07</v>
      </c>
      <c r="L80" s="48">
        <v>136.75</v>
      </c>
      <c r="M80" s="48">
        <v>11.5</v>
      </c>
      <c r="N80" s="49">
        <f t="shared" si="18"/>
        <v>257360.77</v>
      </c>
      <c r="O80" s="49">
        <f t="shared" si="19"/>
        <v>7871.18</v>
      </c>
      <c r="P80" s="48">
        <v>3.51</v>
      </c>
      <c r="Q80" s="50">
        <f t="shared" si="20"/>
        <v>2402.42</v>
      </c>
      <c r="R80" s="49">
        <f t="shared" si="21"/>
        <v>3949087.86</v>
      </c>
      <c r="S80" s="43">
        <v>1441043</v>
      </c>
      <c r="T80" s="49">
        <f t="shared" si="22"/>
        <v>2508044.86</v>
      </c>
      <c r="U80" s="42">
        <v>866394</v>
      </c>
      <c r="V80" s="42">
        <v>3138805</v>
      </c>
      <c r="W80" s="42">
        <f t="shared" si="23"/>
        <v>3389909</v>
      </c>
      <c r="X80" s="49">
        <f t="shared" si="24"/>
        <v>3374438.86</v>
      </c>
      <c r="Y80" s="39">
        <v>0</v>
      </c>
      <c r="Z80" s="39">
        <f t="shared" si="25"/>
        <v>3374438.86</v>
      </c>
    </row>
    <row r="81" spans="1:26" s="45" customFormat="1" ht="12.75">
      <c r="A81" s="44" t="e">
        <f>#REF!</f>
        <v>#REF!</v>
      </c>
      <c r="B81" s="45" t="e">
        <f t="shared" si="14"/>
        <v>#REF!</v>
      </c>
      <c r="C81" s="45">
        <v>167</v>
      </c>
      <c r="D81" s="45" t="s">
        <v>99</v>
      </c>
      <c r="E81" s="45" t="b">
        <f t="shared" si="16"/>
        <v>1</v>
      </c>
      <c r="F81" s="45">
        <v>167</v>
      </c>
      <c r="G81" s="45" t="s">
        <v>99</v>
      </c>
      <c r="H81" s="46">
        <v>622.82</v>
      </c>
      <c r="I81" s="47">
        <f t="shared" si="15"/>
        <v>2178811.21</v>
      </c>
      <c r="J81" s="46">
        <v>145.92</v>
      </c>
      <c r="K81" s="47">
        <f t="shared" si="17"/>
        <v>255235.97</v>
      </c>
      <c r="L81" s="48">
        <v>66.16</v>
      </c>
      <c r="M81" s="48">
        <v>0</v>
      </c>
      <c r="N81" s="49">
        <f t="shared" si="18"/>
        <v>124511.8</v>
      </c>
      <c r="O81" s="49">
        <f t="shared" si="19"/>
        <v>0</v>
      </c>
      <c r="P81" s="48">
        <v>2</v>
      </c>
      <c r="Q81" s="50">
        <f t="shared" si="20"/>
        <v>1368.9</v>
      </c>
      <c r="R81" s="49">
        <f t="shared" si="21"/>
        <v>2559927.88</v>
      </c>
      <c r="S81" s="43">
        <v>976493</v>
      </c>
      <c r="T81" s="49">
        <f t="shared" si="22"/>
        <v>1583434.88</v>
      </c>
      <c r="U81" s="42">
        <v>955543</v>
      </c>
      <c r="V81" s="42">
        <v>2557557</v>
      </c>
      <c r="W81" s="42">
        <f t="shared" si="23"/>
        <v>2762162</v>
      </c>
      <c r="X81" s="49">
        <f t="shared" si="24"/>
        <v>2538977.88</v>
      </c>
      <c r="Y81" s="39">
        <v>0</v>
      </c>
      <c r="Z81" s="39">
        <f t="shared" si="25"/>
        <v>2538977.88</v>
      </c>
    </row>
    <row r="82" spans="1:26" s="45" customFormat="1" ht="12.75">
      <c r="A82" s="44" t="e">
        <f>#REF!</f>
        <v>#REF!</v>
      </c>
      <c r="B82" s="45" t="e">
        <f t="shared" si="14"/>
        <v>#REF!</v>
      </c>
      <c r="C82" s="45">
        <v>171</v>
      </c>
      <c r="D82" s="45" t="s">
        <v>100</v>
      </c>
      <c r="E82" s="45" t="b">
        <f t="shared" si="16"/>
        <v>1</v>
      </c>
      <c r="F82" s="45">
        <v>171</v>
      </c>
      <c r="G82" s="45" t="s">
        <v>100</v>
      </c>
      <c r="H82" s="46">
        <v>14.07</v>
      </c>
      <c r="I82" s="47">
        <f t="shared" si="15"/>
        <v>49221.08</v>
      </c>
      <c r="J82" s="46">
        <v>4</v>
      </c>
      <c r="K82" s="47">
        <f t="shared" si="17"/>
        <v>6996.6</v>
      </c>
      <c r="L82" s="48">
        <v>5.07</v>
      </c>
      <c r="M82" s="48">
        <v>0</v>
      </c>
      <c r="N82" s="49">
        <f t="shared" si="18"/>
        <v>9541.64</v>
      </c>
      <c r="O82" s="49">
        <f t="shared" si="19"/>
        <v>0</v>
      </c>
      <c r="P82" s="48">
        <v>0</v>
      </c>
      <c r="Q82" s="50">
        <f t="shared" si="20"/>
        <v>0</v>
      </c>
      <c r="R82" s="49">
        <f t="shared" si="21"/>
        <v>65759.32</v>
      </c>
      <c r="S82" s="43">
        <v>189753</v>
      </c>
      <c r="T82" s="49">
        <f t="shared" si="22"/>
        <v>0</v>
      </c>
      <c r="U82" s="42">
        <v>14426</v>
      </c>
      <c r="V82" s="42">
        <v>14426</v>
      </c>
      <c r="W82" s="42">
        <f t="shared" si="23"/>
        <v>15580</v>
      </c>
      <c r="X82" s="49">
        <f t="shared" si="24"/>
        <v>14426</v>
      </c>
      <c r="Y82" s="39">
        <v>0</v>
      </c>
      <c r="Z82" s="39">
        <f t="shared" si="25"/>
        <v>14426</v>
      </c>
    </row>
    <row r="83" spans="1:26" s="45" customFormat="1" ht="12.75">
      <c r="A83" s="44" t="e">
        <f>#REF!</f>
        <v>#REF!</v>
      </c>
      <c r="B83" s="45" t="e">
        <f t="shared" si="14"/>
        <v>#REF!</v>
      </c>
      <c r="C83" s="45">
        <v>173</v>
      </c>
      <c r="D83" s="45" t="s">
        <v>101</v>
      </c>
      <c r="E83" s="45" t="b">
        <f t="shared" si="16"/>
        <v>1</v>
      </c>
      <c r="F83" s="45">
        <v>173</v>
      </c>
      <c r="G83" s="45" t="s">
        <v>101</v>
      </c>
      <c r="H83" s="46">
        <v>2130.02</v>
      </c>
      <c r="I83" s="47">
        <f t="shared" si="15"/>
        <v>7451448.97</v>
      </c>
      <c r="J83" s="46">
        <v>386.41</v>
      </c>
      <c r="K83" s="47">
        <f t="shared" si="17"/>
        <v>675889.05</v>
      </c>
      <c r="L83" s="48">
        <v>349.90000000000003</v>
      </c>
      <c r="M83" s="48">
        <v>27</v>
      </c>
      <c r="N83" s="49">
        <f t="shared" si="18"/>
        <v>658504.8</v>
      </c>
      <c r="O83" s="49">
        <f t="shared" si="19"/>
        <v>18480.15</v>
      </c>
      <c r="P83" s="48">
        <v>2</v>
      </c>
      <c r="Q83" s="50">
        <f t="shared" si="20"/>
        <v>1368.9</v>
      </c>
      <c r="R83" s="49">
        <f t="shared" si="21"/>
        <v>8805691.870000001</v>
      </c>
      <c r="S83" s="43">
        <v>3844593</v>
      </c>
      <c r="T83" s="49">
        <f t="shared" si="22"/>
        <v>4961098.870000001</v>
      </c>
      <c r="U83" s="42">
        <v>0</v>
      </c>
      <c r="V83" s="42">
        <v>4125229</v>
      </c>
      <c r="W83" s="42">
        <f t="shared" si="23"/>
        <v>4455247</v>
      </c>
      <c r="X83" s="49">
        <f t="shared" si="24"/>
        <v>4455247</v>
      </c>
      <c r="Y83" s="39">
        <v>0</v>
      </c>
      <c r="Z83" s="39">
        <f t="shared" si="25"/>
        <v>4455247</v>
      </c>
    </row>
    <row r="84" spans="1:26" s="45" customFormat="1" ht="12.75">
      <c r="A84" s="44" t="e">
        <f>#REF!</f>
        <v>#REF!</v>
      </c>
      <c r="B84" s="45" t="e">
        <f t="shared" si="14"/>
        <v>#REF!</v>
      </c>
      <c r="C84" s="45">
        <v>175</v>
      </c>
      <c r="D84" s="45" t="s">
        <v>102</v>
      </c>
      <c r="E84" s="45" t="b">
        <f t="shared" si="16"/>
        <v>1</v>
      </c>
      <c r="F84" s="45">
        <v>175</v>
      </c>
      <c r="G84" s="45" t="s">
        <v>102</v>
      </c>
      <c r="H84" s="46">
        <v>972.6</v>
      </c>
      <c r="I84" s="47">
        <f t="shared" si="15"/>
        <v>3402446.58</v>
      </c>
      <c r="J84" s="46">
        <v>430.65</v>
      </c>
      <c r="K84" s="47">
        <f t="shared" si="17"/>
        <v>753271.45</v>
      </c>
      <c r="L84" s="48">
        <v>174.12</v>
      </c>
      <c r="M84" s="48">
        <v>5</v>
      </c>
      <c r="N84" s="49">
        <f t="shared" si="18"/>
        <v>327690.36</v>
      </c>
      <c r="O84" s="49">
        <f t="shared" si="19"/>
        <v>3422.25</v>
      </c>
      <c r="P84" s="48">
        <v>6</v>
      </c>
      <c r="Q84" s="50">
        <f t="shared" si="20"/>
        <v>4106.7</v>
      </c>
      <c r="R84" s="49">
        <f t="shared" si="21"/>
        <v>4490937.340000001</v>
      </c>
      <c r="S84" s="43">
        <v>945356</v>
      </c>
      <c r="T84" s="49">
        <f t="shared" si="22"/>
        <v>3545581.340000001</v>
      </c>
      <c r="U84" s="42">
        <v>2914592</v>
      </c>
      <c r="V84" s="42">
        <v>6838255</v>
      </c>
      <c r="W84" s="42">
        <f t="shared" si="23"/>
        <v>7385315</v>
      </c>
      <c r="X84" s="49">
        <f t="shared" si="24"/>
        <v>6460173.340000001</v>
      </c>
      <c r="Y84" s="39">
        <v>0</v>
      </c>
      <c r="Z84" s="39">
        <f t="shared" si="25"/>
        <v>6460173.340000001</v>
      </c>
    </row>
    <row r="85" spans="1:26" s="45" customFormat="1" ht="12.75">
      <c r="A85" s="44" t="e">
        <f>#REF!</f>
        <v>#REF!</v>
      </c>
      <c r="B85" s="45" t="e">
        <f t="shared" si="14"/>
        <v>#REF!</v>
      </c>
      <c r="C85" s="45">
        <v>177</v>
      </c>
      <c r="D85" s="45" t="s">
        <v>103</v>
      </c>
      <c r="E85" s="45" t="b">
        <f t="shared" si="16"/>
        <v>1</v>
      </c>
      <c r="F85" s="45">
        <v>177</v>
      </c>
      <c r="G85" s="45" t="s">
        <v>103</v>
      </c>
      <c r="H85" s="46">
        <v>271.18</v>
      </c>
      <c r="I85" s="47">
        <f t="shared" si="15"/>
        <v>948668.99</v>
      </c>
      <c r="J85" s="46">
        <v>80.81</v>
      </c>
      <c r="K85" s="47">
        <f t="shared" si="17"/>
        <v>141348.81</v>
      </c>
      <c r="L85" s="48">
        <v>40.96</v>
      </c>
      <c r="M85" s="48">
        <v>1</v>
      </c>
      <c r="N85" s="49">
        <f t="shared" si="18"/>
        <v>77085.9</v>
      </c>
      <c r="O85" s="49">
        <f t="shared" si="19"/>
        <v>684.45</v>
      </c>
      <c r="P85" s="48">
        <v>1</v>
      </c>
      <c r="Q85" s="50">
        <f t="shared" si="20"/>
        <v>684.45</v>
      </c>
      <c r="R85" s="49">
        <f t="shared" si="21"/>
        <v>1168472.5999999999</v>
      </c>
      <c r="S85" s="43">
        <v>547676</v>
      </c>
      <c r="T85" s="49">
        <f t="shared" si="22"/>
        <v>620796.5999999999</v>
      </c>
      <c r="U85" s="42">
        <v>208236</v>
      </c>
      <c r="V85" s="42">
        <v>999719</v>
      </c>
      <c r="W85" s="42">
        <f t="shared" si="23"/>
        <v>1079697</v>
      </c>
      <c r="X85" s="49">
        <f t="shared" si="24"/>
        <v>829032.5999999999</v>
      </c>
      <c r="Y85" s="39">
        <v>70311.40000000014</v>
      </c>
      <c r="Z85" s="39">
        <f t="shared" si="25"/>
        <v>899344</v>
      </c>
    </row>
    <row r="86" spans="1:26" s="45" customFormat="1" ht="12.75">
      <c r="A86" s="44" t="e">
        <f>#REF!</f>
        <v>#REF!</v>
      </c>
      <c r="B86" s="45" t="e">
        <f t="shared" si="14"/>
        <v>#REF!</v>
      </c>
      <c r="C86" s="45">
        <v>179</v>
      </c>
      <c r="D86" s="45" t="s">
        <v>104</v>
      </c>
      <c r="E86" s="45" t="b">
        <f t="shared" si="16"/>
        <v>1</v>
      </c>
      <c r="F86" s="45">
        <v>179</v>
      </c>
      <c r="G86" s="45" t="s">
        <v>104</v>
      </c>
      <c r="H86" s="46">
        <v>163.14000000000001</v>
      </c>
      <c r="I86" s="47">
        <f t="shared" si="15"/>
        <v>570712.66</v>
      </c>
      <c r="J86" s="46">
        <v>42.099999999999994</v>
      </c>
      <c r="K86" s="47">
        <f t="shared" si="17"/>
        <v>73639.22</v>
      </c>
      <c r="L86" s="48">
        <v>20.77</v>
      </c>
      <c r="M86" s="48">
        <v>1</v>
      </c>
      <c r="N86" s="49">
        <f t="shared" si="18"/>
        <v>39088.72</v>
      </c>
      <c r="O86" s="49">
        <f t="shared" si="19"/>
        <v>684.45</v>
      </c>
      <c r="P86" s="48">
        <v>0</v>
      </c>
      <c r="Q86" s="50">
        <f t="shared" si="20"/>
        <v>0</v>
      </c>
      <c r="R86" s="49">
        <f t="shared" si="21"/>
        <v>684125.0499999999</v>
      </c>
      <c r="S86" s="43">
        <v>479320</v>
      </c>
      <c r="T86" s="49">
        <f t="shared" si="22"/>
        <v>204805.04999999993</v>
      </c>
      <c r="U86" s="42">
        <v>173610</v>
      </c>
      <c r="V86" s="42">
        <v>556578</v>
      </c>
      <c r="W86" s="42">
        <f t="shared" si="23"/>
        <v>601104</v>
      </c>
      <c r="X86" s="49">
        <f t="shared" si="24"/>
        <v>378415.04999999993</v>
      </c>
      <c r="Y86" s="39">
        <v>4961.170000000042</v>
      </c>
      <c r="Z86" s="39">
        <f t="shared" si="25"/>
        <v>383376.22</v>
      </c>
    </row>
    <row r="87" spans="1:250" s="45" customFormat="1" ht="12.75">
      <c r="A87" s="45" t="e">
        <f>#REF!</f>
        <v>#REF!</v>
      </c>
      <c r="B87" s="45" t="e">
        <f t="shared" si="14"/>
        <v>#REF!</v>
      </c>
      <c r="C87" s="45">
        <v>183</v>
      </c>
      <c r="D87" s="46" t="s">
        <v>105</v>
      </c>
      <c r="E87" s="51" t="b">
        <f t="shared" si="16"/>
        <v>1</v>
      </c>
      <c r="F87" s="42">
        <v>183</v>
      </c>
      <c r="G87" s="45" t="s">
        <v>105</v>
      </c>
      <c r="H87" s="46">
        <v>103.51</v>
      </c>
      <c r="I87" s="47">
        <f t="shared" si="15"/>
        <v>362109.03</v>
      </c>
      <c r="J87" s="46">
        <v>23.01</v>
      </c>
      <c r="K87" s="47">
        <f t="shared" si="17"/>
        <v>40247.94</v>
      </c>
      <c r="L87" s="48">
        <v>13.46</v>
      </c>
      <c r="M87" s="48">
        <v>0</v>
      </c>
      <c r="N87" s="49">
        <f t="shared" si="18"/>
        <v>25331.45</v>
      </c>
      <c r="O87" s="49">
        <f t="shared" si="19"/>
        <v>0</v>
      </c>
      <c r="P87" s="48">
        <v>1</v>
      </c>
      <c r="Q87" s="50">
        <f t="shared" si="20"/>
        <v>684.45</v>
      </c>
      <c r="R87" s="49">
        <f t="shared" si="21"/>
        <v>428372.87000000005</v>
      </c>
      <c r="S87" s="43">
        <v>686621</v>
      </c>
      <c r="T87" s="49">
        <f t="shared" si="22"/>
        <v>0</v>
      </c>
      <c r="U87" s="42">
        <v>0</v>
      </c>
      <c r="V87" s="42">
        <v>0</v>
      </c>
      <c r="W87" s="42">
        <f t="shared" si="23"/>
        <v>0</v>
      </c>
      <c r="X87" s="49">
        <f t="shared" si="24"/>
        <v>0</v>
      </c>
      <c r="Y87" s="39">
        <v>0</v>
      </c>
      <c r="Z87" s="39">
        <f t="shared" si="25"/>
        <v>0</v>
      </c>
      <c r="CE87" s="42"/>
      <c r="CF87" s="42"/>
      <c r="CG87" s="42"/>
      <c r="CH87" s="42"/>
      <c r="CI87" s="52"/>
      <c r="CJ87" s="42"/>
      <c r="CK87" s="42"/>
      <c r="CL87" s="42"/>
      <c r="CP87" s="46"/>
      <c r="CQ87" s="51"/>
      <c r="CR87" s="42"/>
      <c r="CS87" s="48"/>
      <c r="CT87" s="48"/>
      <c r="CU87" s="42"/>
      <c r="CV87" s="42"/>
      <c r="CW87" s="42"/>
      <c r="CX87" s="42"/>
      <c r="CY87" s="52"/>
      <c r="CZ87" s="42"/>
      <c r="DA87" s="42"/>
      <c r="DB87" s="42"/>
      <c r="DF87" s="46"/>
      <c r="DG87" s="51"/>
      <c r="DH87" s="42"/>
      <c r="DI87" s="48"/>
      <c r="DJ87" s="48"/>
      <c r="DK87" s="42"/>
      <c r="DL87" s="42"/>
      <c r="DM87" s="42"/>
      <c r="DN87" s="42"/>
      <c r="DO87" s="52"/>
      <c r="DP87" s="42"/>
      <c r="DQ87" s="42"/>
      <c r="DR87" s="42"/>
      <c r="DV87" s="46"/>
      <c r="DW87" s="51"/>
      <c r="DX87" s="42"/>
      <c r="DY87" s="48"/>
      <c r="DZ87" s="48"/>
      <c r="EA87" s="42"/>
      <c r="EB87" s="42"/>
      <c r="EC87" s="42"/>
      <c r="ED87" s="42"/>
      <c r="EE87" s="52"/>
      <c r="EF87" s="42"/>
      <c r="EG87" s="42"/>
      <c r="EH87" s="42"/>
      <c r="EL87" s="46"/>
      <c r="EM87" s="51"/>
      <c r="EN87" s="42"/>
      <c r="EO87" s="48"/>
      <c r="EP87" s="48"/>
      <c r="EQ87" s="42"/>
      <c r="ER87" s="42"/>
      <c r="ES87" s="42"/>
      <c r="ET87" s="42"/>
      <c r="EU87" s="52"/>
      <c r="EV87" s="42"/>
      <c r="EW87" s="42"/>
      <c r="EX87" s="42"/>
      <c r="FB87" s="46"/>
      <c r="FC87" s="51"/>
      <c r="FD87" s="42"/>
      <c r="FE87" s="48"/>
      <c r="FF87" s="48"/>
      <c r="FG87" s="42"/>
      <c r="FH87" s="42"/>
      <c r="FI87" s="42"/>
      <c r="FJ87" s="42"/>
      <c r="FK87" s="52"/>
      <c r="FL87" s="42"/>
      <c r="FM87" s="42"/>
      <c r="FN87" s="42"/>
      <c r="FR87" s="46"/>
      <c r="FS87" s="51"/>
      <c r="FT87" s="42"/>
      <c r="FU87" s="48"/>
      <c r="FV87" s="48"/>
      <c r="FW87" s="42"/>
      <c r="FX87" s="42"/>
      <c r="FY87" s="42"/>
      <c r="FZ87" s="42"/>
      <c r="GA87" s="52"/>
      <c r="GB87" s="42"/>
      <c r="GC87" s="42"/>
      <c r="GD87" s="42"/>
      <c r="GH87" s="46"/>
      <c r="GI87" s="51"/>
      <c r="GJ87" s="42"/>
      <c r="GK87" s="48"/>
      <c r="GL87" s="48"/>
      <c r="GM87" s="42"/>
      <c r="GN87" s="42"/>
      <c r="GO87" s="42"/>
      <c r="GP87" s="42"/>
      <c r="GQ87" s="52"/>
      <c r="GR87" s="42"/>
      <c r="GS87" s="42"/>
      <c r="GT87" s="42"/>
      <c r="GX87" s="46"/>
      <c r="GY87" s="51"/>
      <c r="GZ87" s="42"/>
      <c r="HA87" s="48"/>
      <c r="HB87" s="48"/>
      <c r="HC87" s="42"/>
      <c r="HD87" s="42"/>
      <c r="HE87" s="42"/>
      <c r="HF87" s="42"/>
      <c r="HG87" s="52"/>
      <c r="HH87" s="42"/>
      <c r="HI87" s="42"/>
      <c r="HJ87" s="42"/>
      <c r="HN87" s="46"/>
      <c r="HO87" s="51"/>
      <c r="HP87" s="42"/>
      <c r="HQ87" s="48"/>
      <c r="HR87" s="48"/>
      <c r="HS87" s="42"/>
      <c r="HT87" s="42"/>
      <c r="HU87" s="42"/>
      <c r="HV87" s="42"/>
      <c r="HW87" s="52"/>
      <c r="HX87" s="42"/>
      <c r="HY87" s="42"/>
      <c r="HZ87" s="42"/>
      <c r="ID87" s="46"/>
      <c r="IE87" s="51"/>
      <c r="IF87" s="42"/>
      <c r="IG87" s="48"/>
      <c r="IH87" s="48"/>
      <c r="II87" s="42"/>
      <c r="IJ87" s="42"/>
      <c r="IK87" s="42"/>
      <c r="IL87" s="42"/>
      <c r="IM87" s="52"/>
      <c r="IN87" s="42"/>
      <c r="IO87" s="42"/>
      <c r="IP87" s="42"/>
    </row>
    <row r="88" spans="1:26" s="45" customFormat="1" ht="12.75">
      <c r="A88" s="44" t="e">
        <f>#REF!</f>
        <v>#REF!</v>
      </c>
      <c r="B88" s="45" t="e">
        <f t="shared" si="14"/>
        <v>#REF!</v>
      </c>
      <c r="C88" s="45">
        <v>185</v>
      </c>
      <c r="D88" s="45" t="s">
        <v>106</v>
      </c>
      <c r="E88" s="45" t="b">
        <f t="shared" si="16"/>
        <v>1</v>
      </c>
      <c r="F88" s="45">
        <v>185</v>
      </c>
      <c r="G88" s="45" t="s">
        <v>106</v>
      </c>
      <c r="H88" s="46">
        <v>1116.85</v>
      </c>
      <c r="I88" s="47">
        <f t="shared" si="15"/>
        <v>3907076.36</v>
      </c>
      <c r="J88" s="46">
        <v>657.42</v>
      </c>
      <c r="K88" s="47">
        <f t="shared" si="17"/>
        <v>1149926.19</v>
      </c>
      <c r="L88" s="48">
        <v>166.45</v>
      </c>
      <c r="M88" s="48">
        <v>11.51</v>
      </c>
      <c r="N88" s="49">
        <f t="shared" si="18"/>
        <v>313255.57</v>
      </c>
      <c r="O88" s="49">
        <f t="shared" si="19"/>
        <v>7878.02</v>
      </c>
      <c r="P88" s="48">
        <v>1</v>
      </c>
      <c r="Q88" s="50">
        <f t="shared" si="20"/>
        <v>684.45</v>
      </c>
      <c r="R88" s="49">
        <f t="shared" si="21"/>
        <v>5378820.59</v>
      </c>
      <c r="S88" s="43">
        <v>1334615</v>
      </c>
      <c r="T88" s="49">
        <f t="shared" si="22"/>
        <v>4044205.59</v>
      </c>
      <c r="U88" s="42">
        <v>4034992</v>
      </c>
      <c r="V88" s="42">
        <v>8506667</v>
      </c>
      <c r="W88" s="42">
        <f t="shared" si="23"/>
        <v>9187200</v>
      </c>
      <c r="X88" s="49">
        <f t="shared" si="24"/>
        <v>8079197.59</v>
      </c>
      <c r="Y88" s="39">
        <v>0</v>
      </c>
      <c r="Z88" s="39">
        <f t="shared" si="25"/>
        <v>8079197.59</v>
      </c>
    </row>
    <row r="89" spans="1:26" s="45" customFormat="1" ht="12.75">
      <c r="A89" s="44" t="e">
        <f>#REF!</f>
        <v>#REF!</v>
      </c>
      <c r="B89" s="45" t="e">
        <f t="shared" si="14"/>
        <v>#REF!</v>
      </c>
      <c r="C89" s="45">
        <v>187</v>
      </c>
      <c r="D89" s="45" t="s">
        <v>107</v>
      </c>
      <c r="E89" s="45" t="b">
        <f t="shared" si="16"/>
        <v>1</v>
      </c>
      <c r="F89" s="45">
        <v>187</v>
      </c>
      <c r="G89" s="45" t="s">
        <v>107</v>
      </c>
      <c r="H89" s="46">
        <v>123.54</v>
      </c>
      <c r="I89" s="47">
        <f t="shared" si="15"/>
        <v>432179.98</v>
      </c>
      <c r="J89" s="46">
        <v>39.77</v>
      </c>
      <c r="K89" s="47">
        <f t="shared" si="17"/>
        <v>69563.7</v>
      </c>
      <c r="L89" s="48">
        <v>21.96</v>
      </c>
      <c r="M89" s="48">
        <v>0</v>
      </c>
      <c r="N89" s="49">
        <f t="shared" si="18"/>
        <v>41328.28</v>
      </c>
      <c r="O89" s="49">
        <f t="shared" si="19"/>
        <v>0</v>
      </c>
      <c r="P89" s="48">
        <v>3</v>
      </c>
      <c r="Q89" s="50">
        <f t="shared" si="20"/>
        <v>2053.35</v>
      </c>
      <c r="R89" s="49">
        <f t="shared" si="21"/>
        <v>545125.3099999999</v>
      </c>
      <c r="S89" s="43">
        <v>1180021</v>
      </c>
      <c r="T89" s="49">
        <f t="shared" si="22"/>
        <v>0</v>
      </c>
      <c r="U89" s="42">
        <v>0</v>
      </c>
      <c r="V89" s="42">
        <v>0</v>
      </c>
      <c r="W89" s="42">
        <f t="shared" si="23"/>
        <v>0</v>
      </c>
      <c r="X89" s="49">
        <f t="shared" si="24"/>
        <v>0</v>
      </c>
      <c r="Y89" s="39">
        <v>0</v>
      </c>
      <c r="Z89" s="39">
        <f t="shared" si="25"/>
        <v>0</v>
      </c>
    </row>
    <row r="90" spans="1:26" s="45" customFormat="1" ht="12.75">
      <c r="A90" s="44" t="e">
        <f>#REF!</f>
        <v>#REF!</v>
      </c>
      <c r="B90" s="45" t="e">
        <f t="shared" si="14"/>
        <v>#REF!</v>
      </c>
      <c r="C90" s="45">
        <v>189</v>
      </c>
      <c r="D90" s="45" t="s">
        <v>108</v>
      </c>
      <c r="E90" s="45" t="b">
        <f t="shared" si="16"/>
        <v>1</v>
      </c>
      <c r="F90" s="45">
        <v>189</v>
      </c>
      <c r="G90" s="45" t="s">
        <v>108</v>
      </c>
      <c r="H90" s="46">
        <v>638.54</v>
      </c>
      <c r="I90" s="47">
        <f t="shared" si="15"/>
        <v>2233804.48</v>
      </c>
      <c r="J90" s="46">
        <v>100.09</v>
      </c>
      <c r="K90" s="47">
        <f t="shared" si="17"/>
        <v>175072.42</v>
      </c>
      <c r="L90" s="48">
        <v>99.83</v>
      </c>
      <c r="M90" s="48">
        <v>1</v>
      </c>
      <c r="N90" s="49">
        <f t="shared" si="18"/>
        <v>187878.06</v>
      </c>
      <c r="O90" s="49">
        <f t="shared" si="19"/>
        <v>684.45</v>
      </c>
      <c r="P90" s="48">
        <v>9</v>
      </c>
      <c r="Q90" s="50">
        <f t="shared" si="20"/>
        <v>6160.05</v>
      </c>
      <c r="R90" s="49">
        <f t="shared" si="21"/>
        <v>2603599.46</v>
      </c>
      <c r="S90" s="43">
        <v>874301</v>
      </c>
      <c r="T90" s="49">
        <f t="shared" si="22"/>
        <v>1729298.46</v>
      </c>
      <c r="U90" s="42">
        <v>0</v>
      </c>
      <c r="V90" s="42">
        <v>1783978</v>
      </c>
      <c r="W90" s="42">
        <f t="shared" si="23"/>
        <v>1926696</v>
      </c>
      <c r="X90" s="49">
        <f t="shared" si="24"/>
        <v>1729298.46</v>
      </c>
      <c r="Y90" s="39">
        <v>0</v>
      </c>
      <c r="Z90" s="39">
        <f t="shared" si="25"/>
        <v>1729298.46</v>
      </c>
    </row>
    <row r="91" spans="1:26" s="45" customFormat="1" ht="12.75">
      <c r="A91" s="44" t="e">
        <f>#REF!</f>
        <v>#REF!</v>
      </c>
      <c r="B91" s="45" t="e">
        <f t="shared" si="14"/>
        <v>#REF!</v>
      </c>
      <c r="C91" s="45">
        <v>191</v>
      </c>
      <c r="D91" s="45" t="s">
        <v>109</v>
      </c>
      <c r="E91" s="45" t="b">
        <f t="shared" si="16"/>
        <v>1</v>
      </c>
      <c r="F91" s="45">
        <v>191</v>
      </c>
      <c r="G91" s="45" t="s">
        <v>109</v>
      </c>
      <c r="H91" s="46">
        <v>1034.3</v>
      </c>
      <c r="I91" s="47">
        <f t="shared" si="15"/>
        <v>3618291.69</v>
      </c>
      <c r="J91" s="46">
        <v>221.45</v>
      </c>
      <c r="K91" s="47">
        <f t="shared" si="17"/>
        <v>387349.27</v>
      </c>
      <c r="L91" s="48">
        <v>170.75</v>
      </c>
      <c r="M91" s="48">
        <v>0</v>
      </c>
      <c r="N91" s="49">
        <f t="shared" si="18"/>
        <v>321348.09</v>
      </c>
      <c r="O91" s="49">
        <f t="shared" si="19"/>
        <v>0</v>
      </c>
      <c r="P91" s="48">
        <v>6</v>
      </c>
      <c r="Q91" s="50">
        <f t="shared" si="20"/>
        <v>4106.7</v>
      </c>
      <c r="R91" s="49">
        <f t="shared" si="21"/>
        <v>4331095.75</v>
      </c>
      <c r="S91" s="43">
        <v>3951448</v>
      </c>
      <c r="T91" s="49">
        <f t="shared" si="22"/>
        <v>379647.75</v>
      </c>
      <c r="U91" s="42">
        <v>363818</v>
      </c>
      <c r="V91" s="42">
        <v>624118</v>
      </c>
      <c r="W91" s="42">
        <f t="shared" si="23"/>
        <v>674047</v>
      </c>
      <c r="X91" s="49">
        <f t="shared" si="24"/>
        <v>674047</v>
      </c>
      <c r="Y91" s="39">
        <v>0</v>
      </c>
      <c r="Z91" s="39">
        <f t="shared" si="25"/>
        <v>674047</v>
      </c>
    </row>
    <row r="92" spans="1:26" s="45" customFormat="1" ht="12.75">
      <c r="A92" s="44" t="e">
        <f>#REF!</f>
        <v>#REF!</v>
      </c>
      <c r="B92" s="45" t="e">
        <f t="shared" si="14"/>
        <v>#REF!</v>
      </c>
      <c r="C92" s="45">
        <v>195</v>
      </c>
      <c r="D92" s="45" t="s">
        <v>110</v>
      </c>
      <c r="E92" s="45" t="b">
        <f t="shared" si="16"/>
        <v>1</v>
      </c>
      <c r="F92" s="45">
        <v>195</v>
      </c>
      <c r="G92" s="45" t="s">
        <v>110</v>
      </c>
      <c r="H92" s="46">
        <v>538.21</v>
      </c>
      <c r="I92" s="47">
        <f t="shared" si="15"/>
        <v>1882820.04</v>
      </c>
      <c r="J92" s="46">
        <v>120.69</v>
      </c>
      <c r="K92" s="47">
        <f t="shared" si="17"/>
        <v>211104.91</v>
      </c>
      <c r="L92" s="48">
        <v>40.41</v>
      </c>
      <c r="M92" s="48">
        <v>3</v>
      </c>
      <c r="N92" s="49">
        <f t="shared" si="18"/>
        <v>76050.81</v>
      </c>
      <c r="O92" s="49">
        <f t="shared" si="19"/>
        <v>2053.35</v>
      </c>
      <c r="P92" s="48">
        <v>2</v>
      </c>
      <c r="Q92" s="50">
        <f t="shared" si="20"/>
        <v>1368.9</v>
      </c>
      <c r="R92" s="49">
        <f t="shared" si="21"/>
        <v>2173398.01</v>
      </c>
      <c r="S92" s="43">
        <v>1141777</v>
      </c>
      <c r="T92" s="49">
        <f t="shared" si="22"/>
        <v>1031621.0099999998</v>
      </c>
      <c r="U92" s="42">
        <v>0</v>
      </c>
      <c r="V92" s="42">
        <v>1072407</v>
      </c>
      <c r="W92" s="42">
        <f t="shared" si="23"/>
        <v>1158200</v>
      </c>
      <c r="X92" s="49">
        <f t="shared" si="24"/>
        <v>1031621.0099999998</v>
      </c>
      <c r="Y92" s="39">
        <v>0</v>
      </c>
      <c r="Z92" s="39">
        <f t="shared" si="25"/>
        <v>1031621.0099999998</v>
      </c>
    </row>
    <row r="93" spans="1:26" s="45" customFormat="1" ht="12.75">
      <c r="A93" s="44" t="e">
        <f>#REF!</f>
        <v>#REF!</v>
      </c>
      <c r="B93" s="45" t="e">
        <f t="shared" si="14"/>
        <v>#REF!</v>
      </c>
      <c r="C93" s="45">
        <v>197</v>
      </c>
      <c r="D93" s="45" t="s">
        <v>111</v>
      </c>
      <c r="E93" s="45" t="b">
        <f t="shared" si="16"/>
        <v>1</v>
      </c>
      <c r="F93" s="45">
        <v>197</v>
      </c>
      <c r="G93" s="45" t="s">
        <v>111</v>
      </c>
      <c r="H93" s="46">
        <v>79.15</v>
      </c>
      <c r="I93" s="47">
        <f t="shared" si="15"/>
        <v>276890.45</v>
      </c>
      <c r="J93" s="46">
        <v>37.33</v>
      </c>
      <c r="K93" s="47">
        <f t="shared" si="17"/>
        <v>65295.77</v>
      </c>
      <c r="L93" s="48">
        <v>9.49</v>
      </c>
      <c r="M93" s="48">
        <v>0</v>
      </c>
      <c r="N93" s="49">
        <f t="shared" si="18"/>
        <v>17859.99</v>
      </c>
      <c r="O93" s="49">
        <f t="shared" si="19"/>
        <v>0</v>
      </c>
      <c r="P93" s="48">
        <v>0</v>
      </c>
      <c r="Q93" s="50">
        <f t="shared" si="20"/>
        <v>0</v>
      </c>
      <c r="R93" s="49">
        <f t="shared" si="21"/>
        <v>360046.21</v>
      </c>
      <c r="S93" s="43">
        <v>155124</v>
      </c>
      <c r="T93" s="49">
        <f t="shared" si="22"/>
        <v>204922.21000000002</v>
      </c>
      <c r="U93" s="42">
        <v>286055</v>
      </c>
      <c r="V93" s="42">
        <v>525131</v>
      </c>
      <c r="W93" s="42">
        <f t="shared" si="23"/>
        <v>567141</v>
      </c>
      <c r="X93" s="49">
        <f t="shared" si="24"/>
        <v>490977.21</v>
      </c>
      <c r="Y93" s="39">
        <v>27396.54999999999</v>
      </c>
      <c r="Z93" s="39">
        <f t="shared" si="25"/>
        <v>518373.76</v>
      </c>
    </row>
    <row r="94" spans="1:26" s="45" customFormat="1" ht="12.75">
      <c r="A94" s="44" t="e">
        <f>#REF!</f>
        <v>#REF!</v>
      </c>
      <c r="B94" s="45" t="e">
        <f t="shared" si="14"/>
        <v>#REF!</v>
      </c>
      <c r="C94" s="45">
        <v>199</v>
      </c>
      <c r="D94" s="45" t="s">
        <v>112</v>
      </c>
      <c r="E94" s="45" t="b">
        <f t="shared" si="16"/>
        <v>1</v>
      </c>
      <c r="F94" s="45">
        <v>199</v>
      </c>
      <c r="G94" s="45" t="s">
        <v>112</v>
      </c>
      <c r="H94" s="46">
        <v>2187.1499999999996</v>
      </c>
      <c r="I94" s="47">
        <f t="shared" si="15"/>
        <v>7651306.85</v>
      </c>
      <c r="J94" s="46">
        <v>371.21999999999997</v>
      </c>
      <c r="K94" s="47">
        <f t="shared" si="17"/>
        <v>649319.46</v>
      </c>
      <c r="L94" s="48">
        <v>335.91999999999996</v>
      </c>
      <c r="M94" s="48">
        <v>28.56</v>
      </c>
      <c r="N94" s="49">
        <f t="shared" si="18"/>
        <v>632194.72</v>
      </c>
      <c r="O94" s="49">
        <f t="shared" si="19"/>
        <v>19547.89</v>
      </c>
      <c r="P94" s="48">
        <v>3</v>
      </c>
      <c r="Q94" s="50">
        <f t="shared" si="20"/>
        <v>2053.35</v>
      </c>
      <c r="R94" s="49">
        <f t="shared" si="21"/>
        <v>8954422.27</v>
      </c>
      <c r="S94" s="43">
        <v>3165978</v>
      </c>
      <c r="T94" s="49">
        <f t="shared" si="22"/>
        <v>5788444.27</v>
      </c>
      <c r="U94" s="42">
        <v>1040103</v>
      </c>
      <c r="V94" s="42">
        <v>7123509</v>
      </c>
      <c r="W94" s="42">
        <f t="shared" si="23"/>
        <v>7693390</v>
      </c>
      <c r="X94" s="49">
        <f t="shared" si="24"/>
        <v>6828547.27</v>
      </c>
      <c r="Y94" s="39">
        <v>0</v>
      </c>
      <c r="Z94" s="39">
        <f t="shared" si="25"/>
        <v>6828547.27</v>
      </c>
    </row>
    <row r="95" spans="1:26" s="45" customFormat="1" ht="12.75">
      <c r="A95" s="44" t="e">
        <f>#REF!</f>
        <v>#REF!</v>
      </c>
      <c r="B95" s="45" t="e">
        <f t="shared" si="14"/>
        <v>#REF!</v>
      </c>
      <c r="C95" s="45">
        <v>201</v>
      </c>
      <c r="D95" s="45" t="s">
        <v>113</v>
      </c>
      <c r="E95" s="45" t="b">
        <f t="shared" si="16"/>
        <v>1</v>
      </c>
      <c r="F95" s="45">
        <v>201</v>
      </c>
      <c r="G95" s="45" t="s">
        <v>113</v>
      </c>
      <c r="H95" s="46">
        <v>357.78</v>
      </c>
      <c r="I95" s="47">
        <f t="shared" si="15"/>
        <v>1251621.77</v>
      </c>
      <c r="J95" s="46">
        <v>85.32</v>
      </c>
      <c r="K95" s="47">
        <f t="shared" si="17"/>
        <v>149237.48</v>
      </c>
      <c r="L95" s="48">
        <v>73.42999999999999</v>
      </c>
      <c r="M95" s="48">
        <v>3.59</v>
      </c>
      <c r="N95" s="49">
        <f t="shared" si="18"/>
        <v>138193.79</v>
      </c>
      <c r="O95" s="49">
        <f t="shared" si="19"/>
        <v>2457.18</v>
      </c>
      <c r="P95" s="48">
        <v>2</v>
      </c>
      <c r="Q95" s="50">
        <f t="shared" si="20"/>
        <v>1368.9</v>
      </c>
      <c r="R95" s="49">
        <f t="shared" si="21"/>
        <v>1542879.1199999999</v>
      </c>
      <c r="S95" s="43">
        <v>558416</v>
      </c>
      <c r="T95" s="49">
        <f t="shared" si="22"/>
        <v>984463.1199999999</v>
      </c>
      <c r="U95" s="42">
        <v>849335</v>
      </c>
      <c r="V95" s="42">
        <v>1994868</v>
      </c>
      <c r="W95" s="42">
        <f t="shared" si="23"/>
        <v>2154457</v>
      </c>
      <c r="X95" s="49">
        <f t="shared" si="24"/>
        <v>1833798.1199999999</v>
      </c>
      <c r="Y95" s="39">
        <v>0</v>
      </c>
      <c r="Z95" s="39">
        <f t="shared" si="25"/>
        <v>1833798.1199999999</v>
      </c>
    </row>
    <row r="96" spans="1:26" s="45" customFormat="1" ht="12.75">
      <c r="A96" s="44" t="e">
        <f>#REF!</f>
        <v>#REF!</v>
      </c>
      <c r="B96" s="45" t="e">
        <f t="shared" si="14"/>
        <v>#REF!</v>
      </c>
      <c r="C96" s="45">
        <v>203</v>
      </c>
      <c r="D96" s="45" t="s">
        <v>114</v>
      </c>
      <c r="E96" s="45" t="b">
        <f t="shared" si="16"/>
        <v>1</v>
      </c>
      <c r="F96" s="45">
        <v>203</v>
      </c>
      <c r="G96" s="45" t="s">
        <v>114</v>
      </c>
      <c r="H96" s="46">
        <v>82.78</v>
      </c>
      <c r="I96" s="47">
        <f t="shared" si="15"/>
        <v>289589.27</v>
      </c>
      <c r="J96" s="46">
        <v>27.91</v>
      </c>
      <c r="K96" s="47">
        <f t="shared" si="17"/>
        <v>48818.78</v>
      </c>
      <c r="L96" s="48">
        <v>17.64</v>
      </c>
      <c r="M96" s="48">
        <v>4.5</v>
      </c>
      <c r="N96" s="49">
        <f t="shared" si="18"/>
        <v>33198.13</v>
      </c>
      <c r="O96" s="49">
        <f t="shared" si="19"/>
        <v>3080.03</v>
      </c>
      <c r="P96" s="48">
        <v>0</v>
      </c>
      <c r="Q96" s="50">
        <f t="shared" si="20"/>
        <v>0</v>
      </c>
      <c r="R96" s="49">
        <f t="shared" si="21"/>
        <v>374686.2100000001</v>
      </c>
      <c r="S96" s="43">
        <v>181729</v>
      </c>
      <c r="T96" s="49">
        <f t="shared" si="22"/>
        <v>192957.21000000008</v>
      </c>
      <c r="U96" s="42">
        <v>221681</v>
      </c>
      <c r="V96" s="42">
        <v>429541</v>
      </c>
      <c r="W96" s="42">
        <f t="shared" si="23"/>
        <v>463904</v>
      </c>
      <c r="X96" s="49">
        <f t="shared" si="24"/>
        <v>414638.2100000001</v>
      </c>
      <c r="Y96" s="39">
        <v>0</v>
      </c>
      <c r="Z96" s="39">
        <f t="shared" si="25"/>
        <v>414638.2100000001</v>
      </c>
    </row>
    <row r="97" spans="1:26" s="45" customFormat="1" ht="12.75">
      <c r="A97" s="44" t="e">
        <f>#REF!</f>
        <v>#REF!</v>
      </c>
      <c r="B97" s="45" t="e">
        <f t="shared" si="14"/>
        <v>#REF!</v>
      </c>
      <c r="C97" s="45">
        <v>209</v>
      </c>
      <c r="D97" s="45" t="s">
        <v>115</v>
      </c>
      <c r="E97" s="45" t="b">
        <f t="shared" si="16"/>
        <v>1</v>
      </c>
      <c r="F97" s="45">
        <v>209</v>
      </c>
      <c r="G97" s="45" t="s">
        <v>115</v>
      </c>
      <c r="H97" s="46">
        <v>144.13</v>
      </c>
      <c r="I97" s="47">
        <f t="shared" si="15"/>
        <v>504209.98</v>
      </c>
      <c r="J97" s="46">
        <v>50.199999999999996</v>
      </c>
      <c r="K97" s="47">
        <f t="shared" si="17"/>
        <v>87807.33</v>
      </c>
      <c r="L97" s="48">
        <v>23.74</v>
      </c>
      <c r="M97" s="48">
        <v>1</v>
      </c>
      <c r="N97" s="49">
        <f t="shared" si="18"/>
        <v>44678.21</v>
      </c>
      <c r="O97" s="49">
        <f t="shared" si="19"/>
        <v>684.45</v>
      </c>
      <c r="P97" s="48">
        <v>1</v>
      </c>
      <c r="Q97" s="50">
        <f t="shared" si="20"/>
        <v>684.45</v>
      </c>
      <c r="R97" s="49">
        <f t="shared" si="21"/>
        <v>638064.4199999998</v>
      </c>
      <c r="S97" s="43">
        <v>306414</v>
      </c>
      <c r="T97" s="49">
        <f t="shared" si="22"/>
        <v>331650.4199999998</v>
      </c>
      <c r="U97" s="42">
        <v>250176</v>
      </c>
      <c r="V97" s="42">
        <v>713493</v>
      </c>
      <c r="W97" s="42">
        <f t="shared" si="23"/>
        <v>770572</v>
      </c>
      <c r="X97" s="49">
        <f t="shared" si="24"/>
        <v>581826.4199999998</v>
      </c>
      <c r="Y97" s="39">
        <v>684.020000000135</v>
      </c>
      <c r="Z97" s="39">
        <f t="shared" si="25"/>
        <v>582510.44</v>
      </c>
    </row>
    <row r="98" spans="1:26" s="45" customFormat="1" ht="12.75">
      <c r="A98" s="44" t="e">
        <f>#REF!</f>
        <v>#REF!</v>
      </c>
      <c r="B98" s="45" t="e">
        <f t="shared" si="14"/>
        <v>#REF!</v>
      </c>
      <c r="C98" s="45">
        <v>211</v>
      </c>
      <c r="D98" s="45" t="s">
        <v>116</v>
      </c>
      <c r="E98" s="45" t="b">
        <f t="shared" si="16"/>
        <v>1</v>
      </c>
      <c r="F98" s="45">
        <v>211</v>
      </c>
      <c r="G98" s="45" t="s">
        <v>116</v>
      </c>
      <c r="H98" s="46">
        <v>429.13</v>
      </c>
      <c r="I98" s="47">
        <f t="shared" si="15"/>
        <v>1501225.48</v>
      </c>
      <c r="J98" s="46">
        <v>33.739999999999995</v>
      </c>
      <c r="K98" s="47">
        <f t="shared" si="17"/>
        <v>59016.32</v>
      </c>
      <c r="L98" s="48">
        <v>43.34</v>
      </c>
      <c r="M98" s="48">
        <v>0</v>
      </c>
      <c r="N98" s="49">
        <f t="shared" si="18"/>
        <v>81565.01</v>
      </c>
      <c r="O98" s="49">
        <f t="shared" si="19"/>
        <v>0</v>
      </c>
      <c r="P98" s="48">
        <v>2.94</v>
      </c>
      <c r="Q98" s="50">
        <f t="shared" si="20"/>
        <v>2012.28</v>
      </c>
      <c r="R98" s="49">
        <f t="shared" si="21"/>
        <v>1643819.09</v>
      </c>
      <c r="S98" s="43">
        <v>1232228</v>
      </c>
      <c r="T98" s="49">
        <f t="shared" si="22"/>
        <v>411591.0900000001</v>
      </c>
      <c r="U98" s="42">
        <v>0</v>
      </c>
      <c r="V98" s="42">
        <v>11775</v>
      </c>
      <c r="W98" s="42">
        <f t="shared" si="23"/>
        <v>12717</v>
      </c>
      <c r="X98" s="49">
        <f t="shared" si="24"/>
        <v>12717</v>
      </c>
      <c r="Y98" s="39">
        <v>0</v>
      </c>
      <c r="Z98" s="39">
        <f t="shared" si="25"/>
        <v>12717</v>
      </c>
    </row>
    <row r="99" spans="1:26" s="45" customFormat="1" ht="12.75">
      <c r="A99" s="44" t="e">
        <f>#REF!</f>
        <v>#REF!</v>
      </c>
      <c r="B99" s="45" t="e">
        <f t="shared" si="14"/>
        <v>#REF!</v>
      </c>
      <c r="C99" s="45">
        <v>213</v>
      </c>
      <c r="D99" s="45" t="s">
        <v>117</v>
      </c>
      <c r="E99" s="45" t="b">
        <f t="shared" si="16"/>
        <v>1</v>
      </c>
      <c r="F99" s="45">
        <v>213</v>
      </c>
      <c r="G99" s="45" t="s">
        <v>117</v>
      </c>
      <c r="H99" s="46">
        <v>205.75</v>
      </c>
      <c r="I99" s="47">
        <f t="shared" si="15"/>
        <v>719775.23</v>
      </c>
      <c r="J99" s="46">
        <v>45.87</v>
      </c>
      <c r="K99" s="47">
        <f t="shared" si="17"/>
        <v>80233.51</v>
      </c>
      <c r="L99" s="48">
        <v>26.01</v>
      </c>
      <c r="M99" s="48">
        <v>1</v>
      </c>
      <c r="N99" s="49">
        <f t="shared" si="18"/>
        <v>48950.3</v>
      </c>
      <c r="O99" s="49">
        <f t="shared" si="19"/>
        <v>684.45</v>
      </c>
      <c r="P99" s="48">
        <v>0</v>
      </c>
      <c r="Q99" s="50">
        <f t="shared" si="20"/>
        <v>0</v>
      </c>
      <c r="R99" s="49">
        <f t="shared" si="21"/>
        <v>849643.49</v>
      </c>
      <c r="S99" s="43">
        <v>372371</v>
      </c>
      <c r="T99" s="49">
        <f t="shared" si="22"/>
        <v>477272.49</v>
      </c>
      <c r="U99" s="42">
        <v>347765</v>
      </c>
      <c r="V99" s="42">
        <v>1024008</v>
      </c>
      <c r="W99" s="42">
        <f t="shared" si="23"/>
        <v>1105929</v>
      </c>
      <c r="X99" s="49">
        <f t="shared" si="24"/>
        <v>825037.49</v>
      </c>
      <c r="Y99" s="39">
        <v>40605.73999999999</v>
      </c>
      <c r="Z99" s="39">
        <f t="shared" si="25"/>
        <v>865643.23</v>
      </c>
    </row>
    <row r="100" spans="1:26" s="45" customFormat="1" ht="12.75">
      <c r="A100" s="44" t="e">
        <f>#REF!</f>
        <v>#REF!</v>
      </c>
      <c r="B100" s="45" t="e">
        <f t="shared" si="14"/>
        <v>#REF!</v>
      </c>
      <c r="C100" s="45">
        <v>215</v>
      </c>
      <c r="D100" s="45" t="s">
        <v>118</v>
      </c>
      <c r="E100" s="45" t="b">
        <f t="shared" si="16"/>
        <v>1</v>
      </c>
      <c r="F100" s="45">
        <v>215</v>
      </c>
      <c r="G100" s="45" t="s">
        <v>118</v>
      </c>
      <c r="H100" s="46">
        <v>522.66</v>
      </c>
      <c r="I100" s="47">
        <f t="shared" si="15"/>
        <v>1828421.48</v>
      </c>
      <c r="J100" s="46">
        <v>35.78</v>
      </c>
      <c r="K100" s="47">
        <f t="shared" si="17"/>
        <v>62584.59</v>
      </c>
      <c r="L100" s="48">
        <v>59.75</v>
      </c>
      <c r="M100" s="48">
        <v>4</v>
      </c>
      <c r="N100" s="49">
        <f t="shared" si="18"/>
        <v>112448.31</v>
      </c>
      <c r="O100" s="49">
        <f t="shared" si="19"/>
        <v>2737.8</v>
      </c>
      <c r="P100" s="48">
        <v>1</v>
      </c>
      <c r="Q100" s="50">
        <f t="shared" si="20"/>
        <v>684.45</v>
      </c>
      <c r="R100" s="49">
        <f t="shared" si="21"/>
        <v>2006876.6300000001</v>
      </c>
      <c r="S100" s="43">
        <v>1594860</v>
      </c>
      <c r="T100" s="49">
        <f t="shared" si="22"/>
        <v>412016.6300000001</v>
      </c>
      <c r="U100" s="42">
        <v>19719</v>
      </c>
      <c r="V100" s="42">
        <v>489992</v>
      </c>
      <c r="W100" s="42">
        <f t="shared" si="23"/>
        <v>529191</v>
      </c>
      <c r="X100" s="49">
        <f t="shared" si="24"/>
        <v>431735.6300000001</v>
      </c>
      <c r="Y100" s="39">
        <v>0</v>
      </c>
      <c r="Z100" s="39">
        <f t="shared" si="25"/>
        <v>431735.6300000001</v>
      </c>
    </row>
    <row r="101" spans="1:26" s="45" customFormat="1" ht="12.75">
      <c r="A101" s="44" t="e">
        <f>#REF!</f>
        <v>#REF!</v>
      </c>
      <c r="B101" s="45" t="e">
        <f t="shared" si="14"/>
        <v>#REF!</v>
      </c>
      <c r="C101" s="45">
        <v>219</v>
      </c>
      <c r="D101" s="45" t="s">
        <v>119</v>
      </c>
      <c r="E101" s="45" t="b">
        <f t="shared" si="16"/>
        <v>1</v>
      </c>
      <c r="F101" s="45">
        <v>219</v>
      </c>
      <c r="G101" s="45" t="s">
        <v>119</v>
      </c>
      <c r="H101" s="46">
        <v>281.59999999999997</v>
      </c>
      <c r="I101" s="47">
        <f t="shared" si="15"/>
        <v>985121.28</v>
      </c>
      <c r="J101" s="46">
        <v>137.65</v>
      </c>
      <c r="K101" s="47">
        <f t="shared" si="17"/>
        <v>240770.5</v>
      </c>
      <c r="L101" s="48">
        <v>37.23</v>
      </c>
      <c r="M101" s="48">
        <v>4</v>
      </c>
      <c r="N101" s="49">
        <f t="shared" si="18"/>
        <v>70066.12</v>
      </c>
      <c r="O101" s="49">
        <f t="shared" si="19"/>
        <v>2737.8</v>
      </c>
      <c r="P101" s="48">
        <v>1.78</v>
      </c>
      <c r="Q101" s="50">
        <f t="shared" si="20"/>
        <v>1218.32</v>
      </c>
      <c r="R101" s="49">
        <f t="shared" si="21"/>
        <v>1299914.02</v>
      </c>
      <c r="S101" s="43">
        <v>246449</v>
      </c>
      <c r="T101" s="49">
        <f t="shared" si="22"/>
        <v>1053465.02</v>
      </c>
      <c r="U101" s="42">
        <v>1186140</v>
      </c>
      <c r="V101" s="42">
        <v>2285260</v>
      </c>
      <c r="W101" s="42">
        <f t="shared" si="23"/>
        <v>2468081</v>
      </c>
      <c r="X101" s="49">
        <f t="shared" si="24"/>
        <v>2239605.02</v>
      </c>
      <c r="Y101" s="39">
        <v>0</v>
      </c>
      <c r="Z101" s="39">
        <f t="shared" si="25"/>
        <v>2239605.02</v>
      </c>
    </row>
    <row r="102" spans="1:26" s="45" customFormat="1" ht="12.75">
      <c r="A102" s="44" t="e">
        <f>#REF!</f>
        <v>#REF!</v>
      </c>
      <c r="B102" s="45" t="e">
        <f t="shared" si="14"/>
        <v>#REF!</v>
      </c>
      <c r="C102" s="45">
        <v>221</v>
      </c>
      <c r="D102" s="45" t="s">
        <v>120</v>
      </c>
      <c r="E102" s="45" t="b">
        <f t="shared" si="16"/>
        <v>1</v>
      </c>
      <c r="F102" s="45">
        <v>221</v>
      </c>
      <c r="G102" s="45" t="s">
        <v>120</v>
      </c>
      <c r="H102" s="46">
        <v>51.69</v>
      </c>
      <c r="I102" s="47">
        <f t="shared" si="15"/>
        <v>180827.13</v>
      </c>
      <c r="J102" s="46">
        <v>21.38</v>
      </c>
      <c r="K102" s="47">
        <f t="shared" si="17"/>
        <v>37396.83</v>
      </c>
      <c r="L102" s="48">
        <v>4</v>
      </c>
      <c r="M102" s="48">
        <v>0</v>
      </c>
      <c r="N102" s="49">
        <f t="shared" si="18"/>
        <v>7527.92</v>
      </c>
      <c r="O102" s="49">
        <f t="shared" si="19"/>
        <v>0</v>
      </c>
      <c r="P102" s="48">
        <v>1</v>
      </c>
      <c r="Q102" s="50">
        <f t="shared" si="20"/>
        <v>684.45</v>
      </c>
      <c r="R102" s="49">
        <f t="shared" si="21"/>
        <v>226436.33000000005</v>
      </c>
      <c r="S102" s="43">
        <v>155980</v>
      </c>
      <c r="T102" s="49">
        <f t="shared" si="22"/>
        <v>70456.33000000005</v>
      </c>
      <c r="U102" s="42">
        <v>204912</v>
      </c>
      <c r="V102" s="42">
        <v>306711</v>
      </c>
      <c r="W102" s="42">
        <f t="shared" si="23"/>
        <v>331248</v>
      </c>
      <c r="X102" s="49">
        <f t="shared" si="24"/>
        <v>275368.3300000001</v>
      </c>
      <c r="Y102" s="39">
        <v>2117.8799999999464</v>
      </c>
      <c r="Z102" s="39">
        <f t="shared" si="25"/>
        <v>277486.21</v>
      </c>
    </row>
    <row r="103" spans="1:26" s="45" customFormat="1" ht="12.75">
      <c r="A103" s="44" t="e">
        <f>#REF!</f>
        <v>#REF!</v>
      </c>
      <c r="B103" s="45" t="e">
        <f t="shared" si="14"/>
        <v>#REF!</v>
      </c>
      <c r="C103" s="45">
        <v>222</v>
      </c>
      <c r="D103" s="45" t="s">
        <v>121</v>
      </c>
      <c r="E103" s="45" t="b">
        <f t="shared" si="16"/>
        <v>1</v>
      </c>
      <c r="F103" s="45">
        <v>222</v>
      </c>
      <c r="G103" s="45" t="s">
        <v>121</v>
      </c>
      <c r="H103" s="46">
        <v>4.21</v>
      </c>
      <c r="I103" s="47">
        <f t="shared" si="15"/>
        <v>14727.84</v>
      </c>
      <c r="J103" s="46">
        <v>0</v>
      </c>
      <c r="K103" s="47">
        <f t="shared" si="17"/>
        <v>0</v>
      </c>
      <c r="L103" s="48">
        <v>0</v>
      </c>
      <c r="M103" s="48">
        <v>0</v>
      </c>
      <c r="N103" s="49">
        <f t="shared" si="18"/>
        <v>0</v>
      </c>
      <c r="O103" s="49">
        <f t="shared" si="19"/>
        <v>0</v>
      </c>
      <c r="P103" s="48">
        <v>0</v>
      </c>
      <c r="Q103" s="50">
        <f t="shared" si="20"/>
        <v>0</v>
      </c>
      <c r="R103" s="49">
        <f t="shared" si="21"/>
        <v>14727.84</v>
      </c>
      <c r="S103" s="43">
        <v>180104</v>
      </c>
      <c r="T103" s="49">
        <f t="shared" si="22"/>
        <v>0</v>
      </c>
      <c r="U103" s="42">
        <v>0</v>
      </c>
      <c r="V103" s="42">
        <v>0</v>
      </c>
      <c r="W103" s="42">
        <f t="shared" si="23"/>
        <v>0</v>
      </c>
      <c r="X103" s="49">
        <f t="shared" si="24"/>
        <v>0</v>
      </c>
      <c r="Y103" s="39">
        <v>0</v>
      </c>
      <c r="Z103" s="39">
        <f t="shared" si="25"/>
        <v>0</v>
      </c>
    </row>
    <row r="104" spans="1:26" s="45" customFormat="1" ht="12.75">
      <c r="A104" s="44" t="e">
        <f>#REF!</f>
        <v>#REF!</v>
      </c>
      <c r="B104" s="45" t="e">
        <f t="shared" si="14"/>
        <v>#REF!</v>
      </c>
      <c r="C104" s="45">
        <v>223</v>
      </c>
      <c r="D104" s="45" t="s">
        <v>122</v>
      </c>
      <c r="E104" s="45" t="b">
        <f t="shared" si="16"/>
        <v>1</v>
      </c>
      <c r="F104" s="45">
        <v>223</v>
      </c>
      <c r="G104" s="45" t="s">
        <v>122</v>
      </c>
      <c r="H104" s="46">
        <v>1315.27</v>
      </c>
      <c r="I104" s="47">
        <f t="shared" si="15"/>
        <v>4601209.04</v>
      </c>
      <c r="J104" s="46">
        <v>109.8</v>
      </c>
      <c r="K104" s="47">
        <f t="shared" si="17"/>
        <v>192056.67</v>
      </c>
      <c r="L104" s="48">
        <v>225.15</v>
      </c>
      <c r="M104" s="48">
        <v>2</v>
      </c>
      <c r="N104" s="49">
        <f t="shared" si="18"/>
        <v>423727.8</v>
      </c>
      <c r="O104" s="49">
        <f t="shared" si="19"/>
        <v>1368.9</v>
      </c>
      <c r="P104" s="48">
        <v>3.4</v>
      </c>
      <c r="Q104" s="50">
        <f t="shared" si="20"/>
        <v>2327.13</v>
      </c>
      <c r="R104" s="49">
        <f t="shared" si="21"/>
        <v>5220689.54</v>
      </c>
      <c r="S104" s="43">
        <v>2316863</v>
      </c>
      <c r="T104" s="49">
        <f t="shared" si="22"/>
        <v>2903826.54</v>
      </c>
      <c r="U104" s="42">
        <v>13676</v>
      </c>
      <c r="V104" s="42">
        <v>3435071</v>
      </c>
      <c r="W104" s="42">
        <f t="shared" si="23"/>
        <v>3709877</v>
      </c>
      <c r="X104" s="49">
        <f t="shared" si="24"/>
        <v>2917502.54</v>
      </c>
      <c r="Y104" s="39">
        <v>0</v>
      </c>
      <c r="Z104" s="39">
        <f t="shared" si="25"/>
        <v>2917502.54</v>
      </c>
    </row>
    <row r="105" spans="1:26" s="45" customFormat="1" ht="12.75">
      <c r="A105" s="44" t="e">
        <f>#REF!</f>
        <v>#REF!</v>
      </c>
      <c r="B105" s="45" t="e">
        <f t="shared" si="14"/>
        <v>#REF!</v>
      </c>
      <c r="C105" s="45">
        <v>225</v>
      </c>
      <c r="D105" s="45" t="s">
        <v>123</v>
      </c>
      <c r="E105" s="45" t="b">
        <f t="shared" si="16"/>
        <v>1</v>
      </c>
      <c r="F105" s="45">
        <v>225</v>
      </c>
      <c r="G105" s="45" t="s">
        <v>123</v>
      </c>
      <c r="H105" s="46">
        <v>1715.18</v>
      </c>
      <c r="I105" s="47">
        <f t="shared" si="15"/>
        <v>6000214.19</v>
      </c>
      <c r="J105" s="46">
        <v>294.40000000000003</v>
      </c>
      <c r="K105" s="47">
        <f t="shared" si="17"/>
        <v>514949.76</v>
      </c>
      <c r="L105" s="48">
        <v>204.26</v>
      </c>
      <c r="M105" s="48">
        <v>8.48</v>
      </c>
      <c r="N105" s="49">
        <f t="shared" si="18"/>
        <v>384413.23</v>
      </c>
      <c r="O105" s="49">
        <f t="shared" si="19"/>
        <v>5804.14</v>
      </c>
      <c r="P105" s="48">
        <v>6.7</v>
      </c>
      <c r="Q105" s="50">
        <f t="shared" si="20"/>
        <v>4585.82</v>
      </c>
      <c r="R105" s="49">
        <f t="shared" si="21"/>
        <v>6909967.14</v>
      </c>
      <c r="S105" s="43">
        <v>6635778</v>
      </c>
      <c r="T105" s="49">
        <f t="shared" si="22"/>
        <v>274189.13999999966</v>
      </c>
      <c r="U105" s="42">
        <v>0</v>
      </c>
      <c r="V105" s="42">
        <v>124436</v>
      </c>
      <c r="W105" s="42">
        <f t="shared" si="23"/>
        <v>134391</v>
      </c>
      <c r="X105" s="49">
        <f t="shared" si="24"/>
        <v>134391</v>
      </c>
      <c r="Y105" s="39">
        <v>0</v>
      </c>
      <c r="Z105" s="39">
        <f t="shared" si="25"/>
        <v>134391</v>
      </c>
    </row>
    <row r="106" spans="1:26" s="45" customFormat="1" ht="12.75">
      <c r="A106" s="44" t="e">
        <f>#REF!</f>
        <v>#REF!</v>
      </c>
      <c r="B106" s="45" t="e">
        <f t="shared" si="14"/>
        <v>#REF!</v>
      </c>
      <c r="C106" s="45">
        <v>227</v>
      </c>
      <c r="D106" s="45" t="s">
        <v>124</v>
      </c>
      <c r="E106" s="45" t="b">
        <f t="shared" si="16"/>
        <v>1</v>
      </c>
      <c r="F106" s="45">
        <v>227</v>
      </c>
      <c r="G106" s="45" t="s">
        <v>124</v>
      </c>
      <c r="H106" s="46">
        <v>354.73</v>
      </c>
      <c r="I106" s="47">
        <f t="shared" si="15"/>
        <v>1240951.96</v>
      </c>
      <c r="J106" s="46">
        <v>28.5</v>
      </c>
      <c r="K106" s="47">
        <f t="shared" si="17"/>
        <v>49850.78</v>
      </c>
      <c r="L106" s="48">
        <v>44.64</v>
      </c>
      <c r="M106" s="48">
        <v>0</v>
      </c>
      <c r="N106" s="49">
        <f t="shared" si="18"/>
        <v>84011.59</v>
      </c>
      <c r="O106" s="49">
        <f t="shared" si="19"/>
        <v>0</v>
      </c>
      <c r="P106" s="48">
        <v>2</v>
      </c>
      <c r="Q106" s="50">
        <f t="shared" si="20"/>
        <v>1368.9</v>
      </c>
      <c r="R106" s="49">
        <f t="shared" si="21"/>
        <v>1376183.23</v>
      </c>
      <c r="S106" s="43">
        <v>984067</v>
      </c>
      <c r="T106" s="49">
        <f t="shared" si="22"/>
        <v>392116.23</v>
      </c>
      <c r="U106" s="42">
        <v>0</v>
      </c>
      <c r="V106" s="42">
        <v>144312</v>
      </c>
      <c r="W106" s="42">
        <f t="shared" si="23"/>
        <v>155857</v>
      </c>
      <c r="X106" s="49">
        <f t="shared" si="24"/>
        <v>155857</v>
      </c>
      <c r="Y106" s="39">
        <v>0</v>
      </c>
      <c r="Z106" s="39">
        <f t="shared" si="25"/>
        <v>155857</v>
      </c>
    </row>
    <row r="107" spans="1:26" s="45" customFormat="1" ht="12.75">
      <c r="A107" s="44" t="e">
        <f>#REF!</f>
        <v>#REF!</v>
      </c>
      <c r="B107" s="45" t="e">
        <f t="shared" si="14"/>
        <v>#REF!</v>
      </c>
      <c r="C107" s="45">
        <v>231</v>
      </c>
      <c r="D107" s="45" t="s">
        <v>125</v>
      </c>
      <c r="E107" s="45" t="b">
        <f t="shared" si="16"/>
        <v>1</v>
      </c>
      <c r="F107" s="45">
        <v>231</v>
      </c>
      <c r="G107" s="45" t="s">
        <v>125</v>
      </c>
      <c r="H107" s="46">
        <v>175.17</v>
      </c>
      <c r="I107" s="47">
        <f t="shared" si="15"/>
        <v>612797.21</v>
      </c>
      <c r="J107" s="46">
        <v>30.08</v>
      </c>
      <c r="K107" s="47">
        <f t="shared" si="17"/>
        <v>52614.43</v>
      </c>
      <c r="L107" s="48">
        <v>18.04</v>
      </c>
      <c r="M107" s="48">
        <v>2</v>
      </c>
      <c r="N107" s="49">
        <f t="shared" si="18"/>
        <v>33950.92</v>
      </c>
      <c r="O107" s="49">
        <f t="shared" si="19"/>
        <v>1368.9</v>
      </c>
      <c r="P107" s="48">
        <v>0</v>
      </c>
      <c r="Q107" s="50">
        <f t="shared" si="20"/>
        <v>0</v>
      </c>
      <c r="R107" s="49">
        <f t="shared" si="21"/>
        <v>700731.4600000001</v>
      </c>
      <c r="S107" s="43">
        <v>579049</v>
      </c>
      <c r="T107" s="49">
        <f t="shared" si="22"/>
        <v>121682.46000000008</v>
      </c>
      <c r="U107" s="42">
        <v>128961</v>
      </c>
      <c r="V107" s="42">
        <v>357358</v>
      </c>
      <c r="W107" s="42">
        <f t="shared" si="23"/>
        <v>385947</v>
      </c>
      <c r="X107" s="49">
        <f t="shared" si="24"/>
        <v>250643.46000000008</v>
      </c>
      <c r="Y107" s="39">
        <v>25952.80999999994</v>
      </c>
      <c r="Z107" s="39">
        <f t="shared" si="25"/>
        <v>276596.27</v>
      </c>
    </row>
    <row r="108" spans="1:250" s="45" customFormat="1" ht="12.75">
      <c r="A108" s="45" t="e">
        <f>#REF!</f>
        <v>#REF!</v>
      </c>
      <c r="B108" s="45" t="e">
        <f t="shared" si="14"/>
        <v>#REF!</v>
      </c>
      <c r="C108" s="45">
        <v>233</v>
      </c>
      <c r="D108" s="46" t="s">
        <v>126</v>
      </c>
      <c r="E108" s="51" t="b">
        <f t="shared" si="16"/>
        <v>1</v>
      </c>
      <c r="F108" s="42">
        <v>233</v>
      </c>
      <c r="G108" s="45" t="s">
        <v>126</v>
      </c>
      <c r="H108" s="46">
        <v>1134.23</v>
      </c>
      <c r="I108" s="47">
        <f t="shared" si="15"/>
        <v>3967876.81</v>
      </c>
      <c r="J108" s="46">
        <v>24.48</v>
      </c>
      <c r="K108" s="47">
        <f t="shared" si="17"/>
        <v>42819.19</v>
      </c>
      <c r="L108" s="48">
        <v>118.17999999999999</v>
      </c>
      <c r="M108" s="48">
        <v>14.989999999999998</v>
      </c>
      <c r="N108" s="49">
        <f t="shared" si="18"/>
        <v>222412.4</v>
      </c>
      <c r="O108" s="49">
        <f t="shared" si="19"/>
        <v>10259.91</v>
      </c>
      <c r="P108" s="48">
        <v>1</v>
      </c>
      <c r="Q108" s="50">
        <f t="shared" si="20"/>
        <v>684.45</v>
      </c>
      <c r="R108" s="49">
        <f t="shared" si="21"/>
        <v>4244052.760000001</v>
      </c>
      <c r="S108" s="43">
        <v>4788783</v>
      </c>
      <c r="T108" s="49">
        <f t="shared" si="22"/>
        <v>0</v>
      </c>
      <c r="U108" s="42">
        <v>0</v>
      </c>
      <c r="V108" s="42">
        <v>0</v>
      </c>
      <c r="W108" s="42">
        <f t="shared" si="23"/>
        <v>0</v>
      </c>
      <c r="X108" s="49">
        <f t="shared" si="24"/>
        <v>0</v>
      </c>
      <c r="Y108" s="39">
        <v>0</v>
      </c>
      <c r="Z108" s="39">
        <f t="shared" si="25"/>
        <v>0</v>
      </c>
      <c r="CE108" s="42"/>
      <c r="CF108" s="42"/>
      <c r="CG108" s="42"/>
      <c r="CH108" s="42"/>
      <c r="CI108" s="52"/>
      <c r="CJ108" s="42"/>
      <c r="CK108" s="42"/>
      <c r="CL108" s="42"/>
      <c r="CP108" s="46"/>
      <c r="CQ108" s="51"/>
      <c r="CR108" s="42"/>
      <c r="CS108" s="48"/>
      <c r="CT108" s="48"/>
      <c r="CU108" s="42"/>
      <c r="CV108" s="42"/>
      <c r="CW108" s="42"/>
      <c r="CX108" s="42"/>
      <c r="CY108" s="52"/>
      <c r="CZ108" s="42"/>
      <c r="DA108" s="42"/>
      <c r="DB108" s="42"/>
      <c r="DF108" s="46"/>
      <c r="DG108" s="51"/>
      <c r="DH108" s="42"/>
      <c r="DI108" s="48"/>
      <c r="DJ108" s="48"/>
      <c r="DK108" s="42"/>
      <c r="DL108" s="42"/>
      <c r="DM108" s="42"/>
      <c r="DN108" s="42"/>
      <c r="DO108" s="52"/>
      <c r="DP108" s="42"/>
      <c r="DQ108" s="42"/>
      <c r="DR108" s="42"/>
      <c r="DV108" s="46"/>
      <c r="DW108" s="51"/>
      <c r="DX108" s="42"/>
      <c r="DY108" s="48"/>
      <c r="DZ108" s="48"/>
      <c r="EA108" s="42"/>
      <c r="EB108" s="42"/>
      <c r="EC108" s="42"/>
      <c r="ED108" s="42"/>
      <c r="EE108" s="52"/>
      <c r="EF108" s="42"/>
      <c r="EG108" s="42"/>
      <c r="EH108" s="42"/>
      <c r="EL108" s="46"/>
      <c r="EM108" s="51"/>
      <c r="EN108" s="42"/>
      <c r="EO108" s="48"/>
      <c r="EP108" s="48"/>
      <c r="EQ108" s="42"/>
      <c r="ER108" s="42"/>
      <c r="ES108" s="42"/>
      <c r="ET108" s="42"/>
      <c r="EU108" s="52"/>
      <c r="EV108" s="42"/>
      <c r="EW108" s="42"/>
      <c r="EX108" s="42"/>
      <c r="FB108" s="46"/>
      <c r="FC108" s="51"/>
      <c r="FD108" s="42"/>
      <c r="FE108" s="48"/>
      <c r="FF108" s="48"/>
      <c r="FG108" s="42"/>
      <c r="FH108" s="42"/>
      <c r="FI108" s="42"/>
      <c r="FJ108" s="42"/>
      <c r="FK108" s="52"/>
      <c r="FL108" s="42"/>
      <c r="FM108" s="42"/>
      <c r="FN108" s="42"/>
      <c r="FR108" s="46"/>
      <c r="FS108" s="51"/>
      <c r="FT108" s="42"/>
      <c r="FU108" s="48"/>
      <c r="FV108" s="48"/>
      <c r="FW108" s="42"/>
      <c r="FX108" s="42"/>
      <c r="FY108" s="42"/>
      <c r="FZ108" s="42"/>
      <c r="GA108" s="52"/>
      <c r="GB108" s="42"/>
      <c r="GC108" s="42"/>
      <c r="GD108" s="42"/>
      <c r="GH108" s="46"/>
      <c r="GI108" s="51"/>
      <c r="GJ108" s="42"/>
      <c r="GK108" s="48"/>
      <c r="GL108" s="48"/>
      <c r="GM108" s="42"/>
      <c r="GN108" s="42"/>
      <c r="GO108" s="42"/>
      <c r="GP108" s="42"/>
      <c r="GQ108" s="52"/>
      <c r="GR108" s="42"/>
      <c r="GS108" s="42"/>
      <c r="GT108" s="42"/>
      <c r="GX108" s="46"/>
      <c r="GY108" s="51"/>
      <c r="GZ108" s="42"/>
      <c r="HA108" s="48"/>
      <c r="HB108" s="48"/>
      <c r="HC108" s="42"/>
      <c r="HD108" s="42"/>
      <c r="HE108" s="42"/>
      <c r="HF108" s="42"/>
      <c r="HG108" s="52"/>
      <c r="HH108" s="42"/>
      <c r="HI108" s="42"/>
      <c r="HJ108" s="42"/>
      <c r="HN108" s="46"/>
      <c r="HO108" s="51"/>
      <c r="HP108" s="42"/>
      <c r="HQ108" s="48"/>
      <c r="HR108" s="48"/>
      <c r="HS108" s="42"/>
      <c r="HT108" s="42"/>
      <c r="HU108" s="42"/>
      <c r="HV108" s="42"/>
      <c r="HW108" s="52"/>
      <c r="HX108" s="42"/>
      <c r="HY108" s="42"/>
      <c r="HZ108" s="42"/>
      <c r="ID108" s="46"/>
      <c r="IE108" s="51"/>
      <c r="IF108" s="42"/>
      <c r="IG108" s="48"/>
      <c r="IH108" s="48"/>
      <c r="II108" s="42"/>
      <c r="IJ108" s="42"/>
      <c r="IK108" s="42"/>
      <c r="IL108" s="42"/>
      <c r="IM108" s="52"/>
      <c r="IN108" s="42"/>
      <c r="IO108" s="42"/>
      <c r="IP108" s="42"/>
    </row>
    <row r="109" spans="1:26" s="45" customFormat="1" ht="12.75">
      <c r="A109" s="44" t="e">
        <f>#REF!</f>
        <v>#REF!</v>
      </c>
      <c r="B109" s="45" t="e">
        <f t="shared" si="14"/>
        <v>#REF!</v>
      </c>
      <c r="C109" s="45">
        <v>235</v>
      </c>
      <c r="D109" s="45" t="s">
        <v>127</v>
      </c>
      <c r="E109" s="45" t="b">
        <f t="shared" si="16"/>
        <v>1</v>
      </c>
      <c r="F109" s="45">
        <v>235</v>
      </c>
      <c r="G109" s="45" t="s">
        <v>127</v>
      </c>
      <c r="H109" s="46">
        <v>72.57</v>
      </c>
      <c r="I109" s="47">
        <f t="shared" si="15"/>
        <v>253871.63</v>
      </c>
      <c r="J109" s="46">
        <v>14.66</v>
      </c>
      <c r="K109" s="47">
        <f t="shared" si="17"/>
        <v>25642.54</v>
      </c>
      <c r="L109" s="48">
        <v>14.1</v>
      </c>
      <c r="M109" s="48">
        <v>1</v>
      </c>
      <c r="N109" s="49">
        <f t="shared" si="18"/>
        <v>26535.92</v>
      </c>
      <c r="O109" s="49">
        <f t="shared" si="19"/>
        <v>684.45</v>
      </c>
      <c r="P109" s="48">
        <v>0</v>
      </c>
      <c r="Q109" s="50">
        <f t="shared" si="20"/>
        <v>0</v>
      </c>
      <c r="R109" s="49">
        <f t="shared" si="21"/>
        <v>306734.54</v>
      </c>
      <c r="S109" s="43">
        <v>477481</v>
      </c>
      <c r="T109" s="49">
        <f t="shared" si="22"/>
        <v>0</v>
      </c>
      <c r="U109" s="42">
        <v>13345</v>
      </c>
      <c r="V109" s="42">
        <v>13345</v>
      </c>
      <c r="W109" s="42">
        <f t="shared" si="23"/>
        <v>14413</v>
      </c>
      <c r="X109" s="49">
        <f t="shared" si="24"/>
        <v>13345</v>
      </c>
      <c r="Y109" s="39">
        <v>0</v>
      </c>
      <c r="Z109" s="39">
        <f t="shared" si="25"/>
        <v>13345</v>
      </c>
    </row>
    <row r="110" spans="1:26" s="45" customFormat="1" ht="12.75">
      <c r="A110" s="44" t="e">
        <f>#REF!</f>
        <v>#REF!</v>
      </c>
      <c r="B110" s="45" t="e">
        <f t="shared" si="14"/>
        <v>#REF!</v>
      </c>
      <c r="C110" s="45">
        <v>236</v>
      </c>
      <c r="D110" s="45" t="s">
        <v>128</v>
      </c>
      <c r="E110" s="45" t="b">
        <f t="shared" si="16"/>
        <v>1</v>
      </c>
      <c r="F110" s="45">
        <v>236</v>
      </c>
      <c r="G110" s="45" t="s">
        <v>128</v>
      </c>
      <c r="H110" s="46">
        <v>1.8</v>
      </c>
      <c r="I110" s="47">
        <f t="shared" si="15"/>
        <v>6296.94</v>
      </c>
      <c r="J110" s="46">
        <v>0.28</v>
      </c>
      <c r="K110" s="47">
        <f t="shared" si="17"/>
        <v>489.76</v>
      </c>
      <c r="L110" s="48">
        <v>0</v>
      </c>
      <c r="M110" s="48">
        <v>0</v>
      </c>
      <c r="N110" s="49">
        <f t="shared" si="18"/>
        <v>0</v>
      </c>
      <c r="O110" s="49">
        <f t="shared" si="19"/>
        <v>0</v>
      </c>
      <c r="P110" s="48">
        <v>0</v>
      </c>
      <c r="Q110" s="50">
        <f t="shared" si="20"/>
        <v>0</v>
      </c>
      <c r="R110" s="49">
        <f t="shared" si="21"/>
        <v>6786.7</v>
      </c>
      <c r="S110" s="43">
        <v>39931</v>
      </c>
      <c r="T110" s="49">
        <f t="shared" si="22"/>
        <v>0</v>
      </c>
      <c r="U110" s="42">
        <v>0</v>
      </c>
      <c r="V110" s="42">
        <v>0</v>
      </c>
      <c r="W110" s="42">
        <f t="shared" si="23"/>
        <v>0</v>
      </c>
      <c r="X110" s="49">
        <f t="shared" si="24"/>
        <v>0</v>
      </c>
      <c r="Y110" s="39">
        <v>0</v>
      </c>
      <c r="Z110" s="39">
        <f t="shared" si="25"/>
        <v>0</v>
      </c>
    </row>
    <row r="111" spans="1:26" s="45" customFormat="1" ht="12.75">
      <c r="A111" s="44" t="e">
        <f>#REF!</f>
        <v>#REF!</v>
      </c>
      <c r="B111" s="45" t="e">
        <f t="shared" si="14"/>
        <v>#REF!</v>
      </c>
      <c r="C111" s="45">
        <v>238</v>
      </c>
      <c r="D111" s="45" t="s">
        <v>129</v>
      </c>
      <c r="E111" s="45" t="b">
        <f t="shared" si="16"/>
        <v>1</v>
      </c>
      <c r="F111" s="45">
        <v>238</v>
      </c>
      <c r="G111" s="45" t="s">
        <v>129</v>
      </c>
      <c r="H111" s="46">
        <v>603.22</v>
      </c>
      <c r="I111" s="47">
        <f t="shared" si="15"/>
        <v>2110244.53</v>
      </c>
      <c r="J111" s="46">
        <v>247.23999999999998</v>
      </c>
      <c r="K111" s="47">
        <f t="shared" si="17"/>
        <v>432459.85</v>
      </c>
      <c r="L111" s="48">
        <v>102.73</v>
      </c>
      <c r="M111" s="48">
        <v>3</v>
      </c>
      <c r="N111" s="49">
        <f t="shared" si="18"/>
        <v>193335.81</v>
      </c>
      <c r="O111" s="49">
        <f t="shared" si="19"/>
        <v>2053.35</v>
      </c>
      <c r="P111" s="48">
        <v>5</v>
      </c>
      <c r="Q111" s="50">
        <f t="shared" si="20"/>
        <v>3422.25</v>
      </c>
      <c r="R111" s="49">
        <f t="shared" si="21"/>
        <v>2741515.79</v>
      </c>
      <c r="S111" s="43">
        <v>833263</v>
      </c>
      <c r="T111" s="49">
        <f t="shared" si="22"/>
        <v>1908252.79</v>
      </c>
      <c r="U111" s="42">
        <v>2109770</v>
      </c>
      <c r="V111" s="42">
        <v>3816169</v>
      </c>
      <c r="W111" s="42">
        <f t="shared" si="23"/>
        <v>4121463</v>
      </c>
      <c r="X111" s="49">
        <f t="shared" si="24"/>
        <v>4018022.79</v>
      </c>
      <c r="Y111" s="39">
        <v>0</v>
      </c>
      <c r="Z111" s="39">
        <f t="shared" si="25"/>
        <v>4018022.79</v>
      </c>
    </row>
    <row r="112" spans="1:26" s="45" customFormat="1" ht="12.75">
      <c r="A112" s="44" t="e">
        <f>#REF!</f>
        <v>#REF!</v>
      </c>
      <c r="B112" s="45" t="e">
        <f t="shared" si="14"/>
        <v>#REF!</v>
      </c>
      <c r="C112" s="45">
        <v>243</v>
      </c>
      <c r="D112" s="45" t="s">
        <v>130</v>
      </c>
      <c r="E112" s="45" t="b">
        <f t="shared" si="16"/>
        <v>1</v>
      </c>
      <c r="F112" s="45">
        <v>243</v>
      </c>
      <c r="G112" s="45" t="s">
        <v>130</v>
      </c>
      <c r="H112" s="46">
        <v>48.41</v>
      </c>
      <c r="I112" s="47">
        <f t="shared" si="15"/>
        <v>169352.7</v>
      </c>
      <c r="J112" s="46">
        <v>11.93</v>
      </c>
      <c r="K112" s="47">
        <f t="shared" si="17"/>
        <v>20867.36</v>
      </c>
      <c r="L112" s="48">
        <v>4.09</v>
      </c>
      <c r="M112" s="48">
        <v>0</v>
      </c>
      <c r="N112" s="49">
        <f t="shared" si="18"/>
        <v>7697.3</v>
      </c>
      <c r="O112" s="49">
        <f t="shared" si="19"/>
        <v>0</v>
      </c>
      <c r="P112" s="48">
        <v>0</v>
      </c>
      <c r="Q112" s="50">
        <f t="shared" si="20"/>
        <v>0</v>
      </c>
      <c r="R112" s="49">
        <f t="shared" si="21"/>
        <v>197917.36</v>
      </c>
      <c r="S112" s="43">
        <v>618256</v>
      </c>
      <c r="T112" s="49">
        <f t="shared" si="22"/>
        <v>0</v>
      </c>
      <c r="U112" s="42">
        <v>0</v>
      </c>
      <c r="V112" s="42">
        <v>0</v>
      </c>
      <c r="W112" s="42">
        <f t="shared" si="23"/>
        <v>0</v>
      </c>
      <c r="X112" s="49">
        <f t="shared" si="24"/>
        <v>0</v>
      </c>
      <c r="Y112" s="39">
        <v>0</v>
      </c>
      <c r="Z112" s="39">
        <f t="shared" si="25"/>
        <v>0</v>
      </c>
    </row>
    <row r="113" spans="1:26" s="45" customFormat="1" ht="12.75">
      <c r="A113" s="44" t="e">
        <f>#REF!</f>
        <v>#REF!</v>
      </c>
      <c r="B113" s="45" t="e">
        <f t="shared" si="14"/>
        <v>#REF!</v>
      </c>
      <c r="C113" s="45">
        <v>245</v>
      </c>
      <c r="D113" s="45" t="s">
        <v>131</v>
      </c>
      <c r="E113" s="45" t="b">
        <f t="shared" si="16"/>
        <v>1</v>
      </c>
      <c r="F113" s="45">
        <v>245</v>
      </c>
      <c r="G113" s="45" t="s">
        <v>131</v>
      </c>
      <c r="H113" s="46">
        <v>528.4</v>
      </c>
      <c r="I113" s="47">
        <f t="shared" si="15"/>
        <v>1848501.72</v>
      </c>
      <c r="J113" s="46">
        <v>114.32000000000001</v>
      </c>
      <c r="K113" s="47">
        <f t="shared" si="17"/>
        <v>199962.83</v>
      </c>
      <c r="L113" s="48">
        <v>101.75</v>
      </c>
      <c r="M113" s="48">
        <v>2</v>
      </c>
      <c r="N113" s="49">
        <f t="shared" si="18"/>
        <v>191491.47</v>
      </c>
      <c r="O113" s="49">
        <f t="shared" si="19"/>
        <v>1368.9</v>
      </c>
      <c r="P113" s="48">
        <v>2</v>
      </c>
      <c r="Q113" s="50">
        <f t="shared" si="20"/>
        <v>1368.9</v>
      </c>
      <c r="R113" s="49">
        <f t="shared" si="21"/>
        <v>2242693.82</v>
      </c>
      <c r="S113" s="43">
        <v>889193</v>
      </c>
      <c r="T113" s="49">
        <f t="shared" si="22"/>
        <v>1353500.8199999998</v>
      </c>
      <c r="U113" s="42">
        <v>839188</v>
      </c>
      <c r="V113" s="42">
        <v>2595364</v>
      </c>
      <c r="W113" s="42">
        <f t="shared" si="23"/>
        <v>2802993</v>
      </c>
      <c r="X113" s="49">
        <f t="shared" si="24"/>
        <v>2192688.82</v>
      </c>
      <c r="Y113" s="39">
        <v>0</v>
      </c>
      <c r="Z113" s="39">
        <f t="shared" si="25"/>
        <v>2192688.82</v>
      </c>
    </row>
    <row r="114" spans="1:26" s="45" customFormat="1" ht="12.75">
      <c r="A114" s="44" t="e">
        <f>#REF!</f>
        <v>#REF!</v>
      </c>
      <c r="B114" s="45" t="e">
        <f t="shared" si="14"/>
        <v>#REF!</v>
      </c>
      <c r="C114" s="45">
        <v>247</v>
      </c>
      <c r="D114" s="45" t="s">
        <v>132</v>
      </c>
      <c r="E114" s="45" t="b">
        <f t="shared" si="16"/>
        <v>1</v>
      </c>
      <c r="F114" s="45">
        <v>247</v>
      </c>
      <c r="G114" s="45" t="s">
        <v>132</v>
      </c>
      <c r="H114" s="46">
        <v>131.28</v>
      </c>
      <c r="I114" s="47">
        <f t="shared" si="15"/>
        <v>459256.82</v>
      </c>
      <c r="J114" s="46">
        <v>51.73</v>
      </c>
      <c r="K114" s="47">
        <f t="shared" si="17"/>
        <v>90483.53</v>
      </c>
      <c r="L114" s="48">
        <v>12.5</v>
      </c>
      <c r="M114" s="48">
        <v>0</v>
      </c>
      <c r="N114" s="49">
        <f t="shared" si="18"/>
        <v>23524.75</v>
      </c>
      <c r="O114" s="49">
        <f t="shared" si="19"/>
        <v>0</v>
      </c>
      <c r="P114" s="48">
        <v>0</v>
      </c>
      <c r="Q114" s="50">
        <f t="shared" si="20"/>
        <v>0</v>
      </c>
      <c r="R114" s="49">
        <f t="shared" si="21"/>
        <v>573265.1</v>
      </c>
      <c r="S114" s="43">
        <v>208793</v>
      </c>
      <c r="T114" s="49">
        <f t="shared" si="22"/>
        <v>364472.1</v>
      </c>
      <c r="U114" s="42">
        <v>64565</v>
      </c>
      <c r="V114" s="42">
        <v>503239</v>
      </c>
      <c r="W114" s="42">
        <f t="shared" si="23"/>
        <v>543498</v>
      </c>
      <c r="X114" s="49">
        <f t="shared" si="24"/>
        <v>429037.1</v>
      </c>
      <c r="Y114" s="39">
        <v>30029.74000000005</v>
      </c>
      <c r="Z114" s="39">
        <f t="shared" si="25"/>
        <v>459066.84</v>
      </c>
    </row>
    <row r="115" spans="1:26" s="45" customFormat="1" ht="12.75">
      <c r="A115" s="44" t="e">
        <f>#REF!</f>
        <v>#REF!</v>
      </c>
      <c r="B115" s="45" t="e">
        <f t="shared" si="14"/>
        <v>#REF!</v>
      </c>
      <c r="C115" s="45">
        <v>249</v>
      </c>
      <c r="D115" s="45" t="s">
        <v>133</v>
      </c>
      <c r="E115" s="45" t="b">
        <f t="shared" si="16"/>
        <v>1</v>
      </c>
      <c r="F115" s="45">
        <v>249</v>
      </c>
      <c r="G115" s="45" t="s">
        <v>133</v>
      </c>
      <c r="H115" s="46">
        <v>907.85</v>
      </c>
      <c r="I115" s="47">
        <f t="shared" si="15"/>
        <v>3175931.66</v>
      </c>
      <c r="J115" s="46">
        <v>372.23</v>
      </c>
      <c r="K115" s="47">
        <f t="shared" si="17"/>
        <v>651086.1</v>
      </c>
      <c r="L115" s="48">
        <v>181.47</v>
      </c>
      <c r="M115" s="48">
        <v>8</v>
      </c>
      <c r="N115" s="49">
        <f t="shared" si="18"/>
        <v>341522.91</v>
      </c>
      <c r="O115" s="49">
        <f t="shared" si="19"/>
        <v>5475.6</v>
      </c>
      <c r="P115" s="48">
        <v>5</v>
      </c>
      <c r="Q115" s="50">
        <f t="shared" si="20"/>
        <v>3422.25</v>
      </c>
      <c r="R115" s="49">
        <f t="shared" si="21"/>
        <v>4177438.5200000005</v>
      </c>
      <c r="S115" s="43">
        <v>1106530</v>
      </c>
      <c r="T115" s="49">
        <f t="shared" si="22"/>
        <v>3070908.5200000005</v>
      </c>
      <c r="U115" s="42">
        <v>2337908</v>
      </c>
      <c r="V115" s="42">
        <v>5237415</v>
      </c>
      <c r="W115" s="42">
        <f t="shared" si="23"/>
        <v>5656408</v>
      </c>
      <c r="X115" s="49">
        <f t="shared" si="24"/>
        <v>5408816.5200000005</v>
      </c>
      <c r="Y115" s="39">
        <v>0</v>
      </c>
      <c r="Z115" s="39">
        <f t="shared" si="25"/>
        <v>5408816.5200000005</v>
      </c>
    </row>
    <row r="116" spans="1:26" s="45" customFormat="1" ht="12.75">
      <c r="A116" s="44" t="e">
        <f>#REF!</f>
        <v>#REF!</v>
      </c>
      <c r="B116" s="45" t="e">
        <f t="shared" si="14"/>
        <v>#REF!</v>
      </c>
      <c r="C116" s="45">
        <v>255</v>
      </c>
      <c r="D116" s="45" t="s">
        <v>134</v>
      </c>
      <c r="E116" s="45" t="b">
        <f t="shared" si="16"/>
        <v>1</v>
      </c>
      <c r="F116" s="45">
        <v>255</v>
      </c>
      <c r="G116" s="45" t="s">
        <v>134</v>
      </c>
      <c r="H116" s="46">
        <v>530.9</v>
      </c>
      <c r="I116" s="47">
        <f t="shared" si="15"/>
        <v>1857247.47</v>
      </c>
      <c r="J116" s="46">
        <v>243.68</v>
      </c>
      <c r="K116" s="47">
        <f t="shared" si="17"/>
        <v>426232.87</v>
      </c>
      <c r="L116" s="48">
        <v>113.12</v>
      </c>
      <c r="M116" s="48">
        <v>0</v>
      </c>
      <c r="N116" s="49">
        <f t="shared" si="18"/>
        <v>212889.58</v>
      </c>
      <c r="O116" s="49">
        <f t="shared" si="19"/>
        <v>0</v>
      </c>
      <c r="P116" s="48">
        <v>3</v>
      </c>
      <c r="Q116" s="50">
        <f t="shared" si="20"/>
        <v>2053.35</v>
      </c>
      <c r="R116" s="49">
        <f t="shared" si="21"/>
        <v>2498423.27</v>
      </c>
      <c r="S116" s="43">
        <v>591518</v>
      </c>
      <c r="T116" s="49">
        <f t="shared" si="22"/>
        <v>1906905.27</v>
      </c>
      <c r="U116" s="42">
        <v>2455617</v>
      </c>
      <c r="V116" s="42">
        <v>4645701</v>
      </c>
      <c r="W116" s="42">
        <f t="shared" si="23"/>
        <v>5017357</v>
      </c>
      <c r="X116" s="49">
        <f t="shared" si="24"/>
        <v>4362522.27</v>
      </c>
      <c r="Y116" s="39">
        <v>0</v>
      </c>
      <c r="Z116" s="39">
        <f t="shared" si="25"/>
        <v>4362522.27</v>
      </c>
    </row>
    <row r="117" spans="1:250" s="45" customFormat="1" ht="12.75">
      <c r="A117" s="45" t="e">
        <f>#REF!</f>
        <v>#REF!</v>
      </c>
      <c r="B117" s="45" t="e">
        <f t="shared" si="14"/>
        <v>#REF!</v>
      </c>
      <c r="C117" s="45">
        <v>257</v>
      </c>
      <c r="D117" s="46" t="s">
        <v>135</v>
      </c>
      <c r="E117" s="51" t="b">
        <f t="shared" si="16"/>
        <v>1</v>
      </c>
      <c r="F117" s="42">
        <v>257</v>
      </c>
      <c r="G117" s="45" t="s">
        <v>135</v>
      </c>
      <c r="H117" s="46">
        <v>270.34</v>
      </c>
      <c r="I117" s="47">
        <f t="shared" si="15"/>
        <v>945730.42</v>
      </c>
      <c r="J117" s="46">
        <v>75.73</v>
      </c>
      <c r="K117" s="47">
        <f t="shared" si="17"/>
        <v>132463.13</v>
      </c>
      <c r="L117" s="48">
        <v>49.07</v>
      </c>
      <c r="M117" s="48">
        <v>0</v>
      </c>
      <c r="N117" s="49">
        <f t="shared" si="18"/>
        <v>92348.76</v>
      </c>
      <c r="O117" s="49">
        <f t="shared" si="19"/>
        <v>0</v>
      </c>
      <c r="P117" s="48">
        <v>1</v>
      </c>
      <c r="Q117" s="50">
        <f t="shared" si="20"/>
        <v>684.45</v>
      </c>
      <c r="R117" s="49">
        <f t="shared" si="21"/>
        <v>1171226.76</v>
      </c>
      <c r="S117" s="43">
        <v>1673287</v>
      </c>
      <c r="T117" s="49">
        <f t="shared" si="22"/>
        <v>0</v>
      </c>
      <c r="U117" s="42">
        <v>0</v>
      </c>
      <c r="V117" s="42">
        <v>0</v>
      </c>
      <c r="W117" s="42">
        <f t="shared" si="23"/>
        <v>0</v>
      </c>
      <c r="X117" s="49">
        <f t="shared" si="24"/>
        <v>0</v>
      </c>
      <c r="Y117" s="39">
        <v>0</v>
      </c>
      <c r="Z117" s="39">
        <f t="shared" si="25"/>
        <v>0</v>
      </c>
      <c r="CE117" s="42"/>
      <c r="CF117" s="42"/>
      <c r="CG117" s="42"/>
      <c r="CH117" s="42"/>
      <c r="CI117" s="52"/>
      <c r="CJ117" s="42"/>
      <c r="CK117" s="42"/>
      <c r="CL117" s="42"/>
      <c r="CP117" s="46"/>
      <c r="CQ117" s="51"/>
      <c r="CR117" s="42"/>
      <c r="CS117" s="48"/>
      <c r="CT117" s="48"/>
      <c r="CU117" s="42"/>
      <c r="CV117" s="42"/>
      <c r="CW117" s="42"/>
      <c r="CX117" s="42"/>
      <c r="CY117" s="52"/>
      <c r="CZ117" s="42"/>
      <c r="DA117" s="42"/>
      <c r="DB117" s="42"/>
      <c r="DF117" s="46"/>
      <c r="DG117" s="51"/>
      <c r="DH117" s="42"/>
      <c r="DI117" s="48"/>
      <c r="DJ117" s="48"/>
      <c r="DK117" s="42"/>
      <c r="DL117" s="42"/>
      <c r="DM117" s="42"/>
      <c r="DN117" s="42"/>
      <c r="DO117" s="52"/>
      <c r="DP117" s="42"/>
      <c r="DQ117" s="42"/>
      <c r="DR117" s="42"/>
      <c r="DV117" s="46"/>
      <c r="DW117" s="51"/>
      <c r="DX117" s="42"/>
      <c r="DY117" s="48"/>
      <c r="DZ117" s="48"/>
      <c r="EA117" s="42"/>
      <c r="EB117" s="42"/>
      <c r="EC117" s="42"/>
      <c r="ED117" s="42"/>
      <c r="EE117" s="52"/>
      <c r="EF117" s="42"/>
      <c r="EG117" s="42"/>
      <c r="EH117" s="42"/>
      <c r="EL117" s="46"/>
      <c r="EM117" s="51"/>
      <c r="EN117" s="42"/>
      <c r="EO117" s="48"/>
      <c r="EP117" s="48"/>
      <c r="EQ117" s="42"/>
      <c r="ER117" s="42"/>
      <c r="ES117" s="42"/>
      <c r="ET117" s="42"/>
      <c r="EU117" s="52"/>
      <c r="EV117" s="42"/>
      <c r="EW117" s="42"/>
      <c r="EX117" s="42"/>
      <c r="FB117" s="46"/>
      <c r="FC117" s="51"/>
      <c r="FD117" s="42"/>
      <c r="FE117" s="48"/>
      <c r="FF117" s="48"/>
      <c r="FG117" s="42"/>
      <c r="FH117" s="42"/>
      <c r="FI117" s="42"/>
      <c r="FJ117" s="42"/>
      <c r="FK117" s="52"/>
      <c r="FL117" s="42"/>
      <c r="FM117" s="42"/>
      <c r="FN117" s="42"/>
      <c r="FR117" s="46"/>
      <c r="FS117" s="51"/>
      <c r="FT117" s="42"/>
      <c r="FU117" s="48"/>
      <c r="FV117" s="48"/>
      <c r="FW117" s="42"/>
      <c r="FX117" s="42"/>
      <c r="FY117" s="42"/>
      <c r="FZ117" s="42"/>
      <c r="GA117" s="52"/>
      <c r="GB117" s="42"/>
      <c r="GC117" s="42"/>
      <c r="GD117" s="42"/>
      <c r="GH117" s="46"/>
      <c r="GI117" s="51"/>
      <c r="GJ117" s="42"/>
      <c r="GK117" s="48"/>
      <c r="GL117" s="48"/>
      <c r="GM117" s="42"/>
      <c r="GN117" s="42"/>
      <c r="GO117" s="42"/>
      <c r="GP117" s="42"/>
      <c r="GQ117" s="52"/>
      <c r="GR117" s="42"/>
      <c r="GS117" s="42"/>
      <c r="GT117" s="42"/>
      <c r="GX117" s="46"/>
      <c r="GY117" s="51"/>
      <c r="GZ117" s="42"/>
      <c r="HA117" s="48"/>
      <c r="HB117" s="48"/>
      <c r="HC117" s="42"/>
      <c r="HD117" s="42"/>
      <c r="HE117" s="42"/>
      <c r="HF117" s="42"/>
      <c r="HG117" s="52"/>
      <c r="HH117" s="42"/>
      <c r="HI117" s="42"/>
      <c r="HJ117" s="42"/>
      <c r="HN117" s="46"/>
      <c r="HO117" s="51"/>
      <c r="HP117" s="42"/>
      <c r="HQ117" s="48"/>
      <c r="HR117" s="48"/>
      <c r="HS117" s="42"/>
      <c r="HT117" s="42"/>
      <c r="HU117" s="42"/>
      <c r="HV117" s="42"/>
      <c r="HW117" s="52"/>
      <c r="HX117" s="42"/>
      <c r="HY117" s="42"/>
      <c r="HZ117" s="42"/>
      <c r="ID117" s="46"/>
      <c r="IE117" s="51"/>
      <c r="IF117" s="42"/>
      <c r="IG117" s="48"/>
      <c r="IH117" s="48"/>
      <c r="II117" s="42"/>
      <c r="IJ117" s="42"/>
      <c r="IK117" s="42"/>
      <c r="IL117" s="42"/>
      <c r="IM117" s="52"/>
      <c r="IN117" s="42"/>
      <c r="IO117" s="42"/>
      <c r="IP117" s="42"/>
    </row>
    <row r="118" spans="1:26" s="45" customFormat="1" ht="12.75">
      <c r="A118" s="44" t="e">
        <f>#REF!</f>
        <v>#REF!</v>
      </c>
      <c r="B118" s="45" t="e">
        <f t="shared" si="14"/>
        <v>#REF!</v>
      </c>
      <c r="C118" s="45">
        <v>259</v>
      </c>
      <c r="D118" s="45" t="s">
        <v>136</v>
      </c>
      <c r="E118" s="45" t="b">
        <f t="shared" si="16"/>
        <v>1</v>
      </c>
      <c r="F118" s="45">
        <v>259</v>
      </c>
      <c r="G118" s="45" t="s">
        <v>136</v>
      </c>
      <c r="H118" s="46">
        <v>1281.62</v>
      </c>
      <c r="I118" s="47">
        <f t="shared" si="15"/>
        <v>4483491.25</v>
      </c>
      <c r="J118" s="46">
        <v>63.55</v>
      </c>
      <c r="K118" s="47">
        <f t="shared" si="17"/>
        <v>111158.48</v>
      </c>
      <c r="L118" s="48">
        <v>148.46</v>
      </c>
      <c r="M118" s="48">
        <v>7.11</v>
      </c>
      <c r="N118" s="49">
        <f t="shared" si="18"/>
        <v>279398.75</v>
      </c>
      <c r="O118" s="49">
        <f t="shared" si="19"/>
        <v>4866.44</v>
      </c>
      <c r="P118" s="48">
        <v>3.32</v>
      </c>
      <c r="Q118" s="50">
        <f t="shared" si="20"/>
        <v>2272.37</v>
      </c>
      <c r="R118" s="49">
        <f t="shared" si="21"/>
        <v>4881187.290000001</v>
      </c>
      <c r="S118" s="43">
        <v>2860665</v>
      </c>
      <c r="T118" s="49">
        <f t="shared" si="22"/>
        <v>2020522.290000001</v>
      </c>
      <c r="U118" s="42">
        <v>0</v>
      </c>
      <c r="V118" s="42">
        <v>2041102</v>
      </c>
      <c r="W118" s="42">
        <f t="shared" si="23"/>
        <v>2204390</v>
      </c>
      <c r="X118" s="49">
        <f t="shared" si="24"/>
        <v>2020522.290000001</v>
      </c>
      <c r="Y118" s="39">
        <v>25172.559999999125</v>
      </c>
      <c r="Z118" s="39">
        <f t="shared" si="25"/>
        <v>2045694.85</v>
      </c>
    </row>
    <row r="119" spans="1:26" s="45" customFormat="1" ht="12.75">
      <c r="A119" s="44" t="e">
        <f>#REF!</f>
        <v>#REF!</v>
      </c>
      <c r="B119" s="45" t="e">
        <f t="shared" si="14"/>
        <v>#REF!</v>
      </c>
      <c r="C119" s="45">
        <v>261</v>
      </c>
      <c r="D119" s="45" t="s">
        <v>137</v>
      </c>
      <c r="E119" s="45" t="b">
        <f t="shared" si="16"/>
        <v>1</v>
      </c>
      <c r="F119" s="45">
        <v>261</v>
      </c>
      <c r="G119" s="45" t="s">
        <v>137</v>
      </c>
      <c r="H119" s="46">
        <v>1938.51</v>
      </c>
      <c r="I119" s="47">
        <f t="shared" si="15"/>
        <v>6781489.53</v>
      </c>
      <c r="J119" s="46">
        <v>304.22999999999996</v>
      </c>
      <c r="K119" s="47">
        <f t="shared" si="17"/>
        <v>532143.9</v>
      </c>
      <c r="L119" s="48">
        <v>256.42</v>
      </c>
      <c r="M119" s="48">
        <v>58.08</v>
      </c>
      <c r="N119" s="49">
        <f t="shared" si="18"/>
        <v>482577.31</v>
      </c>
      <c r="O119" s="49">
        <f t="shared" si="19"/>
        <v>39752.86</v>
      </c>
      <c r="P119" s="48">
        <v>5</v>
      </c>
      <c r="Q119" s="50">
        <f t="shared" si="20"/>
        <v>3422.25</v>
      </c>
      <c r="R119" s="49">
        <f t="shared" si="21"/>
        <v>7839385.850000001</v>
      </c>
      <c r="S119" s="43">
        <v>3582357</v>
      </c>
      <c r="T119" s="49">
        <f t="shared" si="22"/>
        <v>4257028.850000001</v>
      </c>
      <c r="U119" s="42">
        <v>0</v>
      </c>
      <c r="V119" s="42">
        <v>3073988</v>
      </c>
      <c r="W119" s="42">
        <f t="shared" si="23"/>
        <v>3319907</v>
      </c>
      <c r="X119" s="49">
        <f t="shared" si="24"/>
        <v>3319907</v>
      </c>
      <c r="Y119" s="39">
        <v>0</v>
      </c>
      <c r="Z119" s="39">
        <f t="shared" si="25"/>
        <v>3319907</v>
      </c>
    </row>
    <row r="120" spans="1:26" s="45" customFormat="1" ht="12.75">
      <c r="A120" s="44" t="e">
        <f>#REF!</f>
        <v>#REF!</v>
      </c>
      <c r="B120" s="45" t="e">
        <f t="shared" si="14"/>
        <v>#REF!</v>
      </c>
      <c r="C120" s="45">
        <v>263</v>
      </c>
      <c r="D120" s="45" t="s">
        <v>138</v>
      </c>
      <c r="E120" s="45" t="b">
        <f t="shared" si="16"/>
        <v>1</v>
      </c>
      <c r="F120" s="45">
        <v>263</v>
      </c>
      <c r="G120" s="45" t="s">
        <v>138</v>
      </c>
      <c r="H120" s="46">
        <v>883.53</v>
      </c>
      <c r="I120" s="47">
        <f t="shared" si="15"/>
        <v>3090853</v>
      </c>
      <c r="J120" s="46">
        <v>67.91000000000001</v>
      </c>
      <c r="K120" s="47">
        <f t="shared" si="17"/>
        <v>118784.78</v>
      </c>
      <c r="L120" s="48">
        <v>154.14</v>
      </c>
      <c r="M120" s="48">
        <v>1</v>
      </c>
      <c r="N120" s="49">
        <f t="shared" si="18"/>
        <v>290088.4</v>
      </c>
      <c r="O120" s="49">
        <f t="shared" si="19"/>
        <v>684.45</v>
      </c>
      <c r="P120" s="48">
        <v>8</v>
      </c>
      <c r="Q120" s="50">
        <f t="shared" si="20"/>
        <v>5475.6</v>
      </c>
      <c r="R120" s="49">
        <f t="shared" si="21"/>
        <v>3505886.23</v>
      </c>
      <c r="S120" s="43">
        <v>1546201</v>
      </c>
      <c r="T120" s="49">
        <f t="shared" si="22"/>
        <v>1959685.23</v>
      </c>
      <c r="U120" s="42">
        <v>0</v>
      </c>
      <c r="V120" s="42">
        <v>2087695</v>
      </c>
      <c r="W120" s="42">
        <f t="shared" si="23"/>
        <v>2254711</v>
      </c>
      <c r="X120" s="49">
        <f t="shared" si="24"/>
        <v>1959685.23</v>
      </c>
      <c r="Y120" s="39">
        <v>0</v>
      </c>
      <c r="Z120" s="39">
        <f t="shared" si="25"/>
        <v>1959685.23</v>
      </c>
    </row>
    <row r="121" spans="1:26" s="45" customFormat="1" ht="12.75">
      <c r="A121" s="44" t="e">
        <f>#REF!</f>
        <v>#REF!</v>
      </c>
      <c r="B121" s="45" t="e">
        <f t="shared" si="14"/>
        <v>#REF!</v>
      </c>
      <c r="C121" s="45">
        <v>267</v>
      </c>
      <c r="D121" s="45" t="s">
        <v>139</v>
      </c>
      <c r="E121" s="45" t="b">
        <f t="shared" si="16"/>
        <v>1</v>
      </c>
      <c r="F121" s="45">
        <v>267</v>
      </c>
      <c r="G121" s="45" t="s">
        <v>139</v>
      </c>
      <c r="H121" s="46">
        <v>3855.91</v>
      </c>
      <c r="I121" s="47">
        <f t="shared" si="15"/>
        <v>13489129.95</v>
      </c>
      <c r="J121" s="46">
        <v>587.84</v>
      </c>
      <c r="K121" s="47">
        <f t="shared" si="17"/>
        <v>1028220.34</v>
      </c>
      <c r="L121" s="48">
        <v>469.37</v>
      </c>
      <c r="M121" s="48">
        <v>35.349999999999994</v>
      </c>
      <c r="N121" s="49">
        <f t="shared" si="18"/>
        <v>883344.95</v>
      </c>
      <c r="O121" s="49">
        <f t="shared" si="19"/>
        <v>24195.31</v>
      </c>
      <c r="P121" s="48">
        <v>30.31</v>
      </c>
      <c r="Q121" s="50">
        <f t="shared" si="20"/>
        <v>20745.68</v>
      </c>
      <c r="R121" s="49">
        <f t="shared" si="21"/>
        <v>15445636.229999999</v>
      </c>
      <c r="S121" s="43">
        <v>6117818</v>
      </c>
      <c r="T121" s="49">
        <f t="shared" si="22"/>
        <v>9327818.229999999</v>
      </c>
      <c r="U121" s="42">
        <v>0</v>
      </c>
      <c r="V121" s="42">
        <v>9304212</v>
      </c>
      <c r="W121" s="42">
        <f t="shared" si="23"/>
        <v>10048549</v>
      </c>
      <c r="X121" s="49">
        <f t="shared" si="24"/>
        <v>9327818.229999999</v>
      </c>
      <c r="Y121" s="39">
        <v>0</v>
      </c>
      <c r="Z121" s="39">
        <f t="shared" si="25"/>
        <v>9327818.229999999</v>
      </c>
    </row>
    <row r="122" spans="1:26" s="45" customFormat="1" ht="12.75">
      <c r="A122" s="44" t="e">
        <f>#REF!</f>
        <v>#REF!</v>
      </c>
      <c r="B122" s="45" t="e">
        <f t="shared" si="14"/>
        <v>#REF!</v>
      </c>
      <c r="C122" s="45">
        <v>271</v>
      </c>
      <c r="D122" s="45" t="s">
        <v>140</v>
      </c>
      <c r="E122" s="45" t="b">
        <f t="shared" si="16"/>
        <v>1</v>
      </c>
      <c r="F122" s="45">
        <v>271</v>
      </c>
      <c r="G122" s="45" t="s">
        <v>140</v>
      </c>
      <c r="H122" s="46">
        <v>79.13</v>
      </c>
      <c r="I122" s="47">
        <f t="shared" si="15"/>
        <v>276820.48</v>
      </c>
      <c r="J122" s="46">
        <v>10</v>
      </c>
      <c r="K122" s="47">
        <f t="shared" si="17"/>
        <v>17491.5</v>
      </c>
      <c r="L122" s="48">
        <v>9</v>
      </c>
      <c r="M122" s="48">
        <v>1</v>
      </c>
      <c r="N122" s="49">
        <f t="shared" si="18"/>
        <v>16937.82</v>
      </c>
      <c r="O122" s="49">
        <f t="shared" si="19"/>
        <v>684.45</v>
      </c>
      <c r="P122" s="48">
        <v>0</v>
      </c>
      <c r="Q122" s="50">
        <f t="shared" si="20"/>
        <v>0</v>
      </c>
      <c r="R122" s="49">
        <f t="shared" si="21"/>
        <v>311934.25</v>
      </c>
      <c r="S122" s="43">
        <v>803456</v>
      </c>
      <c r="T122" s="49">
        <f t="shared" si="22"/>
        <v>0</v>
      </c>
      <c r="U122" s="42">
        <v>78127</v>
      </c>
      <c r="V122" s="42">
        <v>78127</v>
      </c>
      <c r="W122" s="42">
        <f t="shared" si="23"/>
        <v>84377</v>
      </c>
      <c r="X122" s="49">
        <f t="shared" si="24"/>
        <v>78127</v>
      </c>
      <c r="Y122" s="39">
        <v>0</v>
      </c>
      <c r="Z122" s="39">
        <f t="shared" si="25"/>
        <v>78127</v>
      </c>
    </row>
    <row r="123" spans="1:26" s="45" customFormat="1" ht="12.75">
      <c r="A123" s="44" t="e">
        <f>#REF!</f>
        <v>#REF!</v>
      </c>
      <c r="B123" s="45" t="e">
        <f t="shared" si="14"/>
        <v>#REF!</v>
      </c>
      <c r="C123" s="45">
        <v>273</v>
      </c>
      <c r="D123" s="45" t="s">
        <v>141</v>
      </c>
      <c r="E123" s="45" t="b">
        <f t="shared" si="16"/>
        <v>1</v>
      </c>
      <c r="F123" s="45">
        <v>273</v>
      </c>
      <c r="G123" s="45" t="s">
        <v>141</v>
      </c>
      <c r="H123" s="46">
        <v>761.79</v>
      </c>
      <c r="I123" s="47">
        <f t="shared" si="15"/>
        <v>2664969.96</v>
      </c>
      <c r="J123" s="46">
        <v>302.68</v>
      </c>
      <c r="K123" s="47">
        <f t="shared" si="17"/>
        <v>529432.72</v>
      </c>
      <c r="L123" s="48">
        <v>126.95</v>
      </c>
      <c r="M123" s="48">
        <v>2.88</v>
      </c>
      <c r="N123" s="49">
        <f t="shared" si="18"/>
        <v>238917.36</v>
      </c>
      <c r="O123" s="49">
        <f t="shared" si="19"/>
        <v>1971.22</v>
      </c>
      <c r="P123" s="48">
        <v>1</v>
      </c>
      <c r="Q123" s="50">
        <f t="shared" si="20"/>
        <v>684.45</v>
      </c>
      <c r="R123" s="49">
        <f t="shared" si="21"/>
        <v>3435975.71</v>
      </c>
      <c r="S123" s="43">
        <v>1092787</v>
      </c>
      <c r="T123" s="49">
        <f t="shared" si="22"/>
        <v>2343188.71</v>
      </c>
      <c r="U123" s="42">
        <v>1210683</v>
      </c>
      <c r="V123" s="42">
        <v>3615449</v>
      </c>
      <c r="W123" s="42">
        <f t="shared" si="23"/>
        <v>3904685</v>
      </c>
      <c r="X123" s="49">
        <f t="shared" si="24"/>
        <v>3553871.71</v>
      </c>
      <c r="Y123" s="39">
        <v>0</v>
      </c>
      <c r="Z123" s="39">
        <f t="shared" si="25"/>
        <v>3553871.71</v>
      </c>
    </row>
    <row r="124" spans="1:26" s="45" customFormat="1" ht="12.75">
      <c r="A124" s="44" t="e">
        <f>#REF!</f>
        <v>#REF!</v>
      </c>
      <c r="B124" s="45" t="e">
        <f t="shared" si="14"/>
        <v>#REF!</v>
      </c>
      <c r="C124" s="45">
        <v>275</v>
      </c>
      <c r="D124" s="45" t="s">
        <v>142</v>
      </c>
      <c r="E124" s="45" t="b">
        <f t="shared" si="16"/>
        <v>1</v>
      </c>
      <c r="F124" s="45">
        <v>275</v>
      </c>
      <c r="G124" s="45" t="s">
        <v>142</v>
      </c>
      <c r="H124" s="46">
        <v>140.35</v>
      </c>
      <c r="I124" s="47">
        <f t="shared" si="15"/>
        <v>490986.41</v>
      </c>
      <c r="J124" s="46">
        <v>36.16</v>
      </c>
      <c r="K124" s="47">
        <f t="shared" si="17"/>
        <v>63249.26</v>
      </c>
      <c r="L124" s="48">
        <v>17.73</v>
      </c>
      <c r="M124" s="48">
        <v>0</v>
      </c>
      <c r="N124" s="49">
        <f t="shared" si="18"/>
        <v>33367.51</v>
      </c>
      <c r="O124" s="49">
        <f t="shared" si="19"/>
        <v>0</v>
      </c>
      <c r="P124" s="48">
        <v>1</v>
      </c>
      <c r="Q124" s="50">
        <f t="shared" si="20"/>
        <v>684.45</v>
      </c>
      <c r="R124" s="49">
        <f t="shared" si="21"/>
        <v>588287.6299999999</v>
      </c>
      <c r="S124" s="43">
        <v>292859</v>
      </c>
      <c r="T124" s="49">
        <f t="shared" si="22"/>
        <v>295428.6299999999</v>
      </c>
      <c r="U124" s="42">
        <v>208016</v>
      </c>
      <c r="V124" s="42">
        <v>495042</v>
      </c>
      <c r="W124" s="42">
        <f t="shared" si="23"/>
        <v>534645</v>
      </c>
      <c r="X124" s="49">
        <f t="shared" si="24"/>
        <v>503444.6299999999</v>
      </c>
      <c r="Y124" s="39">
        <v>0</v>
      </c>
      <c r="Z124" s="39">
        <f t="shared" si="25"/>
        <v>503444.6299999999</v>
      </c>
    </row>
    <row r="125" spans="1:26" s="45" customFormat="1" ht="12.75">
      <c r="A125" s="44" t="e">
        <f>#REF!</f>
        <v>#REF!</v>
      </c>
      <c r="B125" s="45" t="e">
        <f t="shared" si="14"/>
        <v>#REF!</v>
      </c>
      <c r="C125" s="45">
        <v>279</v>
      </c>
      <c r="D125" s="45" t="s">
        <v>143</v>
      </c>
      <c r="E125" s="45" t="b">
        <f t="shared" si="16"/>
        <v>1</v>
      </c>
      <c r="F125" s="45">
        <v>279</v>
      </c>
      <c r="G125" s="45" t="s">
        <v>143</v>
      </c>
      <c r="H125" s="46">
        <v>2484.7200000000003</v>
      </c>
      <c r="I125" s="47">
        <f t="shared" si="15"/>
        <v>8692295.98</v>
      </c>
      <c r="J125" s="46">
        <v>809.21</v>
      </c>
      <c r="K125" s="47">
        <f t="shared" si="17"/>
        <v>1415429.67</v>
      </c>
      <c r="L125" s="48">
        <v>524.09</v>
      </c>
      <c r="M125" s="48">
        <v>32.13</v>
      </c>
      <c r="N125" s="49">
        <f t="shared" si="18"/>
        <v>986326.9</v>
      </c>
      <c r="O125" s="49">
        <f t="shared" si="19"/>
        <v>21991.38</v>
      </c>
      <c r="P125" s="48">
        <v>3</v>
      </c>
      <c r="Q125" s="50">
        <f t="shared" si="20"/>
        <v>2053.35</v>
      </c>
      <c r="R125" s="49">
        <f t="shared" si="21"/>
        <v>11118097.280000001</v>
      </c>
      <c r="S125" s="43">
        <v>4380460</v>
      </c>
      <c r="T125" s="49">
        <f t="shared" si="22"/>
        <v>6737637.280000001</v>
      </c>
      <c r="U125" s="42">
        <v>3556155</v>
      </c>
      <c r="V125" s="42">
        <v>10552770</v>
      </c>
      <c r="W125" s="42">
        <f t="shared" si="23"/>
        <v>11396992</v>
      </c>
      <c r="X125" s="49">
        <f t="shared" si="24"/>
        <v>10293792.280000001</v>
      </c>
      <c r="Y125" s="39">
        <v>0</v>
      </c>
      <c r="Z125" s="39">
        <f t="shared" si="25"/>
        <v>10293792.280000001</v>
      </c>
    </row>
    <row r="126" spans="1:26" s="45" customFormat="1" ht="12.75">
      <c r="A126" s="44" t="e">
        <f>#REF!</f>
        <v>#REF!</v>
      </c>
      <c r="B126" s="45" t="e">
        <f t="shared" si="14"/>
        <v>#REF!</v>
      </c>
      <c r="C126" s="45">
        <v>281</v>
      </c>
      <c r="D126" s="45" t="s">
        <v>144</v>
      </c>
      <c r="E126" s="45" t="b">
        <f t="shared" si="16"/>
        <v>1</v>
      </c>
      <c r="F126" s="45">
        <v>281</v>
      </c>
      <c r="G126" s="45" t="s">
        <v>144</v>
      </c>
      <c r="H126" s="46">
        <v>402.53</v>
      </c>
      <c r="I126" s="47">
        <f t="shared" si="15"/>
        <v>1408170.7</v>
      </c>
      <c r="J126" s="46">
        <v>12.33</v>
      </c>
      <c r="K126" s="47">
        <f t="shared" si="17"/>
        <v>21567.02</v>
      </c>
      <c r="L126" s="48">
        <v>50.76</v>
      </c>
      <c r="M126" s="48">
        <v>4.5</v>
      </c>
      <c r="N126" s="49">
        <f t="shared" si="18"/>
        <v>95529.3</v>
      </c>
      <c r="O126" s="49">
        <f t="shared" si="19"/>
        <v>3080.03</v>
      </c>
      <c r="P126" s="48">
        <v>4</v>
      </c>
      <c r="Q126" s="50">
        <f t="shared" si="20"/>
        <v>2737.8</v>
      </c>
      <c r="R126" s="49">
        <f t="shared" si="21"/>
        <v>1531084.85</v>
      </c>
      <c r="S126" s="43">
        <v>698722</v>
      </c>
      <c r="T126" s="49">
        <f t="shared" si="22"/>
        <v>832362.8500000001</v>
      </c>
      <c r="U126" s="42">
        <v>0</v>
      </c>
      <c r="V126" s="42">
        <v>461283</v>
      </c>
      <c r="W126" s="42">
        <f t="shared" si="23"/>
        <v>498186</v>
      </c>
      <c r="X126" s="49">
        <f t="shared" si="24"/>
        <v>498186</v>
      </c>
      <c r="Y126" s="39">
        <v>0</v>
      </c>
      <c r="Z126" s="39">
        <f t="shared" si="25"/>
        <v>498186</v>
      </c>
    </row>
    <row r="127" spans="1:26" s="45" customFormat="1" ht="12.75">
      <c r="A127" s="44" t="e">
        <f>#REF!</f>
        <v>#REF!</v>
      </c>
      <c r="B127" s="45" t="e">
        <f t="shared" si="14"/>
        <v>#REF!</v>
      </c>
      <c r="C127" s="45">
        <v>283</v>
      </c>
      <c r="D127" s="45" t="s">
        <v>145</v>
      </c>
      <c r="E127" s="45" t="b">
        <f t="shared" si="16"/>
        <v>1</v>
      </c>
      <c r="F127" s="45">
        <v>283</v>
      </c>
      <c r="G127" s="45" t="s">
        <v>145</v>
      </c>
      <c r="H127" s="46">
        <v>806.79</v>
      </c>
      <c r="I127" s="47">
        <f t="shared" si="15"/>
        <v>2822393.46</v>
      </c>
      <c r="J127" s="46">
        <v>125.55</v>
      </c>
      <c r="K127" s="47">
        <f t="shared" si="17"/>
        <v>219605.78</v>
      </c>
      <c r="L127" s="48">
        <v>140.62</v>
      </c>
      <c r="M127" s="48">
        <v>2.85</v>
      </c>
      <c r="N127" s="49">
        <f t="shared" si="18"/>
        <v>264644.03</v>
      </c>
      <c r="O127" s="49">
        <f t="shared" si="19"/>
        <v>1950.68</v>
      </c>
      <c r="P127" s="48">
        <v>4.15</v>
      </c>
      <c r="Q127" s="50">
        <f t="shared" si="20"/>
        <v>2840.47</v>
      </c>
      <c r="R127" s="49">
        <f t="shared" si="21"/>
        <v>3311434.42</v>
      </c>
      <c r="S127" s="43">
        <v>1552094</v>
      </c>
      <c r="T127" s="49">
        <f t="shared" si="22"/>
        <v>1759340.42</v>
      </c>
      <c r="U127" s="42">
        <v>0</v>
      </c>
      <c r="V127" s="42">
        <v>1684883</v>
      </c>
      <c r="W127" s="42">
        <f t="shared" si="23"/>
        <v>1819674</v>
      </c>
      <c r="X127" s="49">
        <f t="shared" si="24"/>
        <v>1759340.42</v>
      </c>
      <c r="Y127" s="39">
        <v>0</v>
      </c>
      <c r="Z127" s="39">
        <f t="shared" si="25"/>
        <v>1759340.42</v>
      </c>
    </row>
    <row r="128" spans="1:26" s="45" customFormat="1" ht="12.75">
      <c r="A128" s="44" t="e">
        <f>#REF!</f>
        <v>#REF!</v>
      </c>
      <c r="B128" s="45" t="e">
        <f t="shared" si="14"/>
        <v>#REF!</v>
      </c>
      <c r="C128" s="45">
        <v>285</v>
      </c>
      <c r="D128" s="45" t="s">
        <v>146</v>
      </c>
      <c r="E128" s="45" t="b">
        <f t="shared" si="16"/>
        <v>1</v>
      </c>
      <c r="F128" s="45">
        <v>285</v>
      </c>
      <c r="G128" s="45" t="s">
        <v>146</v>
      </c>
      <c r="H128" s="46">
        <v>1906.01</v>
      </c>
      <c r="I128" s="47">
        <f t="shared" si="15"/>
        <v>6667794.78</v>
      </c>
      <c r="J128" s="46">
        <v>1030.3</v>
      </c>
      <c r="K128" s="47">
        <f t="shared" si="17"/>
        <v>1802149.25</v>
      </c>
      <c r="L128" s="48">
        <v>305.27</v>
      </c>
      <c r="M128" s="48">
        <v>29.78</v>
      </c>
      <c r="N128" s="49">
        <f t="shared" si="18"/>
        <v>574512.03</v>
      </c>
      <c r="O128" s="49">
        <f t="shared" si="19"/>
        <v>20382.92</v>
      </c>
      <c r="P128" s="48">
        <v>10.23</v>
      </c>
      <c r="Q128" s="50">
        <f t="shared" si="20"/>
        <v>7001.92</v>
      </c>
      <c r="R128" s="49">
        <f t="shared" si="21"/>
        <v>9071840.9</v>
      </c>
      <c r="S128" s="43">
        <v>4726415</v>
      </c>
      <c r="T128" s="49">
        <f t="shared" si="22"/>
        <v>4345425.9</v>
      </c>
      <c r="U128" s="42">
        <v>1463505</v>
      </c>
      <c r="V128" s="42">
        <v>6460883</v>
      </c>
      <c r="W128" s="42">
        <f t="shared" si="23"/>
        <v>6977754</v>
      </c>
      <c r="X128" s="49">
        <f t="shared" si="24"/>
        <v>5808930.9</v>
      </c>
      <c r="Y128" s="39">
        <v>0</v>
      </c>
      <c r="Z128" s="39">
        <f t="shared" si="25"/>
        <v>5808930.9</v>
      </c>
    </row>
    <row r="129" spans="1:26" s="45" customFormat="1" ht="12.75">
      <c r="A129" s="44" t="e">
        <f>#REF!</f>
        <v>#REF!</v>
      </c>
      <c r="B129" s="45" t="e">
        <f t="shared" si="14"/>
        <v>#REF!</v>
      </c>
      <c r="C129" s="45">
        <v>287</v>
      </c>
      <c r="D129" s="45" t="s">
        <v>147</v>
      </c>
      <c r="E129" s="45" t="b">
        <f t="shared" si="16"/>
        <v>1</v>
      </c>
      <c r="F129" s="45">
        <v>287</v>
      </c>
      <c r="G129" s="45" t="s">
        <v>147</v>
      </c>
      <c r="H129" s="46">
        <v>477.67</v>
      </c>
      <c r="I129" s="47">
        <f t="shared" si="15"/>
        <v>1671032.96</v>
      </c>
      <c r="J129" s="46">
        <v>212.1</v>
      </c>
      <c r="K129" s="47">
        <f t="shared" si="17"/>
        <v>370994.72</v>
      </c>
      <c r="L129" s="48">
        <v>73.01</v>
      </c>
      <c r="M129" s="48">
        <v>1</v>
      </c>
      <c r="N129" s="49">
        <f t="shared" si="18"/>
        <v>137403.36</v>
      </c>
      <c r="O129" s="49">
        <f t="shared" si="19"/>
        <v>684.45</v>
      </c>
      <c r="P129" s="48">
        <v>1</v>
      </c>
      <c r="Q129" s="50">
        <f t="shared" si="20"/>
        <v>684.45</v>
      </c>
      <c r="R129" s="49">
        <f t="shared" si="21"/>
        <v>2180799.9400000004</v>
      </c>
      <c r="S129" s="43">
        <v>563980</v>
      </c>
      <c r="T129" s="49">
        <f t="shared" si="22"/>
        <v>1616819.9400000004</v>
      </c>
      <c r="U129" s="42">
        <v>1995143</v>
      </c>
      <c r="V129" s="42">
        <v>3745907</v>
      </c>
      <c r="W129" s="42">
        <f t="shared" si="23"/>
        <v>4045580</v>
      </c>
      <c r="X129" s="49">
        <f t="shared" si="24"/>
        <v>3611962.9400000004</v>
      </c>
      <c r="Y129" s="39">
        <v>0</v>
      </c>
      <c r="Z129" s="39">
        <f t="shared" si="25"/>
        <v>3611962.9400000004</v>
      </c>
    </row>
    <row r="130" spans="1:26" s="45" customFormat="1" ht="12.75">
      <c r="A130" s="44" t="e">
        <f>#REF!</f>
        <v>#REF!</v>
      </c>
      <c r="B130" s="45" t="e">
        <f t="shared" si="14"/>
        <v>#REF!</v>
      </c>
      <c r="C130" s="45">
        <v>291</v>
      </c>
      <c r="D130" s="45" t="s">
        <v>148</v>
      </c>
      <c r="E130" s="45" t="b">
        <f t="shared" si="16"/>
        <v>1</v>
      </c>
      <c r="F130" s="45">
        <v>291</v>
      </c>
      <c r="G130" s="45" t="s">
        <v>148</v>
      </c>
      <c r="H130" s="46">
        <v>59.71</v>
      </c>
      <c r="I130" s="47">
        <f t="shared" si="15"/>
        <v>208883.49</v>
      </c>
      <c r="J130" s="46">
        <v>16.59</v>
      </c>
      <c r="K130" s="47">
        <f t="shared" si="17"/>
        <v>29018.4</v>
      </c>
      <c r="L130" s="48">
        <v>5</v>
      </c>
      <c r="M130" s="48">
        <v>0</v>
      </c>
      <c r="N130" s="49">
        <f t="shared" si="18"/>
        <v>9409.9</v>
      </c>
      <c r="O130" s="49">
        <f t="shared" si="19"/>
        <v>0</v>
      </c>
      <c r="P130" s="48">
        <v>0</v>
      </c>
      <c r="Q130" s="50">
        <f t="shared" si="20"/>
        <v>0</v>
      </c>
      <c r="R130" s="49">
        <f t="shared" si="21"/>
        <v>247311.78999999998</v>
      </c>
      <c r="S130" s="43">
        <v>119762</v>
      </c>
      <c r="T130" s="49">
        <f t="shared" si="22"/>
        <v>127549.78999999998</v>
      </c>
      <c r="U130" s="42">
        <v>61334</v>
      </c>
      <c r="V130" s="42">
        <v>164643</v>
      </c>
      <c r="W130" s="42">
        <f t="shared" si="23"/>
        <v>177814</v>
      </c>
      <c r="X130" s="49">
        <f t="shared" si="24"/>
        <v>177814</v>
      </c>
      <c r="Y130" s="39">
        <v>0</v>
      </c>
      <c r="Z130" s="39">
        <f t="shared" si="25"/>
        <v>177814</v>
      </c>
    </row>
    <row r="131" spans="1:26" s="45" customFormat="1" ht="12.75">
      <c r="A131" s="44" t="e">
        <f>#REF!</f>
        <v>#REF!</v>
      </c>
      <c r="B131" s="45" t="e">
        <f t="shared" si="14"/>
        <v>#REF!</v>
      </c>
      <c r="C131" s="45">
        <v>293</v>
      </c>
      <c r="D131" s="45" t="s">
        <v>149</v>
      </c>
      <c r="E131" s="45" t="b">
        <f t="shared" si="16"/>
        <v>1</v>
      </c>
      <c r="F131" s="45">
        <v>293</v>
      </c>
      <c r="G131" s="45" t="s">
        <v>149</v>
      </c>
      <c r="H131" s="46">
        <v>77.30000000000001</v>
      </c>
      <c r="I131" s="47">
        <f t="shared" si="15"/>
        <v>270418.59</v>
      </c>
      <c r="J131" s="46">
        <v>18.23</v>
      </c>
      <c r="K131" s="47">
        <f t="shared" si="17"/>
        <v>31887</v>
      </c>
      <c r="L131" s="48">
        <v>9.49</v>
      </c>
      <c r="M131" s="48">
        <v>0</v>
      </c>
      <c r="N131" s="49">
        <f t="shared" si="18"/>
        <v>17859.99</v>
      </c>
      <c r="O131" s="49">
        <f t="shared" si="19"/>
        <v>0</v>
      </c>
      <c r="P131" s="48">
        <v>1.59</v>
      </c>
      <c r="Q131" s="50">
        <f t="shared" si="20"/>
        <v>1088.28</v>
      </c>
      <c r="R131" s="49">
        <f t="shared" si="21"/>
        <v>321253.86000000004</v>
      </c>
      <c r="S131" s="43">
        <v>145213</v>
      </c>
      <c r="T131" s="49">
        <f t="shared" si="22"/>
        <v>176040.86000000004</v>
      </c>
      <c r="U131" s="42">
        <v>174135</v>
      </c>
      <c r="V131" s="42">
        <v>444890</v>
      </c>
      <c r="W131" s="42">
        <f t="shared" si="23"/>
        <v>480481</v>
      </c>
      <c r="X131" s="49">
        <f t="shared" si="24"/>
        <v>350175.86000000004</v>
      </c>
      <c r="Y131" s="39">
        <v>5848.879999999946</v>
      </c>
      <c r="Z131" s="39">
        <f t="shared" si="25"/>
        <v>356024.74</v>
      </c>
    </row>
    <row r="132" spans="1:26" s="45" customFormat="1" ht="12.75">
      <c r="A132" s="44" t="e">
        <f>#REF!</f>
        <v>#REF!</v>
      </c>
      <c r="B132" s="45" t="e">
        <f t="shared" si="14"/>
        <v>#REF!</v>
      </c>
      <c r="C132" s="45">
        <v>295</v>
      </c>
      <c r="D132" s="45" t="s">
        <v>150</v>
      </c>
      <c r="E132" s="45" t="b">
        <f t="shared" si="16"/>
        <v>1</v>
      </c>
      <c r="F132" s="45">
        <v>295</v>
      </c>
      <c r="G132" s="45" t="s">
        <v>150</v>
      </c>
      <c r="H132" s="46">
        <v>1332.0300000000002</v>
      </c>
      <c r="I132" s="47">
        <f t="shared" si="15"/>
        <v>4659840.55</v>
      </c>
      <c r="J132" s="46">
        <v>336.08000000000004</v>
      </c>
      <c r="K132" s="47">
        <f t="shared" si="17"/>
        <v>587854.33</v>
      </c>
      <c r="L132" s="48">
        <v>204.37</v>
      </c>
      <c r="M132" s="48">
        <v>60.56</v>
      </c>
      <c r="N132" s="49">
        <f t="shared" si="18"/>
        <v>384620.25</v>
      </c>
      <c r="O132" s="49">
        <f t="shared" si="19"/>
        <v>41450.29</v>
      </c>
      <c r="P132" s="48">
        <v>5</v>
      </c>
      <c r="Q132" s="50">
        <f t="shared" si="20"/>
        <v>3422.25</v>
      </c>
      <c r="R132" s="49">
        <f t="shared" si="21"/>
        <v>5677187.67</v>
      </c>
      <c r="S132" s="43">
        <v>4414888</v>
      </c>
      <c r="T132" s="49">
        <f t="shared" si="22"/>
        <v>1262299.67</v>
      </c>
      <c r="U132" s="42">
        <v>768410</v>
      </c>
      <c r="V132" s="42">
        <v>2797920</v>
      </c>
      <c r="W132" s="42">
        <f t="shared" si="23"/>
        <v>3021754</v>
      </c>
      <c r="X132" s="49">
        <f t="shared" si="24"/>
        <v>2030709.67</v>
      </c>
      <c r="Y132" s="39">
        <v>0</v>
      </c>
      <c r="Z132" s="39">
        <f t="shared" si="25"/>
        <v>2030709.67</v>
      </c>
    </row>
    <row r="133" spans="1:26" s="45" customFormat="1" ht="12.75">
      <c r="A133" s="44" t="e">
        <f>#REF!</f>
        <v>#REF!</v>
      </c>
      <c r="B133" s="45" t="e">
        <f t="shared" si="14"/>
        <v>#REF!</v>
      </c>
      <c r="C133" s="45">
        <v>297</v>
      </c>
      <c r="D133" s="45" t="s">
        <v>151</v>
      </c>
      <c r="E133" s="45" t="b">
        <f t="shared" si="16"/>
        <v>1</v>
      </c>
      <c r="F133" s="45">
        <v>297</v>
      </c>
      <c r="G133" s="45" t="s">
        <v>151</v>
      </c>
      <c r="H133" s="46">
        <v>693.69</v>
      </c>
      <c r="I133" s="47">
        <f t="shared" si="15"/>
        <v>2426735.73</v>
      </c>
      <c r="J133" s="46">
        <v>78.9</v>
      </c>
      <c r="K133" s="47">
        <f t="shared" si="17"/>
        <v>138007.94</v>
      </c>
      <c r="L133" s="48">
        <v>160.63</v>
      </c>
      <c r="M133" s="48">
        <v>11.5</v>
      </c>
      <c r="N133" s="49">
        <f t="shared" si="18"/>
        <v>302302.45</v>
      </c>
      <c r="O133" s="49">
        <f t="shared" si="19"/>
        <v>7871.18</v>
      </c>
      <c r="P133" s="48">
        <v>4.09</v>
      </c>
      <c r="Q133" s="50">
        <f t="shared" si="20"/>
        <v>2799.4</v>
      </c>
      <c r="R133" s="49">
        <f t="shared" si="21"/>
        <v>2877716.7</v>
      </c>
      <c r="S133" s="43">
        <v>948257</v>
      </c>
      <c r="T133" s="49">
        <f t="shared" si="22"/>
        <v>1929459.7000000002</v>
      </c>
      <c r="U133" s="42">
        <v>672635</v>
      </c>
      <c r="V133" s="42">
        <v>2635704</v>
      </c>
      <c r="W133" s="42">
        <f t="shared" si="23"/>
        <v>2846560</v>
      </c>
      <c r="X133" s="49">
        <f t="shared" si="24"/>
        <v>2602094.7</v>
      </c>
      <c r="Y133" s="39">
        <v>0</v>
      </c>
      <c r="Z133" s="39">
        <f t="shared" si="25"/>
        <v>2602094.7</v>
      </c>
    </row>
    <row r="134" spans="1:26" s="45" customFormat="1" ht="12.75">
      <c r="A134" s="44" t="e">
        <f>#REF!</f>
        <v>#REF!</v>
      </c>
      <c r="B134" s="45" t="e">
        <f t="shared" si="14"/>
        <v>#REF!</v>
      </c>
      <c r="C134" s="45">
        <v>299</v>
      </c>
      <c r="D134" s="45" t="s">
        <v>152</v>
      </c>
      <c r="E134" s="45" t="b">
        <f t="shared" si="16"/>
        <v>1</v>
      </c>
      <c r="F134" s="45">
        <v>299</v>
      </c>
      <c r="G134" s="45" t="s">
        <v>152</v>
      </c>
      <c r="H134" s="46">
        <v>143.42</v>
      </c>
      <c r="I134" s="47">
        <f t="shared" si="15"/>
        <v>501726.19</v>
      </c>
      <c r="J134" s="46">
        <v>56.43000000000001</v>
      </c>
      <c r="K134" s="47">
        <f t="shared" si="17"/>
        <v>98704.53</v>
      </c>
      <c r="L134" s="48">
        <v>30.9</v>
      </c>
      <c r="M134" s="48">
        <v>0</v>
      </c>
      <c r="N134" s="49">
        <f t="shared" si="18"/>
        <v>58153.18</v>
      </c>
      <c r="O134" s="49">
        <f t="shared" si="19"/>
        <v>0</v>
      </c>
      <c r="P134" s="48">
        <v>0</v>
      </c>
      <c r="Q134" s="50">
        <f t="shared" si="20"/>
        <v>0</v>
      </c>
      <c r="R134" s="49">
        <f t="shared" si="21"/>
        <v>658583.9</v>
      </c>
      <c r="S134" s="43">
        <v>288430</v>
      </c>
      <c r="T134" s="49">
        <f t="shared" si="22"/>
        <v>370153.9</v>
      </c>
      <c r="U134" s="42">
        <v>271086</v>
      </c>
      <c r="V134" s="42">
        <v>629561</v>
      </c>
      <c r="W134" s="42">
        <f t="shared" si="23"/>
        <v>679926</v>
      </c>
      <c r="X134" s="49">
        <f t="shared" si="24"/>
        <v>641239.9</v>
      </c>
      <c r="Y134" s="39">
        <v>0</v>
      </c>
      <c r="Z134" s="39">
        <f t="shared" si="25"/>
        <v>641239.9</v>
      </c>
    </row>
    <row r="135" spans="1:26" s="45" customFormat="1" ht="12.75">
      <c r="A135" s="44" t="e">
        <f>#REF!</f>
        <v>#REF!</v>
      </c>
      <c r="B135" s="45" t="e">
        <f t="shared" si="14"/>
        <v>#REF!</v>
      </c>
      <c r="C135" s="45">
        <v>303</v>
      </c>
      <c r="D135" s="45" t="s">
        <v>153</v>
      </c>
      <c r="E135" s="45" t="b">
        <f t="shared" si="16"/>
        <v>1</v>
      </c>
      <c r="F135" s="45">
        <v>303</v>
      </c>
      <c r="G135" s="45" t="s">
        <v>153</v>
      </c>
      <c r="H135" s="46">
        <v>151.78</v>
      </c>
      <c r="I135" s="47">
        <f t="shared" si="15"/>
        <v>530971.97</v>
      </c>
      <c r="J135" s="46">
        <v>63.77</v>
      </c>
      <c r="K135" s="47">
        <f t="shared" si="17"/>
        <v>111543.3</v>
      </c>
      <c r="L135" s="48">
        <v>23.25</v>
      </c>
      <c r="M135" s="48">
        <v>4</v>
      </c>
      <c r="N135" s="49">
        <f t="shared" si="18"/>
        <v>43756.04</v>
      </c>
      <c r="O135" s="49">
        <f t="shared" si="19"/>
        <v>2737.8</v>
      </c>
      <c r="P135" s="48">
        <v>0</v>
      </c>
      <c r="Q135" s="50">
        <f t="shared" si="20"/>
        <v>0</v>
      </c>
      <c r="R135" s="49">
        <f t="shared" si="21"/>
        <v>689009.1100000001</v>
      </c>
      <c r="S135" s="43">
        <v>1910389</v>
      </c>
      <c r="T135" s="49">
        <f t="shared" si="22"/>
        <v>0</v>
      </c>
      <c r="U135" s="42">
        <v>0</v>
      </c>
      <c r="V135" s="42">
        <v>0</v>
      </c>
      <c r="W135" s="42">
        <f t="shared" si="23"/>
        <v>0</v>
      </c>
      <c r="X135" s="49">
        <f t="shared" si="24"/>
        <v>0</v>
      </c>
      <c r="Y135" s="39">
        <v>0</v>
      </c>
      <c r="Z135" s="39">
        <f t="shared" si="25"/>
        <v>0</v>
      </c>
    </row>
    <row r="136" spans="1:26" s="45" customFormat="1" ht="12.75">
      <c r="A136" s="44" t="e">
        <f>#REF!</f>
        <v>#REF!</v>
      </c>
      <c r="B136" s="45" t="e">
        <f t="shared" si="14"/>
        <v>#REF!</v>
      </c>
      <c r="C136" s="45">
        <v>311</v>
      </c>
      <c r="D136" s="45" t="s">
        <v>154</v>
      </c>
      <c r="E136" s="45" t="b">
        <f t="shared" si="16"/>
        <v>1</v>
      </c>
      <c r="F136" s="45">
        <v>311</v>
      </c>
      <c r="G136" s="45" t="s">
        <v>154</v>
      </c>
      <c r="H136" s="46">
        <v>259.01</v>
      </c>
      <c r="I136" s="47">
        <f t="shared" si="15"/>
        <v>906094.68</v>
      </c>
      <c r="J136" s="46">
        <v>125.88</v>
      </c>
      <c r="K136" s="47">
        <f t="shared" si="17"/>
        <v>220183</v>
      </c>
      <c r="L136" s="48">
        <v>38.01</v>
      </c>
      <c r="M136" s="48">
        <v>0</v>
      </c>
      <c r="N136" s="49">
        <f t="shared" si="18"/>
        <v>71534.06</v>
      </c>
      <c r="O136" s="49">
        <f t="shared" si="19"/>
        <v>0</v>
      </c>
      <c r="P136" s="48">
        <v>1</v>
      </c>
      <c r="Q136" s="50">
        <f t="shared" si="20"/>
        <v>684.45</v>
      </c>
      <c r="R136" s="49">
        <f t="shared" si="21"/>
        <v>1198496.1900000002</v>
      </c>
      <c r="S136" s="43">
        <v>265557</v>
      </c>
      <c r="T136" s="49">
        <f t="shared" si="22"/>
        <v>932939.1900000002</v>
      </c>
      <c r="U136" s="42">
        <v>884432</v>
      </c>
      <c r="V136" s="42">
        <v>1850724</v>
      </c>
      <c r="W136" s="42">
        <f t="shared" si="23"/>
        <v>1998782</v>
      </c>
      <c r="X136" s="49">
        <f t="shared" si="24"/>
        <v>1817371.1900000002</v>
      </c>
      <c r="Y136" s="39">
        <v>0</v>
      </c>
      <c r="Z136" s="39">
        <f t="shared" si="25"/>
        <v>1817371.1900000002</v>
      </c>
    </row>
    <row r="137" spans="1:26" s="45" customFormat="1" ht="12.75">
      <c r="A137" s="44" t="e">
        <f>#REF!</f>
        <v>#REF!</v>
      </c>
      <c r="B137" s="45" t="e">
        <f t="shared" si="14"/>
        <v>#REF!</v>
      </c>
      <c r="C137" s="45">
        <v>315</v>
      </c>
      <c r="D137" s="45" t="s">
        <v>155</v>
      </c>
      <c r="E137" s="45" t="b">
        <f t="shared" si="16"/>
        <v>1</v>
      </c>
      <c r="F137" s="45">
        <v>315</v>
      </c>
      <c r="G137" s="45" t="s">
        <v>155</v>
      </c>
      <c r="H137" s="46">
        <v>1431.8600000000001</v>
      </c>
      <c r="I137" s="47">
        <f t="shared" si="15"/>
        <v>5009075.84</v>
      </c>
      <c r="J137" s="46">
        <v>116.97</v>
      </c>
      <c r="K137" s="47">
        <f t="shared" si="17"/>
        <v>204598.08</v>
      </c>
      <c r="L137" s="48">
        <v>179.19</v>
      </c>
      <c r="M137" s="48">
        <v>7.5</v>
      </c>
      <c r="N137" s="49">
        <f t="shared" si="18"/>
        <v>337232</v>
      </c>
      <c r="O137" s="49">
        <f t="shared" si="19"/>
        <v>5133.38</v>
      </c>
      <c r="P137" s="48">
        <v>4</v>
      </c>
      <c r="Q137" s="50">
        <f t="shared" si="20"/>
        <v>2737.8</v>
      </c>
      <c r="R137" s="49">
        <f t="shared" si="21"/>
        <v>5558777.1</v>
      </c>
      <c r="S137" s="43">
        <v>1850157</v>
      </c>
      <c r="T137" s="49">
        <f t="shared" si="22"/>
        <v>3708620.0999999996</v>
      </c>
      <c r="U137" s="42">
        <v>2167003</v>
      </c>
      <c r="V137" s="42">
        <v>6147683</v>
      </c>
      <c r="W137" s="42">
        <f t="shared" si="23"/>
        <v>6639498</v>
      </c>
      <c r="X137" s="49">
        <f t="shared" si="24"/>
        <v>5875623.1</v>
      </c>
      <c r="Y137" s="39">
        <v>0</v>
      </c>
      <c r="Z137" s="39">
        <f t="shared" si="25"/>
        <v>5875623.1</v>
      </c>
    </row>
    <row r="138" spans="1:26" s="45" customFormat="1" ht="12.75">
      <c r="A138" s="44" t="e">
        <f>#REF!</f>
        <v>#REF!</v>
      </c>
      <c r="B138" s="45" t="e">
        <f aca="true" t="shared" si="26" ref="B138:B201">A138=F138</f>
        <v>#REF!</v>
      </c>
      <c r="C138" s="45">
        <v>317</v>
      </c>
      <c r="D138" s="45" t="s">
        <v>156</v>
      </c>
      <c r="E138" s="45" t="b">
        <f t="shared" si="16"/>
        <v>1</v>
      </c>
      <c r="F138" s="45">
        <v>317</v>
      </c>
      <c r="G138" s="45" t="s">
        <v>156</v>
      </c>
      <c r="H138" s="46">
        <v>744.83</v>
      </c>
      <c r="I138" s="47">
        <f aca="true" t="shared" si="27" ref="I138:I201">ROUND(H138*I$6,2)</f>
        <v>2605638.79</v>
      </c>
      <c r="J138" s="46">
        <v>376.14</v>
      </c>
      <c r="K138" s="47">
        <f t="shared" si="17"/>
        <v>657925.28</v>
      </c>
      <c r="L138" s="48">
        <v>110.72</v>
      </c>
      <c r="M138" s="48">
        <v>31.62</v>
      </c>
      <c r="N138" s="49">
        <f t="shared" si="18"/>
        <v>208372.83</v>
      </c>
      <c r="O138" s="49">
        <f t="shared" si="19"/>
        <v>21642.31</v>
      </c>
      <c r="P138" s="48">
        <v>1</v>
      </c>
      <c r="Q138" s="50">
        <f t="shared" si="20"/>
        <v>684.45</v>
      </c>
      <c r="R138" s="49">
        <f t="shared" si="21"/>
        <v>3494263.6600000006</v>
      </c>
      <c r="S138" s="43">
        <v>1306543</v>
      </c>
      <c r="T138" s="49">
        <f t="shared" si="22"/>
        <v>2187720.6600000006</v>
      </c>
      <c r="U138" s="42">
        <v>1498757</v>
      </c>
      <c r="V138" s="42">
        <v>3863011</v>
      </c>
      <c r="W138" s="42">
        <f t="shared" si="23"/>
        <v>4172052</v>
      </c>
      <c r="X138" s="49">
        <f t="shared" si="24"/>
        <v>3686477.6600000006</v>
      </c>
      <c r="Y138" s="39">
        <v>0</v>
      </c>
      <c r="Z138" s="39">
        <f t="shared" si="25"/>
        <v>3686477.6600000006</v>
      </c>
    </row>
    <row r="139" spans="1:26" s="45" customFormat="1" ht="12.75">
      <c r="A139" s="44" t="e">
        <f>#REF!</f>
        <v>#REF!</v>
      </c>
      <c r="B139" s="45" t="e">
        <f t="shared" si="26"/>
        <v>#REF!</v>
      </c>
      <c r="C139" s="45">
        <v>319</v>
      </c>
      <c r="D139" s="45" t="s">
        <v>157</v>
      </c>
      <c r="E139" s="45" t="b">
        <f aca="true" t="shared" si="28" ref="E139:E202">D139=G139</f>
        <v>1</v>
      </c>
      <c r="F139" s="45">
        <v>319</v>
      </c>
      <c r="G139" s="45" t="s">
        <v>157</v>
      </c>
      <c r="H139" s="46">
        <v>4442.299999999999</v>
      </c>
      <c r="I139" s="47">
        <f t="shared" si="27"/>
        <v>15540498.09</v>
      </c>
      <c r="J139" s="46">
        <v>462.64</v>
      </c>
      <c r="K139" s="47">
        <f aca="true" t="shared" si="29" ref="K139:K202">ROUND(J139*$K$6,2)</f>
        <v>809226.76</v>
      </c>
      <c r="L139" s="48">
        <v>782.51</v>
      </c>
      <c r="M139" s="48">
        <v>11</v>
      </c>
      <c r="N139" s="49">
        <f aca="true" t="shared" si="30" ref="N139:N202">ROUND(L139*$N$6,2)</f>
        <v>1472668.17</v>
      </c>
      <c r="O139" s="49">
        <f aca="true" t="shared" si="31" ref="O139:O202">ROUND(M139*$O$6,2)</f>
        <v>7528.95</v>
      </c>
      <c r="P139" s="48">
        <v>25.65</v>
      </c>
      <c r="Q139" s="50">
        <f aca="true" t="shared" si="32" ref="Q139:Q202">ROUND(P139*$Q$6,2)</f>
        <v>17556.14</v>
      </c>
      <c r="R139" s="49">
        <f aca="true" t="shared" si="33" ref="R139:R202">I139+K139+N139+O139+Q139</f>
        <v>17847478.11</v>
      </c>
      <c r="S139" s="43">
        <v>6275051</v>
      </c>
      <c r="T139" s="49">
        <f aca="true" t="shared" si="34" ref="T139:T202">IF(R139&gt;S139,R139-S139,0)</f>
        <v>11572427.11</v>
      </c>
      <c r="U139" s="42">
        <v>1295082</v>
      </c>
      <c r="V139" s="42">
        <v>14646530</v>
      </c>
      <c r="W139" s="42">
        <f aca="true" t="shared" si="35" ref="W139:W202">ROUND(V139*$W$4,0)</f>
        <v>15818252</v>
      </c>
      <c r="X139" s="49">
        <f aca="true" t="shared" si="36" ref="X139:X202">IF(T139+U139&lt;W139,T139+U139,W139)</f>
        <v>12867509.11</v>
      </c>
      <c r="Y139" s="39">
        <v>0</v>
      </c>
      <c r="Z139" s="39">
        <f aca="true" t="shared" si="37" ref="Z139:Z202">X139+Y139</f>
        <v>12867509.11</v>
      </c>
    </row>
    <row r="140" spans="1:26" s="45" customFormat="1" ht="12.75">
      <c r="A140" s="44" t="e">
        <f>#REF!</f>
        <v>#REF!</v>
      </c>
      <c r="B140" s="45" t="e">
        <f t="shared" si="26"/>
        <v>#REF!</v>
      </c>
      <c r="C140" s="45">
        <v>321</v>
      </c>
      <c r="D140" s="45" t="s">
        <v>158</v>
      </c>
      <c r="E140" s="45" t="b">
        <f t="shared" si="28"/>
        <v>1</v>
      </c>
      <c r="F140" s="45">
        <v>321</v>
      </c>
      <c r="G140" s="45" t="s">
        <v>158</v>
      </c>
      <c r="H140" s="46">
        <v>733.1800000000001</v>
      </c>
      <c r="I140" s="47">
        <f t="shared" si="27"/>
        <v>2564883.59</v>
      </c>
      <c r="J140" s="46">
        <v>141.77</v>
      </c>
      <c r="K140" s="47">
        <f t="shared" si="29"/>
        <v>247977</v>
      </c>
      <c r="L140" s="48">
        <v>126.7</v>
      </c>
      <c r="M140" s="48">
        <v>2.22</v>
      </c>
      <c r="N140" s="49">
        <f t="shared" si="30"/>
        <v>238446.87</v>
      </c>
      <c r="O140" s="49">
        <f t="shared" si="31"/>
        <v>1519.48</v>
      </c>
      <c r="P140" s="48">
        <v>0.82</v>
      </c>
      <c r="Q140" s="50">
        <f t="shared" si="32"/>
        <v>561.25</v>
      </c>
      <c r="R140" s="49">
        <f t="shared" si="33"/>
        <v>3053388.19</v>
      </c>
      <c r="S140" s="43">
        <v>1209804</v>
      </c>
      <c r="T140" s="49">
        <f t="shared" si="34"/>
        <v>1843584.19</v>
      </c>
      <c r="U140" s="42">
        <v>714779</v>
      </c>
      <c r="V140" s="42">
        <v>2485583</v>
      </c>
      <c r="W140" s="42">
        <f t="shared" si="35"/>
        <v>2684430</v>
      </c>
      <c r="X140" s="49">
        <f t="shared" si="36"/>
        <v>2558363.19</v>
      </c>
      <c r="Y140" s="39">
        <v>0</v>
      </c>
      <c r="Z140" s="39">
        <f t="shared" si="37"/>
        <v>2558363.19</v>
      </c>
    </row>
    <row r="141" spans="1:26" s="45" customFormat="1" ht="12.75">
      <c r="A141" s="44" t="e">
        <f>#REF!</f>
        <v>#REF!</v>
      </c>
      <c r="B141" s="45" t="e">
        <f t="shared" si="26"/>
        <v>#REF!</v>
      </c>
      <c r="C141" s="45">
        <v>323</v>
      </c>
      <c r="D141" s="45" t="s">
        <v>159</v>
      </c>
      <c r="E141" s="45" t="b">
        <f t="shared" si="28"/>
        <v>1</v>
      </c>
      <c r="F141" s="45">
        <v>323</v>
      </c>
      <c r="G141" s="45" t="s">
        <v>159</v>
      </c>
      <c r="H141" s="46">
        <v>42.82</v>
      </c>
      <c r="I141" s="47">
        <f t="shared" si="27"/>
        <v>149797.21</v>
      </c>
      <c r="J141" s="46">
        <v>18.16</v>
      </c>
      <c r="K141" s="47">
        <f t="shared" si="29"/>
        <v>31764.56</v>
      </c>
      <c r="L141" s="48">
        <v>2</v>
      </c>
      <c r="M141" s="48">
        <v>0</v>
      </c>
      <c r="N141" s="49">
        <f t="shared" si="30"/>
        <v>3763.96</v>
      </c>
      <c r="O141" s="49">
        <f t="shared" si="31"/>
        <v>0</v>
      </c>
      <c r="P141" s="48">
        <v>0</v>
      </c>
      <c r="Q141" s="50">
        <f t="shared" si="32"/>
        <v>0</v>
      </c>
      <c r="R141" s="49">
        <f t="shared" si="33"/>
        <v>185325.72999999998</v>
      </c>
      <c r="S141" s="43">
        <v>145462</v>
      </c>
      <c r="T141" s="49">
        <f t="shared" si="34"/>
        <v>39863.72999999998</v>
      </c>
      <c r="U141" s="42">
        <v>101586</v>
      </c>
      <c r="V141" s="42">
        <v>171651</v>
      </c>
      <c r="W141" s="42">
        <f t="shared" si="35"/>
        <v>185383</v>
      </c>
      <c r="X141" s="49">
        <f t="shared" si="36"/>
        <v>141449.72999999998</v>
      </c>
      <c r="Y141" s="39">
        <v>25461.530000000028</v>
      </c>
      <c r="Z141" s="39">
        <f t="shared" si="37"/>
        <v>166911.26</v>
      </c>
    </row>
    <row r="142" spans="1:26" s="45" customFormat="1" ht="12.75">
      <c r="A142" s="44" t="e">
        <f>#REF!</f>
        <v>#REF!</v>
      </c>
      <c r="B142" s="45" t="e">
        <f t="shared" si="26"/>
        <v>#REF!</v>
      </c>
      <c r="C142" s="45">
        <v>327</v>
      </c>
      <c r="D142" s="45" t="s">
        <v>160</v>
      </c>
      <c r="E142" s="45" t="b">
        <f t="shared" si="28"/>
        <v>1</v>
      </c>
      <c r="F142" s="45">
        <v>327</v>
      </c>
      <c r="G142" s="45" t="s">
        <v>160</v>
      </c>
      <c r="H142" s="46">
        <v>297.74</v>
      </c>
      <c r="I142" s="47">
        <f t="shared" si="27"/>
        <v>1041583.84</v>
      </c>
      <c r="J142" s="46">
        <v>13</v>
      </c>
      <c r="K142" s="47">
        <f t="shared" si="29"/>
        <v>22738.95</v>
      </c>
      <c r="L142" s="48">
        <v>31.22</v>
      </c>
      <c r="M142" s="48">
        <v>3</v>
      </c>
      <c r="N142" s="49">
        <f t="shared" si="30"/>
        <v>58755.42</v>
      </c>
      <c r="O142" s="49">
        <f t="shared" si="31"/>
        <v>2053.35</v>
      </c>
      <c r="P142" s="48">
        <v>0</v>
      </c>
      <c r="Q142" s="50">
        <f t="shared" si="32"/>
        <v>0</v>
      </c>
      <c r="R142" s="49">
        <f t="shared" si="33"/>
        <v>1125131.56</v>
      </c>
      <c r="S142" s="43">
        <v>782503</v>
      </c>
      <c r="T142" s="49">
        <f t="shared" si="34"/>
        <v>342628.56000000006</v>
      </c>
      <c r="U142" s="42">
        <v>52744</v>
      </c>
      <c r="V142" s="42">
        <v>227916</v>
      </c>
      <c r="W142" s="42">
        <f t="shared" si="35"/>
        <v>246149</v>
      </c>
      <c r="X142" s="49">
        <f t="shared" si="36"/>
        <v>246149</v>
      </c>
      <c r="Y142" s="39">
        <v>0</v>
      </c>
      <c r="Z142" s="39">
        <f t="shared" si="37"/>
        <v>246149</v>
      </c>
    </row>
    <row r="143" spans="1:26" s="45" customFormat="1" ht="12.75">
      <c r="A143" s="44" t="e">
        <f>#REF!</f>
        <v>#REF!</v>
      </c>
      <c r="B143" s="45" t="e">
        <f t="shared" si="26"/>
        <v>#REF!</v>
      </c>
      <c r="C143" s="45">
        <v>329</v>
      </c>
      <c r="D143" s="45" t="s">
        <v>161</v>
      </c>
      <c r="E143" s="45" t="b">
        <f t="shared" si="28"/>
        <v>1</v>
      </c>
      <c r="F143" s="45">
        <v>329</v>
      </c>
      <c r="G143" s="45" t="s">
        <v>161</v>
      </c>
      <c r="H143" s="46">
        <v>156.07</v>
      </c>
      <c r="I143" s="47">
        <f t="shared" si="27"/>
        <v>545979.68</v>
      </c>
      <c r="J143" s="46">
        <v>34.71</v>
      </c>
      <c r="K143" s="47">
        <f t="shared" si="29"/>
        <v>60713</v>
      </c>
      <c r="L143" s="48">
        <v>18.67</v>
      </c>
      <c r="M143" s="48">
        <v>0</v>
      </c>
      <c r="N143" s="49">
        <f t="shared" si="30"/>
        <v>35136.57</v>
      </c>
      <c r="O143" s="49">
        <f t="shared" si="31"/>
        <v>0</v>
      </c>
      <c r="P143" s="48">
        <v>0</v>
      </c>
      <c r="Q143" s="50">
        <f t="shared" si="32"/>
        <v>0</v>
      </c>
      <c r="R143" s="49">
        <f t="shared" si="33"/>
        <v>641829.25</v>
      </c>
      <c r="S143" s="43">
        <v>400272</v>
      </c>
      <c r="T143" s="49">
        <f t="shared" si="34"/>
        <v>241557.25</v>
      </c>
      <c r="U143" s="42">
        <v>95306</v>
      </c>
      <c r="V143" s="42">
        <v>468983</v>
      </c>
      <c r="W143" s="42">
        <f t="shared" si="35"/>
        <v>506502</v>
      </c>
      <c r="X143" s="49">
        <f t="shared" si="36"/>
        <v>336863.25</v>
      </c>
      <c r="Y143" s="39">
        <v>0</v>
      </c>
      <c r="Z143" s="39">
        <f t="shared" si="37"/>
        <v>336863.25</v>
      </c>
    </row>
    <row r="144" spans="1:26" s="45" customFormat="1" ht="12.75">
      <c r="A144" s="44" t="e">
        <f>#REF!</f>
        <v>#REF!</v>
      </c>
      <c r="B144" s="45" t="e">
        <f t="shared" si="26"/>
        <v>#REF!</v>
      </c>
      <c r="C144" s="45">
        <v>331</v>
      </c>
      <c r="D144" s="45" t="s">
        <v>162</v>
      </c>
      <c r="E144" s="45" t="b">
        <f t="shared" si="28"/>
        <v>1</v>
      </c>
      <c r="F144" s="45">
        <v>331</v>
      </c>
      <c r="G144" s="45" t="s">
        <v>162</v>
      </c>
      <c r="H144" s="46">
        <v>327.76</v>
      </c>
      <c r="I144" s="47">
        <f t="shared" si="27"/>
        <v>1146602.81</v>
      </c>
      <c r="J144" s="46">
        <v>30.95</v>
      </c>
      <c r="K144" s="47">
        <f t="shared" si="29"/>
        <v>54136.19</v>
      </c>
      <c r="L144" s="48">
        <v>63.73</v>
      </c>
      <c r="M144" s="48">
        <v>4</v>
      </c>
      <c r="N144" s="49">
        <f t="shared" si="30"/>
        <v>119938.59</v>
      </c>
      <c r="O144" s="49">
        <f t="shared" si="31"/>
        <v>2737.8</v>
      </c>
      <c r="P144" s="48">
        <v>1</v>
      </c>
      <c r="Q144" s="50">
        <f t="shared" si="32"/>
        <v>684.45</v>
      </c>
      <c r="R144" s="49">
        <f t="shared" si="33"/>
        <v>1324099.84</v>
      </c>
      <c r="S144" s="43">
        <v>540678</v>
      </c>
      <c r="T144" s="49">
        <f t="shared" si="34"/>
        <v>783421.8400000001</v>
      </c>
      <c r="U144" s="42">
        <v>142268</v>
      </c>
      <c r="V144" s="42">
        <v>881499</v>
      </c>
      <c r="W144" s="42">
        <f t="shared" si="35"/>
        <v>952019</v>
      </c>
      <c r="X144" s="49">
        <f t="shared" si="36"/>
        <v>925689.8400000001</v>
      </c>
      <c r="Y144" s="39">
        <v>0</v>
      </c>
      <c r="Z144" s="39">
        <f t="shared" si="37"/>
        <v>925689.8400000001</v>
      </c>
    </row>
    <row r="145" spans="1:26" s="45" customFormat="1" ht="12.75">
      <c r="A145" s="44" t="e">
        <f>#REF!</f>
        <v>#REF!</v>
      </c>
      <c r="B145" s="45" t="e">
        <f t="shared" si="26"/>
        <v>#REF!</v>
      </c>
      <c r="C145" s="45">
        <v>333</v>
      </c>
      <c r="D145" s="45" t="s">
        <v>163</v>
      </c>
      <c r="E145" s="45" t="b">
        <f t="shared" si="28"/>
        <v>1</v>
      </c>
      <c r="F145" s="45">
        <v>333</v>
      </c>
      <c r="G145" s="45" t="s">
        <v>163</v>
      </c>
      <c r="H145" s="46">
        <v>313.42</v>
      </c>
      <c r="I145" s="47">
        <f t="shared" si="27"/>
        <v>1096437.19</v>
      </c>
      <c r="J145" s="46">
        <v>102.97</v>
      </c>
      <c r="K145" s="47">
        <f t="shared" si="29"/>
        <v>180109.98</v>
      </c>
      <c r="L145" s="48">
        <v>43.19</v>
      </c>
      <c r="M145" s="48">
        <v>2</v>
      </c>
      <c r="N145" s="49">
        <f t="shared" si="30"/>
        <v>81282.72</v>
      </c>
      <c r="O145" s="49">
        <f t="shared" si="31"/>
        <v>1368.9</v>
      </c>
      <c r="P145" s="48">
        <v>2</v>
      </c>
      <c r="Q145" s="50">
        <f t="shared" si="32"/>
        <v>1368.9</v>
      </c>
      <c r="R145" s="49">
        <f t="shared" si="33"/>
        <v>1360567.6899999997</v>
      </c>
      <c r="S145" s="43">
        <v>1093470</v>
      </c>
      <c r="T145" s="49">
        <f t="shared" si="34"/>
        <v>267097.6899999997</v>
      </c>
      <c r="U145" s="42">
        <v>307677</v>
      </c>
      <c r="V145" s="42">
        <v>479843</v>
      </c>
      <c r="W145" s="42">
        <f t="shared" si="35"/>
        <v>518230</v>
      </c>
      <c r="X145" s="49">
        <f t="shared" si="36"/>
        <v>518230</v>
      </c>
      <c r="Y145" s="39">
        <v>0</v>
      </c>
      <c r="Z145" s="39">
        <f t="shared" si="37"/>
        <v>518230</v>
      </c>
    </row>
    <row r="146" spans="1:26" s="45" customFormat="1" ht="12.75">
      <c r="A146" s="44" t="e">
        <f>#REF!</f>
        <v>#REF!</v>
      </c>
      <c r="B146" s="45" t="e">
        <f t="shared" si="26"/>
        <v>#REF!</v>
      </c>
      <c r="C146" s="45">
        <v>335</v>
      </c>
      <c r="D146" s="45" t="s">
        <v>164</v>
      </c>
      <c r="E146" s="45" t="b">
        <f t="shared" si="28"/>
        <v>1</v>
      </c>
      <c r="F146" s="45">
        <v>335</v>
      </c>
      <c r="G146" s="45" t="s">
        <v>164</v>
      </c>
      <c r="H146" s="46">
        <v>13414.12</v>
      </c>
      <c r="I146" s="47">
        <f t="shared" si="27"/>
        <v>46926616</v>
      </c>
      <c r="J146" s="46">
        <v>6848.52</v>
      </c>
      <c r="K146" s="47">
        <f t="shared" si="29"/>
        <v>11979088.76</v>
      </c>
      <c r="L146" s="48">
        <v>2151.2</v>
      </c>
      <c r="M146" s="48">
        <v>1628.48</v>
      </c>
      <c r="N146" s="49">
        <f t="shared" si="30"/>
        <v>4048515.38</v>
      </c>
      <c r="O146" s="49">
        <f t="shared" si="31"/>
        <v>1114613.14</v>
      </c>
      <c r="P146" s="48">
        <v>74.49</v>
      </c>
      <c r="Q146" s="50">
        <f t="shared" si="32"/>
        <v>50984.68</v>
      </c>
      <c r="R146" s="49">
        <f t="shared" si="33"/>
        <v>64119817.96</v>
      </c>
      <c r="S146" s="43">
        <v>20140127</v>
      </c>
      <c r="T146" s="49">
        <f t="shared" si="34"/>
        <v>43979690.96</v>
      </c>
      <c r="U146" s="42">
        <v>12454439</v>
      </c>
      <c r="V146" s="42">
        <v>56761263</v>
      </c>
      <c r="W146" s="42">
        <f t="shared" si="35"/>
        <v>61302164</v>
      </c>
      <c r="X146" s="49">
        <f t="shared" si="36"/>
        <v>56434129.96</v>
      </c>
      <c r="Y146" s="39">
        <v>0</v>
      </c>
      <c r="Z146" s="39">
        <f t="shared" si="37"/>
        <v>56434129.96</v>
      </c>
    </row>
    <row r="147" spans="1:26" s="45" customFormat="1" ht="12.75">
      <c r="A147" s="44" t="e">
        <f>#REF!</f>
        <v>#REF!</v>
      </c>
      <c r="B147" s="45" t="e">
        <f t="shared" si="26"/>
        <v>#REF!</v>
      </c>
      <c r="C147" s="45">
        <v>339</v>
      </c>
      <c r="D147" s="45" t="s">
        <v>165</v>
      </c>
      <c r="E147" s="45" t="b">
        <f t="shared" si="28"/>
        <v>1</v>
      </c>
      <c r="F147" s="45">
        <v>339</v>
      </c>
      <c r="G147" s="45" t="s">
        <v>165</v>
      </c>
      <c r="H147" s="46">
        <v>255.99</v>
      </c>
      <c r="I147" s="47">
        <f t="shared" si="27"/>
        <v>895529.82</v>
      </c>
      <c r="J147" s="46">
        <v>90.72999999999999</v>
      </c>
      <c r="K147" s="47">
        <f t="shared" si="29"/>
        <v>158700.38</v>
      </c>
      <c r="L147" s="48">
        <v>35.28</v>
      </c>
      <c r="M147" s="48">
        <v>4.16</v>
      </c>
      <c r="N147" s="49">
        <f t="shared" si="30"/>
        <v>66396.25</v>
      </c>
      <c r="O147" s="49">
        <f t="shared" si="31"/>
        <v>2847.31</v>
      </c>
      <c r="P147" s="48">
        <v>4</v>
      </c>
      <c r="Q147" s="50">
        <f t="shared" si="32"/>
        <v>2737.8</v>
      </c>
      <c r="R147" s="49">
        <f t="shared" si="33"/>
        <v>1126211.56</v>
      </c>
      <c r="S147" s="43">
        <v>435559</v>
      </c>
      <c r="T147" s="49">
        <f t="shared" si="34"/>
        <v>690652.56</v>
      </c>
      <c r="U147" s="42">
        <v>550103</v>
      </c>
      <c r="V147" s="42">
        <v>1182556</v>
      </c>
      <c r="W147" s="42">
        <f t="shared" si="35"/>
        <v>1277160</v>
      </c>
      <c r="X147" s="49">
        <f t="shared" si="36"/>
        <v>1240755.56</v>
      </c>
      <c r="Y147" s="39">
        <v>0</v>
      </c>
      <c r="Z147" s="39">
        <f t="shared" si="37"/>
        <v>1240755.56</v>
      </c>
    </row>
    <row r="148" spans="1:26" s="45" customFormat="1" ht="12.75">
      <c r="A148" s="44" t="e">
        <f>#REF!</f>
        <v>#REF!</v>
      </c>
      <c r="B148" s="45" t="e">
        <f t="shared" si="26"/>
        <v>#REF!</v>
      </c>
      <c r="C148" s="45">
        <v>341</v>
      </c>
      <c r="D148" s="45" t="s">
        <v>166</v>
      </c>
      <c r="E148" s="45" t="b">
        <f t="shared" si="28"/>
        <v>1</v>
      </c>
      <c r="F148" s="45">
        <v>341</v>
      </c>
      <c r="G148" s="45" t="s">
        <v>166</v>
      </c>
      <c r="H148" s="46">
        <v>86.19</v>
      </c>
      <c r="I148" s="47">
        <f t="shared" si="27"/>
        <v>301518.48</v>
      </c>
      <c r="J148" s="46">
        <v>27.66</v>
      </c>
      <c r="K148" s="47">
        <f t="shared" si="29"/>
        <v>48381.49</v>
      </c>
      <c r="L148" s="48">
        <v>17.51</v>
      </c>
      <c r="M148" s="48">
        <v>0</v>
      </c>
      <c r="N148" s="49">
        <f t="shared" si="30"/>
        <v>32953.47</v>
      </c>
      <c r="O148" s="49">
        <f t="shared" si="31"/>
        <v>0</v>
      </c>
      <c r="P148" s="48">
        <v>0</v>
      </c>
      <c r="Q148" s="50">
        <f t="shared" si="32"/>
        <v>0</v>
      </c>
      <c r="R148" s="49">
        <f t="shared" si="33"/>
        <v>382853.43999999994</v>
      </c>
      <c r="S148" s="43">
        <v>133493</v>
      </c>
      <c r="T148" s="49">
        <f t="shared" si="34"/>
        <v>249360.43999999994</v>
      </c>
      <c r="U148" s="42">
        <v>368990</v>
      </c>
      <c r="V148" s="42">
        <v>580710</v>
      </c>
      <c r="W148" s="42">
        <f t="shared" si="35"/>
        <v>627167</v>
      </c>
      <c r="X148" s="49">
        <f t="shared" si="36"/>
        <v>618350.44</v>
      </c>
      <c r="Y148" s="39">
        <v>0</v>
      </c>
      <c r="Z148" s="39">
        <f t="shared" si="37"/>
        <v>618350.44</v>
      </c>
    </row>
    <row r="149" spans="1:26" s="45" customFormat="1" ht="12.75">
      <c r="A149" s="44" t="e">
        <f>#REF!</f>
        <v>#REF!</v>
      </c>
      <c r="B149" s="45" t="e">
        <f t="shared" si="26"/>
        <v>#REF!</v>
      </c>
      <c r="C149" s="45">
        <v>344</v>
      </c>
      <c r="D149" s="45" t="s">
        <v>167</v>
      </c>
      <c r="E149" s="45" t="b">
        <f t="shared" si="28"/>
        <v>1</v>
      </c>
      <c r="F149" s="45">
        <v>344</v>
      </c>
      <c r="G149" s="45" t="s">
        <v>167</v>
      </c>
      <c r="H149" s="46">
        <v>0</v>
      </c>
      <c r="I149" s="47">
        <f t="shared" si="27"/>
        <v>0</v>
      </c>
      <c r="J149" s="46">
        <v>0</v>
      </c>
      <c r="K149" s="47">
        <f t="shared" si="29"/>
        <v>0</v>
      </c>
      <c r="L149" s="48">
        <v>0</v>
      </c>
      <c r="M149" s="48">
        <v>0</v>
      </c>
      <c r="N149" s="49">
        <f t="shared" si="30"/>
        <v>0</v>
      </c>
      <c r="O149" s="49">
        <f t="shared" si="31"/>
        <v>0</v>
      </c>
      <c r="P149" s="48">
        <v>0</v>
      </c>
      <c r="Q149" s="50">
        <f t="shared" si="32"/>
        <v>0</v>
      </c>
      <c r="R149" s="49">
        <f t="shared" si="33"/>
        <v>0</v>
      </c>
      <c r="S149" s="43">
        <v>0</v>
      </c>
      <c r="T149" s="49">
        <f t="shared" si="34"/>
        <v>0</v>
      </c>
      <c r="U149" s="42">
        <v>0</v>
      </c>
      <c r="V149" s="42">
        <v>0</v>
      </c>
      <c r="W149" s="42">
        <f t="shared" si="35"/>
        <v>0</v>
      </c>
      <c r="X149" s="49">
        <f t="shared" si="36"/>
        <v>0</v>
      </c>
      <c r="Y149" s="39">
        <v>0</v>
      </c>
      <c r="Z149" s="39">
        <f t="shared" si="37"/>
        <v>0</v>
      </c>
    </row>
    <row r="150" spans="1:26" s="45" customFormat="1" ht="12.75">
      <c r="A150" s="44" t="e">
        <f>#REF!</f>
        <v>#REF!</v>
      </c>
      <c r="B150" s="45" t="e">
        <f t="shared" si="26"/>
        <v>#REF!</v>
      </c>
      <c r="C150" s="45">
        <v>345</v>
      </c>
      <c r="D150" s="45" t="s">
        <v>168</v>
      </c>
      <c r="E150" s="45" t="b">
        <f t="shared" si="28"/>
        <v>1</v>
      </c>
      <c r="F150" s="45">
        <v>345</v>
      </c>
      <c r="G150" s="45" t="s">
        <v>168</v>
      </c>
      <c r="H150" s="46">
        <v>159.60999999999999</v>
      </c>
      <c r="I150" s="47">
        <f t="shared" si="27"/>
        <v>558363.66</v>
      </c>
      <c r="J150" s="46">
        <v>26.96</v>
      </c>
      <c r="K150" s="47">
        <f t="shared" si="29"/>
        <v>47157.08</v>
      </c>
      <c r="L150" s="48">
        <v>30.9</v>
      </c>
      <c r="M150" s="48">
        <v>0</v>
      </c>
      <c r="N150" s="49">
        <f t="shared" si="30"/>
        <v>58153.18</v>
      </c>
      <c r="O150" s="49">
        <f t="shared" si="31"/>
        <v>0</v>
      </c>
      <c r="P150" s="48">
        <v>0</v>
      </c>
      <c r="Q150" s="50">
        <f t="shared" si="32"/>
        <v>0</v>
      </c>
      <c r="R150" s="49">
        <f t="shared" si="33"/>
        <v>663673.92</v>
      </c>
      <c r="S150" s="43">
        <v>388642</v>
      </c>
      <c r="T150" s="49">
        <f t="shared" si="34"/>
        <v>275031.92000000004</v>
      </c>
      <c r="U150" s="42">
        <v>53895</v>
      </c>
      <c r="V150" s="42">
        <v>272969</v>
      </c>
      <c r="W150" s="42">
        <f t="shared" si="35"/>
        <v>294807</v>
      </c>
      <c r="X150" s="49">
        <f t="shared" si="36"/>
        <v>294807</v>
      </c>
      <c r="Y150" s="39">
        <v>0</v>
      </c>
      <c r="Z150" s="39">
        <f t="shared" si="37"/>
        <v>294807</v>
      </c>
    </row>
    <row r="151" spans="1:26" s="45" customFormat="1" ht="12.75">
      <c r="A151" s="44" t="e">
        <f>#REF!</f>
        <v>#REF!</v>
      </c>
      <c r="B151" s="45" t="e">
        <f t="shared" si="26"/>
        <v>#REF!</v>
      </c>
      <c r="C151" s="45">
        <v>347</v>
      </c>
      <c r="D151" s="45" t="s">
        <v>169</v>
      </c>
      <c r="E151" s="45" t="b">
        <f t="shared" si="28"/>
        <v>1</v>
      </c>
      <c r="F151" s="45">
        <v>347</v>
      </c>
      <c r="G151" s="45" t="s">
        <v>169</v>
      </c>
      <c r="H151" s="46">
        <v>823.24</v>
      </c>
      <c r="I151" s="47">
        <f t="shared" si="27"/>
        <v>2879940.49</v>
      </c>
      <c r="J151" s="46">
        <v>261.3</v>
      </c>
      <c r="K151" s="47">
        <f t="shared" si="29"/>
        <v>457052.9</v>
      </c>
      <c r="L151" s="48">
        <v>149.42</v>
      </c>
      <c r="M151" s="48">
        <v>2</v>
      </c>
      <c r="N151" s="49">
        <f t="shared" si="30"/>
        <v>281205.45</v>
      </c>
      <c r="O151" s="49">
        <f t="shared" si="31"/>
        <v>1368.9</v>
      </c>
      <c r="P151" s="48">
        <v>5</v>
      </c>
      <c r="Q151" s="50">
        <f t="shared" si="32"/>
        <v>3422.25</v>
      </c>
      <c r="R151" s="49">
        <f t="shared" si="33"/>
        <v>3622989.99</v>
      </c>
      <c r="S151" s="43">
        <v>4487032</v>
      </c>
      <c r="T151" s="49">
        <f t="shared" si="34"/>
        <v>0</v>
      </c>
      <c r="U151" s="42">
        <v>248981</v>
      </c>
      <c r="V151" s="42">
        <v>248981</v>
      </c>
      <c r="W151" s="42">
        <f t="shared" si="35"/>
        <v>268899</v>
      </c>
      <c r="X151" s="49">
        <f t="shared" si="36"/>
        <v>248981</v>
      </c>
      <c r="Y151" s="39">
        <v>0</v>
      </c>
      <c r="Z151" s="39">
        <f t="shared" si="37"/>
        <v>248981</v>
      </c>
    </row>
    <row r="152" spans="1:26" s="45" customFormat="1" ht="12.75">
      <c r="A152" s="44" t="e">
        <f>#REF!</f>
        <v>#REF!</v>
      </c>
      <c r="B152" s="45" t="e">
        <f t="shared" si="26"/>
        <v>#REF!</v>
      </c>
      <c r="C152" s="45">
        <v>351</v>
      </c>
      <c r="D152" s="45" t="s">
        <v>170</v>
      </c>
      <c r="E152" s="45" t="b">
        <f t="shared" si="28"/>
        <v>1</v>
      </c>
      <c r="F152" s="45">
        <v>351</v>
      </c>
      <c r="G152" s="45" t="s">
        <v>170</v>
      </c>
      <c r="H152" s="46">
        <v>3861.89</v>
      </c>
      <c r="I152" s="47">
        <f t="shared" si="27"/>
        <v>13510049.79</v>
      </c>
      <c r="J152" s="46">
        <v>417.93</v>
      </c>
      <c r="K152" s="47">
        <f t="shared" si="29"/>
        <v>731022.26</v>
      </c>
      <c r="L152" s="48">
        <v>639.18</v>
      </c>
      <c r="M152" s="48">
        <v>50.71</v>
      </c>
      <c r="N152" s="49">
        <f t="shared" si="30"/>
        <v>1202923.98</v>
      </c>
      <c r="O152" s="49">
        <f t="shared" si="31"/>
        <v>34708.46</v>
      </c>
      <c r="P152" s="48">
        <v>22.67</v>
      </c>
      <c r="Q152" s="50">
        <f t="shared" si="32"/>
        <v>15516.48</v>
      </c>
      <c r="R152" s="49">
        <f t="shared" si="33"/>
        <v>15494220.97</v>
      </c>
      <c r="S152" s="43">
        <v>6652637</v>
      </c>
      <c r="T152" s="49">
        <f t="shared" si="34"/>
        <v>8841583.97</v>
      </c>
      <c r="U152" s="42">
        <v>531304</v>
      </c>
      <c r="V152" s="42">
        <v>10445382</v>
      </c>
      <c r="W152" s="42">
        <f t="shared" si="35"/>
        <v>11281013</v>
      </c>
      <c r="X152" s="49">
        <f t="shared" si="36"/>
        <v>9372887.97</v>
      </c>
      <c r="Y152" s="39">
        <v>68568.54999999888</v>
      </c>
      <c r="Z152" s="39">
        <f t="shared" si="37"/>
        <v>9441456.52</v>
      </c>
    </row>
    <row r="153" spans="1:26" s="45" customFormat="1" ht="12.75">
      <c r="A153" s="44" t="e">
        <f>#REF!</f>
        <v>#REF!</v>
      </c>
      <c r="B153" s="45" t="e">
        <f t="shared" si="26"/>
        <v>#REF!</v>
      </c>
      <c r="C153" s="45">
        <v>353</v>
      </c>
      <c r="D153" s="45" t="s">
        <v>171</v>
      </c>
      <c r="E153" s="45" t="b">
        <f t="shared" si="28"/>
        <v>1</v>
      </c>
      <c r="F153" s="45">
        <v>353</v>
      </c>
      <c r="G153" s="45" t="s">
        <v>171</v>
      </c>
      <c r="H153" s="46">
        <v>257.88</v>
      </c>
      <c r="I153" s="47">
        <f t="shared" si="27"/>
        <v>902141.6</v>
      </c>
      <c r="J153" s="46">
        <v>116.5</v>
      </c>
      <c r="K153" s="47">
        <f t="shared" si="29"/>
        <v>203775.98</v>
      </c>
      <c r="L153" s="48">
        <v>32.050000000000004</v>
      </c>
      <c r="M153" s="48">
        <v>0.5</v>
      </c>
      <c r="N153" s="49">
        <f t="shared" si="30"/>
        <v>60317.46</v>
      </c>
      <c r="O153" s="49">
        <f t="shared" si="31"/>
        <v>342.23</v>
      </c>
      <c r="P153" s="48">
        <v>3</v>
      </c>
      <c r="Q153" s="50">
        <f t="shared" si="32"/>
        <v>2053.35</v>
      </c>
      <c r="R153" s="49">
        <f t="shared" si="33"/>
        <v>1168630.62</v>
      </c>
      <c r="S153" s="43">
        <v>393071</v>
      </c>
      <c r="T153" s="49">
        <f t="shared" si="34"/>
        <v>775559.6200000001</v>
      </c>
      <c r="U153" s="42">
        <v>579583</v>
      </c>
      <c r="V153" s="42">
        <v>1281233</v>
      </c>
      <c r="W153" s="42">
        <f t="shared" si="35"/>
        <v>1383732</v>
      </c>
      <c r="X153" s="49">
        <f t="shared" si="36"/>
        <v>1355142.62</v>
      </c>
      <c r="Y153" s="39">
        <v>0</v>
      </c>
      <c r="Z153" s="39">
        <f t="shared" si="37"/>
        <v>1355142.62</v>
      </c>
    </row>
    <row r="154" spans="1:26" s="45" customFormat="1" ht="12.75">
      <c r="A154" s="44" t="e">
        <f>#REF!</f>
        <v>#REF!</v>
      </c>
      <c r="B154" s="45" t="e">
        <f t="shared" si="26"/>
        <v>#REF!</v>
      </c>
      <c r="C154" s="45">
        <v>355</v>
      </c>
      <c r="D154" s="45" t="s">
        <v>172</v>
      </c>
      <c r="E154" s="45" t="b">
        <f t="shared" si="28"/>
        <v>1</v>
      </c>
      <c r="F154" s="45">
        <v>355</v>
      </c>
      <c r="G154" s="45" t="s">
        <v>172</v>
      </c>
      <c r="H154" s="46">
        <v>156.68</v>
      </c>
      <c r="I154" s="47">
        <f t="shared" si="27"/>
        <v>548113.64</v>
      </c>
      <c r="J154" s="46">
        <v>37.69</v>
      </c>
      <c r="K154" s="47">
        <f t="shared" si="29"/>
        <v>65925.46</v>
      </c>
      <c r="L154" s="48">
        <v>27.1</v>
      </c>
      <c r="M154" s="48">
        <v>0</v>
      </c>
      <c r="N154" s="49">
        <f t="shared" si="30"/>
        <v>51001.66</v>
      </c>
      <c r="O154" s="49">
        <f t="shared" si="31"/>
        <v>0</v>
      </c>
      <c r="P154" s="48">
        <v>1</v>
      </c>
      <c r="Q154" s="50">
        <f t="shared" si="32"/>
        <v>684.45</v>
      </c>
      <c r="R154" s="49">
        <f t="shared" si="33"/>
        <v>665725.21</v>
      </c>
      <c r="S154" s="43">
        <v>237834</v>
      </c>
      <c r="T154" s="49">
        <f t="shared" si="34"/>
        <v>427891.20999999996</v>
      </c>
      <c r="U154" s="42">
        <v>627508</v>
      </c>
      <c r="V154" s="42">
        <v>1139704</v>
      </c>
      <c r="W154" s="42">
        <f t="shared" si="35"/>
        <v>1230880</v>
      </c>
      <c r="X154" s="49">
        <f t="shared" si="36"/>
        <v>1055399.21</v>
      </c>
      <c r="Y154" s="39">
        <v>0</v>
      </c>
      <c r="Z154" s="39">
        <f t="shared" si="37"/>
        <v>1055399.21</v>
      </c>
    </row>
    <row r="155" spans="1:26" s="45" customFormat="1" ht="12.75">
      <c r="A155" s="44" t="e">
        <f>#REF!</f>
        <v>#REF!</v>
      </c>
      <c r="B155" s="45" t="e">
        <f t="shared" si="26"/>
        <v>#REF!</v>
      </c>
      <c r="C155" s="45">
        <v>357</v>
      </c>
      <c r="D155" s="45" t="s">
        <v>173</v>
      </c>
      <c r="E155" s="45" t="b">
        <f t="shared" si="28"/>
        <v>1</v>
      </c>
      <c r="F155" s="45">
        <v>357</v>
      </c>
      <c r="G155" s="45" t="s">
        <v>173</v>
      </c>
      <c r="H155" s="46">
        <v>2476.0099999999998</v>
      </c>
      <c r="I155" s="47">
        <f t="shared" si="27"/>
        <v>8661825.78</v>
      </c>
      <c r="J155" s="46">
        <v>516.4</v>
      </c>
      <c r="K155" s="47">
        <f t="shared" si="29"/>
        <v>903261.06</v>
      </c>
      <c r="L155" s="48">
        <v>373.74</v>
      </c>
      <c r="M155" s="48">
        <v>25</v>
      </c>
      <c r="N155" s="49">
        <f t="shared" si="30"/>
        <v>703371.21</v>
      </c>
      <c r="O155" s="49">
        <f t="shared" si="31"/>
        <v>17111.25</v>
      </c>
      <c r="P155" s="48">
        <v>13.34</v>
      </c>
      <c r="Q155" s="50">
        <f t="shared" si="32"/>
        <v>9130.56</v>
      </c>
      <c r="R155" s="49">
        <f t="shared" si="33"/>
        <v>10294699.860000001</v>
      </c>
      <c r="S155" s="43">
        <v>3211831</v>
      </c>
      <c r="T155" s="49">
        <f t="shared" si="34"/>
        <v>7082868.860000001</v>
      </c>
      <c r="U155" s="42">
        <v>1100484</v>
      </c>
      <c r="V155" s="42">
        <v>8245513</v>
      </c>
      <c r="W155" s="42">
        <f t="shared" si="35"/>
        <v>8905154</v>
      </c>
      <c r="X155" s="49">
        <f t="shared" si="36"/>
        <v>8183352.860000001</v>
      </c>
      <c r="Y155" s="39">
        <v>0</v>
      </c>
      <c r="Z155" s="39">
        <f t="shared" si="37"/>
        <v>8183352.860000001</v>
      </c>
    </row>
    <row r="156" spans="1:26" s="45" customFormat="1" ht="12.75">
      <c r="A156" s="44" t="e">
        <f>#REF!</f>
        <v>#REF!</v>
      </c>
      <c r="B156" s="45" t="e">
        <f t="shared" si="26"/>
        <v>#REF!</v>
      </c>
      <c r="C156" s="45">
        <v>358</v>
      </c>
      <c r="D156" s="45" t="s">
        <v>174</v>
      </c>
      <c r="E156" s="45" t="b">
        <f t="shared" si="28"/>
        <v>1</v>
      </c>
      <c r="F156" s="45">
        <v>358</v>
      </c>
      <c r="G156" s="45" t="s">
        <v>174</v>
      </c>
      <c r="H156" s="46">
        <v>3.5</v>
      </c>
      <c r="I156" s="47">
        <f t="shared" si="27"/>
        <v>12244.05</v>
      </c>
      <c r="J156" s="46">
        <v>2</v>
      </c>
      <c r="K156" s="47">
        <f t="shared" si="29"/>
        <v>3498.3</v>
      </c>
      <c r="L156" s="48">
        <v>0</v>
      </c>
      <c r="M156" s="48">
        <v>0</v>
      </c>
      <c r="N156" s="49">
        <f t="shared" si="30"/>
        <v>0</v>
      </c>
      <c r="O156" s="49">
        <f t="shared" si="31"/>
        <v>0</v>
      </c>
      <c r="P156" s="48">
        <v>0</v>
      </c>
      <c r="Q156" s="50">
        <f t="shared" si="32"/>
        <v>0</v>
      </c>
      <c r="R156" s="49">
        <f t="shared" si="33"/>
        <v>15742.349999999999</v>
      </c>
      <c r="S156" s="43">
        <v>15554</v>
      </c>
      <c r="T156" s="49">
        <f t="shared" si="34"/>
        <v>188.34999999999854</v>
      </c>
      <c r="U156" s="42">
        <v>0</v>
      </c>
      <c r="V156" s="42">
        <v>0</v>
      </c>
      <c r="W156" s="42">
        <f t="shared" si="35"/>
        <v>0</v>
      </c>
      <c r="X156" s="49">
        <f t="shared" si="36"/>
        <v>0</v>
      </c>
      <c r="Y156" s="39">
        <v>0</v>
      </c>
      <c r="Z156" s="39">
        <f t="shared" si="37"/>
        <v>0</v>
      </c>
    </row>
    <row r="157" spans="1:26" s="45" customFormat="1" ht="12.75">
      <c r="A157" s="44" t="e">
        <f>#REF!</f>
        <v>#REF!</v>
      </c>
      <c r="B157" s="45" t="e">
        <f t="shared" si="26"/>
        <v>#REF!</v>
      </c>
      <c r="C157" s="45">
        <v>359</v>
      </c>
      <c r="D157" s="45" t="s">
        <v>175</v>
      </c>
      <c r="E157" s="45" t="b">
        <f t="shared" si="28"/>
        <v>1</v>
      </c>
      <c r="F157" s="45">
        <v>359</v>
      </c>
      <c r="G157" s="45" t="s">
        <v>175</v>
      </c>
      <c r="H157" s="46">
        <v>568.62</v>
      </c>
      <c r="I157" s="47">
        <f t="shared" si="27"/>
        <v>1989203.35</v>
      </c>
      <c r="J157" s="46">
        <v>215.73</v>
      </c>
      <c r="K157" s="47">
        <f t="shared" si="29"/>
        <v>377344.13</v>
      </c>
      <c r="L157" s="48">
        <v>94.3</v>
      </c>
      <c r="M157" s="48">
        <v>6</v>
      </c>
      <c r="N157" s="49">
        <f t="shared" si="30"/>
        <v>177470.71</v>
      </c>
      <c r="O157" s="49">
        <f t="shared" si="31"/>
        <v>4106.7</v>
      </c>
      <c r="P157" s="48">
        <v>2</v>
      </c>
      <c r="Q157" s="50">
        <f t="shared" si="32"/>
        <v>1368.9</v>
      </c>
      <c r="R157" s="49">
        <f t="shared" si="33"/>
        <v>2549493.79</v>
      </c>
      <c r="S157" s="43">
        <v>879109</v>
      </c>
      <c r="T157" s="49">
        <f t="shared" si="34"/>
        <v>1670384.79</v>
      </c>
      <c r="U157" s="42">
        <v>1281178</v>
      </c>
      <c r="V157" s="42">
        <v>3007805</v>
      </c>
      <c r="W157" s="42">
        <f t="shared" si="35"/>
        <v>3248429</v>
      </c>
      <c r="X157" s="49">
        <f t="shared" si="36"/>
        <v>2951562.79</v>
      </c>
      <c r="Y157" s="39">
        <v>0</v>
      </c>
      <c r="Z157" s="39">
        <f t="shared" si="37"/>
        <v>2951562.79</v>
      </c>
    </row>
    <row r="158" spans="1:26" s="45" customFormat="1" ht="12.75">
      <c r="A158" s="44" t="e">
        <f>#REF!</f>
        <v>#REF!</v>
      </c>
      <c r="B158" s="45" t="e">
        <f t="shared" si="26"/>
        <v>#REF!</v>
      </c>
      <c r="C158" s="45">
        <v>365</v>
      </c>
      <c r="D158" s="45" t="s">
        <v>176</v>
      </c>
      <c r="E158" s="45" t="b">
        <f t="shared" si="28"/>
        <v>1</v>
      </c>
      <c r="F158" s="45">
        <v>365</v>
      </c>
      <c r="G158" s="45" t="s">
        <v>176</v>
      </c>
      <c r="H158" s="46">
        <v>108.01</v>
      </c>
      <c r="I158" s="47">
        <f t="shared" si="27"/>
        <v>377851.38</v>
      </c>
      <c r="J158" s="46">
        <v>15.73</v>
      </c>
      <c r="K158" s="47">
        <f t="shared" si="29"/>
        <v>27514.13</v>
      </c>
      <c r="L158" s="48">
        <v>18.01</v>
      </c>
      <c r="M158" s="48">
        <v>0</v>
      </c>
      <c r="N158" s="49">
        <f t="shared" si="30"/>
        <v>33894.46</v>
      </c>
      <c r="O158" s="49">
        <f t="shared" si="31"/>
        <v>0</v>
      </c>
      <c r="P158" s="48">
        <v>3</v>
      </c>
      <c r="Q158" s="50">
        <f t="shared" si="32"/>
        <v>2053.35</v>
      </c>
      <c r="R158" s="49">
        <f t="shared" si="33"/>
        <v>441313.32</v>
      </c>
      <c r="S158" s="43">
        <v>182886</v>
      </c>
      <c r="T158" s="49">
        <f t="shared" si="34"/>
        <v>258427.32</v>
      </c>
      <c r="U158" s="42">
        <v>53118</v>
      </c>
      <c r="V158" s="42">
        <v>270707</v>
      </c>
      <c r="W158" s="42">
        <f t="shared" si="35"/>
        <v>292364</v>
      </c>
      <c r="X158" s="49">
        <f t="shared" si="36"/>
        <v>292364</v>
      </c>
      <c r="Y158" s="39">
        <v>0</v>
      </c>
      <c r="Z158" s="39">
        <f t="shared" si="37"/>
        <v>292364</v>
      </c>
    </row>
    <row r="159" spans="1:26" s="45" customFormat="1" ht="12.75">
      <c r="A159" s="44" t="e">
        <f>#REF!</f>
        <v>#REF!</v>
      </c>
      <c r="B159" s="45" t="e">
        <f t="shared" si="26"/>
        <v>#REF!</v>
      </c>
      <c r="C159" s="45">
        <v>367</v>
      </c>
      <c r="D159" s="45" t="s">
        <v>177</v>
      </c>
      <c r="E159" s="45" t="b">
        <f t="shared" si="28"/>
        <v>1</v>
      </c>
      <c r="F159" s="45">
        <v>367</v>
      </c>
      <c r="G159" s="45" t="s">
        <v>177</v>
      </c>
      <c r="H159" s="46">
        <v>408.72</v>
      </c>
      <c r="I159" s="47">
        <f t="shared" si="27"/>
        <v>1429825.18</v>
      </c>
      <c r="J159" s="46">
        <v>28.8</v>
      </c>
      <c r="K159" s="47">
        <f t="shared" si="29"/>
        <v>50375.52</v>
      </c>
      <c r="L159" s="48">
        <v>45</v>
      </c>
      <c r="M159" s="48">
        <v>4.46</v>
      </c>
      <c r="N159" s="49">
        <f t="shared" si="30"/>
        <v>84689.1</v>
      </c>
      <c r="O159" s="49">
        <f t="shared" si="31"/>
        <v>3052.65</v>
      </c>
      <c r="P159" s="48">
        <v>4</v>
      </c>
      <c r="Q159" s="50">
        <f t="shared" si="32"/>
        <v>2737.8</v>
      </c>
      <c r="R159" s="49">
        <f t="shared" si="33"/>
        <v>1570680.25</v>
      </c>
      <c r="S159" s="43">
        <v>620560</v>
      </c>
      <c r="T159" s="49">
        <f t="shared" si="34"/>
        <v>950120.25</v>
      </c>
      <c r="U159" s="42">
        <v>252587</v>
      </c>
      <c r="V159" s="42">
        <v>1514860</v>
      </c>
      <c r="W159" s="42">
        <f t="shared" si="35"/>
        <v>1636049</v>
      </c>
      <c r="X159" s="49">
        <f t="shared" si="36"/>
        <v>1202707.25</v>
      </c>
      <c r="Y159" s="39">
        <v>39354.47999999998</v>
      </c>
      <c r="Z159" s="39">
        <f t="shared" si="37"/>
        <v>1242061.73</v>
      </c>
    </row>
    <row r="160" spans="1:26" s="45" customFormat="1" ht="12.75">
      <c r="A160" s="44" t="e">
        <f>#REF!</f>
        <v>#REF!</v>
      </c>
      <c r="B160" s="45" t="e">
        <f t="shared" si="26"/>
        <v>#REF!</v>
      </c>
      <c r="C160" s="45">
        <v>369</v>
      </c>
      <c r="D160" s="45" t="s">
        <v>178</v>
      </c>
      <c r="E160" s="45" t="b">
        <f t="shared" si="28"/>
        <v>1</v>
      </c>
      <c r="F160" s="45">
        <v>369</v>
      </c>
      <c r="G160" s="45" t="s">
        <v>178</v>
      </c>
      <c r="H160" s="46">
        <v>540.7099999999999</v>
      </c>
      <c r="I160" s="47">
        <f t="shared" si="27"/>
        <v>1891565.79</v>
      </c>
      <c r="J160" s="46">
        <v>145.45999999999998</v>
      </c>
      <c r="K160" s="47">
        <f t="shared" si="29"/>
        <v>254431.36</v>
      </c>
      <c r="L160" s="48">
        <v>119.94999999999999</v>
      </c>
      <c r="M160" s="48">
        <v>4</v>
      </c>
      <c r="N160" s="49">
        <f t="shared" si="30"/>
        <v>225743.5</v>
      </c>
      <c r="O160" s="49">
        <f t="shared" si="31"/>
        <v>2737.8</v>
      </c>
      <c r="P160" s="48">
        <v>0</v>
      </c>
      <c r="Q160" s="50">
        <f t="shared" si="32"/>
        <v>0</v>
      </c>
      <c r="R160" s="49">
        <f t="shared" si="33"/>
        <v>2374478.4499999997</v>
      </c>
      <c r="S160" s="43">
        <v>7112655</v>
      </c>
      <c r="T160" s="49">
        <f t="shared" si="34"/>
        <v>0</v>
      </c>
      <c r="U160" s="42">
        <v>0</v>
      </c>
      <c r="V160" s="42">
        <v>0</v>
      </c>
      <c r="W160" s="42">
        <f t="shared" si="35"/>
        <v>0</v>
      </c>
      <c r="X160" s="49">
        <f t="shared" si="36"/>
        <v>0</v>
      </c>
      <c r="Y160" s="39">
        <v>0</v>
      </c>
      <c r="Z160" s="39">
        <f t="shared" si="37"/>
        <v>0</v>
      </c>
    </row>
    <row r="161" spans="1:26" s="45" customFormat="1" ht="12.75">
      <c r="A161" s="44" t="e">
        <f>#REF!</f>
        <v>#REF!</v>
      </c>
      <c r="B161" s="45" t="e">
        <f t="shared" si="26"/>
        <v>#REF!</v>
      </c>
      <c r="C161" s="45">
        <v>371</v>
      </c>
      <c r="D161" s="45" t="s">
        <v>179</v>
      </c>
      <c r="E161" s="45" t="b">
        <f t="shared" si="28"/>
        <v>1</v>
      </c>
      <c r="F161" s="45">
        <v>371</v>
      </c>
      <c r="G161" s="45" t="s">
        <v>179</v>
      </c>
      <c r="H161" s="46">
        <v>11170.640000000001</v>
      </c>
      <c r="I161" s="47">
        <f t="shared" si="27"/>
        <v>39078249.91</v>
      </c>
      <c r="J161" s="46">
        <v>4529.52</v>
      </c>
      <c r="K161" s="47">
        <f t="shared" si="29"/>
        <v>7922809.91</v>
      </c>
      <c r="L161" s="48">
        <v>1489.44</v>
      </c>
      <c r="M161" s="48">
        <v>773.89</v>
      </c>
      <c r="N161" s="49">
        <f t="shared" si="30"/>
        <v>2803096.29</v>
      </c>
      <c r="O161" s="49">
        <f t="shared" si="31"/>
        <v>529689.01</v>
      </c>
      <c r="P161" s="48">
        <v>58.54</v>
      </c>
      <c r="Q161" s="50">
        <f t="shared" si="32"/>
        <v>40067.7</v>
      </c>
      <c r="R161" s="49">
        <f t="shared" si="33"/>
        <v>50373912.81999999</v>
      </c>
      <c r="S161" s="43">
        <v>19670703</v>
      </c>
      <c r="T161" s="49">
        <f t="shared" si="34"/>
        <v>30703209.819999993</v>
      </c>
      <c r="U161" s="42">
        <v>4793937</v>
      </c>
      <c r="V161" s="42">
        <v>35998972</v>
      </c>
      <c r="W161" s="42">
        <f t="shared" si="35"/>
        <v>38878890</v>
      </c>
      <c r="X161" s="49">
        <f t="shared" si="36"/>
        <v>35497146.81999999</v>
      </c>
      <c r="Y161" s="39">
        <v>0</v>
      </c>
      <c r="Z161" s="39">
        <f t="shared" si="37"/>
        <v>35497146.81999999</v>
      </c>
    </row>
    <row r="162" spans="1:26" s="45" customFormat="1" ht="12.75">
      <c r="A162" s="44" t="e">
        <f>#REF!</f>
        <v>#REF!</v>
      </c>
      <c r="B162" s="45" t="e">
        <f t="shared" si="26"/>
        <v>#REF!</v>
      </c>
      <c r="C162" s="45">
        <v>375</v>
      </c>
      <c r="D162" s="45" t="s">
        <v>180</v>
      </c>
      <c r="E162" s="45" t="b">
        <f t="shared" si="28"/>
        <v>1</v>
      </c>
      <c r="F162" s="45">
        <v>375</v>
      </c>
      <c r="G162" s="45" t="s">
        <v>180</v>
      </c>
      <c r="H162" s="46">
        <v>69.07000000000001</v>
      </c>
      <c r="I162" s="47">
        <f t="shared" si="27"/>
        <v>241627.58</v>
      </c>
      <c r="J162" s="46">
        <v>20.22</v>
      </c>
      <c r="K162" s="47">
        <f t="shared" si="29"/>
        <v>35367.81</v>
      </c>
      <c r="L162" s="48">
        <v>18.63</v>
      </c>
      <c r="M162" s="48">
        <v>0</v>
      </c>
      <c r="N162" s="49">
        <f t="shared" si="30"/>
        <v>35061.29</v>
      </c>
      <c r="O162" s="49">
        <f t="shared" si="31"/>
        <v>0</v>
      </c>
      <c r="P162" s="48">
        <v>0</v>
      </c>
      <c r="Q162" s="50">
        <f t="shared" si="32"/>
        <v>0</v>
      </c>
      <c r="R162" s="49">
        <f t="shared" si="33"/>
        <v>312056.68</v>
      </c>
      <c r="S162" s="43">
        <v>292023</v>
      </c>
      <c r="T162" s="49">
        <f t="shared" si="34"/>
        <v>20033.679999999993</v>
      </c>
      <c r="U162" s="42">
        <v>95905</v>
      </c>
      <c r="V162" s="42">
        <v>208686</v>
      </c>
      <c r="W162" s="42">
        <f t="shared" si="35"/>
        <v>225381</v>
      </c>
      <c r="X162" s="49">
        <f t="shared" si="36"/>
        <v>115938.68</v>
      </c>
      <c r="Y162" s="39">
        <v>19614.089999999997</v>
      </c>
      <c r="Z162" s="39">
        <f t="shared" si="37"/>
        <v>135552.77</v>
      </c>
    </row>
    <row r="163" spans="1:26" s="45" customFormat="1" ht="12.75">
      <c r="A163" s="44" t="e">
        <f>#REF!</f>
        <v>#REF!</v>
      </c>
      <c r="B163" s="45" t="e">
        <f t="shared" si="26"/>
        <v>#REF!</v>
      </c>
      <c r="C163" s="45">
        <v>377</v>
      </c>
      <c r="D163" s="45" t="s">
        <v>181</v>
      </c>
      <c r="E163" s="45" t="b">
        <f t="shared" si="28"/>
        <v>1</v>
      </c>
      <c r="F163" s="45">
        <v>377</v>
      </c>
      <c r="G163" s="45" t="s">
        <v>181</v>
      </c>
      <c r="H163" s="46">
        <v>895.03</v>
      </c>
      <c r="I163" s="47">
        <f t="shared" si="27"/>
        <v>3131083.45</v>
      </c>
      <c r="J163" s="46">
        <v>93.19999999999999</v>
      </c>
      <c r="K163" s="47">
        <f t="shared" si="29"/>
        <v>163020.78</v>
      </c>
      <c r="L163" s="48">
        <v>138.34</v>
      </c>
      <c r="M163" s="48">
        <v>0</v>
      </c>
      <c r="N163" s="49">
        <f t="shared" si="30"/>
        <v>260353.11</v>
      </c>
      <c r="O163" s="49">
        <f t="shared" si="31"/>
        <v>0</v>
      </c>
      <c r="P163" s="48">
        <v>2</v>
      </c>
      <c r="Q163" s="50">
        <f t="shared" si="32"/>
        <v>1368.9</v>
      </c>
      <c r="R163" s="49">
        <f t="shared" si="33"/>
        <v>3555826.2399999998</v>
      </c>
      <c r="S163" s="43">
        <v>1280646</v>
      </c>
      <c r="T163" s="49">
        <f t="shared" si="34"/>
        <v>2275180.2399999998</v>
      </c>
      <c r="U163" s="42">
        <v>35366</v>
      </c>
      <c r="V163" s="42">
        <v>2218216</v>
      </c>
      <c r="W163" s="42">
        <f t="shared" si="35"/>
        <v>2395673</v>
      </c>
      <c r="X163" s="49">
        <f t="shared" si="36"/>
        <v>2310546.2399999998</v>
      </c>
      <c r="Y163" s="39">
        <v>0</v>
      </c>
      <c r="Z163" s="39">
        <f t="shared" si="37"/>
        <v>2310546.2399999998</v>
      </c>
    </row>
    <row r="164" spans="1:26" s="45" customFormat="1" ht="12.75">
      <c r="A164" s="44" t="e">
        <f>#REF!</f>
        <v>#REF!</v>
      </c>
      <c r="B164" s="45" t="e">
        <f t="shared" si="26"/>
        <v>#REF!</v>
      </c>
      <c r="C164" s="45">
        <v>379</v>
      </c>
      <c r="D164" s="45" t="s">
        <v>182</v>
      </c>
      <c r="E164" s="45" t="b">
        <f t="shared" si="28"/>
        <v>1</v>
      </c>
      <c r="F164" s="45">
        <v>379</v>
      </c>
      <c r="G164" s="45" t="s">
        <v>182</v>
      </c>
      <c r="H164" s="46">
        <v>233</v>
      </c>
      <c r="I164" s="47">
        <f t="shared" si="27"/>
        <v>815103.9</v>
      </c>
      <c r="J164" s="46">
        <v>34.14</v>
      </c>
      <c r="K164" s="47">
        <f t="shared" si="29"/>
        <v>59715.98</v>
      </c>
      <c r="L164" s="48">
        <v>28.96</v>
      </c>
      <c r="M164" s="48">
        <v>0</v>
      </c>
      <c r="N164" s="49">
        <f t="shared" si="30"/>
        <v>54502.14</v>
      </c>
      <c r="O164" s="49">
        <f t="shared" si="31"/>
        <v>0</v>
      </c>
      <c r="P164" s="48">
        <v>2</v>
      </c>
      <c r="Q164" s="50">
        <f t="shared" si="32"/>
        <v>1368.9</v>
      </c>
      <c r="R164" s="49">
        <f t="shared" si="33"/>
        <v>930690.92</v>
      </c>
      <c r="S164" s="43">
        <v>1730027</v>
      </c>
      <c r="T164" s="49">
        <f t="shared" si="34"/>
        <v>0</v>
      </c>
      <c r="U164" s="42">
        <v>4256</v>
      </c>
      <c r="V164" s="42">
        <v>4256</v>
      </c>
      <c r="W164" s="42">
        <f t="shared" si="35"/>
        <v>4596</v>
      </c>
      <c r="X164" s="49">
        <f t="shared" si="36"/>
        <v>4256</v>
      </c>
      <c r="Y164" s="39">
        <v>0</v>
      </c>
      <c r="Z164" s="39">
        <f t="shared" si="37"/>
        <v>4256</v>
      </c>
    </row>
    <row r="165" spans="1:26" s="45" customFormat="1" ht="12.75">
      <c r="A165" s="44" t="e">
        <f>#REF!</f>
        <v>#REF!</v>
      </c>
      <c r="B165" s="45" t="e">
        <f t="shared" si="26"/>
        <v>#REF!</v>
      </c>
      <c r="C165" s="45">
        <v>381</v>
      </c>
      <c r="D165" s="45" t="s">
        <v>183</v>
      </c>
      <c r="E165" s="45" t="b">
        <f t="shared" si="28"/>
        <v>1</v>
      </c>
      <c r="F165" s="45">
        <v>381</v>
      </c>
      <c r="G165" s="45" t="s">
        <v>183</v>
      </c>
      <c r="H165" s="46">
        <v>95.61999999999999</v>
      </c>
      <c r="I165" s="47">
        <f t="shared" si="27"/>
        <v>334507.45</v>
      </c>
      <c r="J165" s="46">
        <v>2</v>
      </c>
      <c r="K165" s="47">
        <f t="shared" si="29"/>
        <v>3498.3</v>
      </c>
      <c r="L165" s="48">
        <v>10</v>
      </c>
      <c r="M165" s="48">
        <v>0</v>
      </c>
      <c r="N165" s="49">
        <f t="shared" si="30"/>
        <v>18819.8</v>
      </c>
      <c r="O165" s="49">
        <f t="shared" si="31"/>
        <v>0</v>
      </c>
      <c r="P165" s="48">
        <v>2</v>
      </c>
      <c r="Q165" s="50">
        <f t="shared" si="32"/>
        <v>1368.9</v>
      </c>
      <c r="R165" s="49">
        <f t="shared" si="33"/>
        <v>358194.45</v>
      </c>
      <c r="S165" s="43">
        <v>1548755</v>
      </c>
      <c r="T165" s="49">
        <f t="shared" si="34"/>
        <v>0</v>
      </c>
      <c r="U165" s="42">
        <v>0</v>
      </c>
      <c r="V165" s="42">
        <v>0</v>
      </c>
      <c r="W165" s="42">
        <f t="shared" si="35"/>
        <v>0</v>
      </c>
      <c r="X165" s="49">
        <f t="shared" si="36"/>
        <v>0</v>
      </c>
      <c r="Y165" s="39">
        <v>0</v>
      </c>
      <c r="Z165" s="39">
        <f t="shared" si="37"/>
        <v>0</v>
      </c>
    </row>
    <row r="166" spans="1:26" s="45" customFormat="1" ht="12.75">
      <c r="A166" s="44" t="e">
        <f>#REF!</f>
        <v>#REF!</v>
      </c>
      <c r="B166" s="45" t="e">
        <f t="shared" si="26"/>
        <v>#REF!</v>
      </c>
      <c r="C166" s="45">
        <v>383</v>
      </c>
      <c r="D166" s="45" t="s">
        <v>184</v>
      </c>
      <c r="E166" s="45" t="b">
        <f t="shared" si="28"/>
        <v>1</v>
      </c>
      <c r="F166" s="45">
        <v>383</v>
      </c>
      <c r="G166" s="45" t="s">
        <v>184</v>
      </c>
      <c r="H166" s="46">
        <v>392.28</v>
      </c>
      <c r="I166" s="47">
        <f t="shared" si="27"/>
        <v>1372313.12</v>
      </c>
      <c r="J166" s="46">
        <v>117.36999999999999</v>
      </c>
      <c r="K166" s="47">
        <f t="shared" si="29"/>
        <v>205297.74</v>
      </c>
      <c r="L166" s="48">
        <v>63.61</v>
      </c>
      <c r="M166" s="48">
        <v>0</v>
      </c>
      <c r="N166" s="49">
        <f t="shared" si="30"/>
        <v>119712.75</v>
      </c>
      <c r="O166" s="49">
        <f t="shared" si="31"/>
        <v>0</v>
      </c>
      <c r="P166" s="48">
        <v>2</v>
      </c>
      <c r="Q166" s="50">
        <f t="shared" si="32"/>
        <v>1368.9</v>
      </c>
      <c r="R166" s="49">
        <f t="shared" si="33"/>
        <v>1698692.51</v>
      </c>
      <c r="S166" s="43">
        <v>1012300</v>
      </c>
      <c r="T166" s="49">
        <f t="shared" si="34"/>
        <v>686392.51</v>
      </c>
      <c r="U166" s="42">
        <v>0</v>
      </c>
      <c r="V166" s="42">
        <v>661344</v>
      </c>
      <c r="W166" s="42">
        <f t="shared" si="35"/>
        <v>714252</v>
      </c>
      <c r="X166" s="49">
        <f t="shared" si="36"/>
        <v>686392.51</v>
      </c>
      <c r="Y166" s="39">
        <v>0</v>
      </c>
      <c r="Z166" s="39">
        <f t="shared" si="37"/>
        <v>686392.51</v>
      </c>
    </row>
    <row r="167" spans="1:26" s="45" customFormat="1" ht="12.75">
      <c r="A167" s="44" t="e">
        <f>#REF!</f>
        <v>#REF!</v>
      </c>
      <c r="B167" s="45" t="e">
        <f t="shared" si="26"/>
        <v>#REF!</v>
      </c>
      <c r="C167" s="45">
        <v>387</v>
      </c>
      <c r="D167" s="45" t="s">
        <v>185</v>
      </c>
      <c r="E167" s="45" t="b">
        <f t="shared" si="28"/>
        <v>1</v>
      </c>
      <c r="F167" s="45">
        <v>387</v>
      </c>
      <c r="G167" s="45" t="s">
        <v>185</v>
      </c>
      <c r="H167" s="46">
        <v>316.2</v>
      </c>
      <c r="I167" s="47">
        <f t="shared" si="27"/>
        <v>1106162.46</v>
      </c>
      <c r="J167" s="46">
        <v>4.56</v>
      </c>
      <c r="K167" s="47">
        <f t="shared" si="29"/>
        <v>7976.12</v>
      </c>
      <c r="L167" s="48">
        <v>37.56</v>
      </c>
      <c r="M167" s="48">
        <v>1</v>
      </c>
      <c r="N167" s="49">
        <f t="shared" si="30"/>
        <v>70687.17</v>
      </c>
      <c r="O167" s="49">
        <f t="shared" si="31"/>
        <v>684.45</v>
      </c>
      <c r="P167" s="48">
        <v>2</v>
      </c>
      <c r="Q167" s="50">
        <f t="shared" si="32"/>
        <v>1368.9</v>
      </c>
      <c r="R167" s="49">
        <f t="shared" si="33"/>
        <v>1186879.0999999999</v>
      </c>
      <c r="S167" s="43">
        <v>628167</v>
      </c>
      <c r="T167" s="49">
        <f t="shared" si="34"/>
        <v>558712.0999999999</v>
      </c>
      <c r="U167" s="42">
        <v>0</v>
      </c>
      <c r="V167" s="42">
        <v>681376</v>
      </c>
      <c r="W167" s="42">
        <f t="shared" si="35"/>
        <v>735886</v>
      </c>
      <c r="X167" s="49">
        <f t="shared" si="36"/>
        <v>558712.0999999999</v>
      </c>
      <c r="Y167" s="39">
        <v>24498.430000000168</v>
      </c>
      <c r="Z167" s="39">
        <f t="shared" si="37"/>
        <v>583210.53</v>
      </c>
    </row>
    <row r="168" spans="1:26" s="45" customFormat="1" ht="12.75">
      <c r="A168" s="44" t="e">
        <f>#REF!</f>
        <v>#REF!</v>
      </c>
      <c r="B168" s="45" t="e">
        <f t="shared" si="26"/>
        <v>#REF!</v>
      </c>
      <c r="C168" s="45">
        <v>389</v>
      </c>
      <c r="D168" s="45" t="s">
        <v>186</v>
      </c>
      <c r="E168" s="45" t="b">
        <f t="shared" si="28"/>
        <v>1</v>
      </c>
      <c r="F168" s="45">
        <v>389</v>
      </c>
      <c r="G168" s="45" t="s">
        <v>186</v>
      </c>
      <c r="H168" s="46">
        <v>244.37</v>
      </c>
      <c r="I168" s="47">
        <f t="shared" si="27"/>
        <v>854879.57</v>
      </c>
      <c r="J168" s="46">
        <v>72.27</v>
      </c>
      <c r="K168" s="47">
        <f t="shared" si="29"/>
        <v>126411.07</v>
      </c>
      <c r="L168" s="48">
        <v>44.22</v>
      </c>
      <c r="M168" s="48">
        <v>0</v>
      </c>
      <c r="N168" s="49">
        <f t="shared" si="30"/>
        <v>83221.16</v>
      </c>
      <c r="O168" s="49">
        <f t="shared" si="31"/>
        <v>0</v>
      </c>
      <c r="P168" s="48">
        <v>2</v>
      </c>
      <c r="Q168" s="50">
        <f t="shared" si="32"/>
        <v>1368.9</v>
      </c>
      <c r="R168" s="49">
        <f t="shared" si="33"/>
        <v>1065880.6999999997</v>
      </c>
      <c r="S168" s="43">
        <v>767869</v>
      </c>
      <c r="T168" s="49">
        <f t="shared" si="34"/>
        <v>298011.6999999997</v>
      </c>
      <c r="U168" s="42">
        <v>359153</v>
      </c>
      <c r="V168" s="42">
        <v>784885</v>
      </c>
      <c r="W168" s="42">
        <f t="shared" si="35"/>
        <v>847676</v>
      </c>
      <c r="X168" s="49">
        <f t="shared" si="36"/>
        <v>657164.6999999997</v>
      </c>
      <c r="Y168" s="39">
        <v>76588.17000000027</v>
      </c>
      <c r="Z168" s="39">
        <f t="shared" si="37"/>
        <v>733752.87</v>
      </c>
    </row>
    <row r="169" spans="1:26" s="45" customFormat="1" ht="12.75">
      <c r="A169" s="44" t="e">
        <f>#REF!</f>
        <v>#REF!</v>
      </c>
      <c r="B169" s="45" t="e">
        <f t="shared" si="26"/>
        <v>#REF!</v>
      </c>
      <c r="C169" s="45">
        <v>391</v>
      </c>
      <c r="D169" s="45" t="s">
        <v>187</v>
      </c>
      <c r="E169" s="45" t="b">
        <f t="shared" si="28"/>
        <v>1</v>
      </c>
      <c r="F169" s="45">
        <v>391</v>
      </c>
      <c r="G169" s="45" t="s">
        <v>187</v>
      </c>
      <c r="H169" s="46">
        <v>66.44</v>
      </c>
      <c r="I169" s="47">
        <f t="shared" si="27"/>
        <v>232427.05</v>
      </c>
      <c r="J169" s="46">
        <v>9.95</v>
      </c>
      <c r="K169" s="47">
        <f t="shared" si="29"/>
        <v>17404.04</v>
      </c>
      <c r="L169" s="48">
        <v>12.75</v>
      </c>
      <c r="M169" s="48">
        <v>0</v>
      </c>
      <c r="N169" s="49">
        <f t="shared" si="30"/>
        <v>23995.25</v>
      </c>
      <c r="O169" s="49">
        <f t="shared" si="31"/>
        <v>0</v>
      </c>
      <c r="P169" s="48">
        <v>0</v>
      </c>
      <c r="Q169" s="50">
        <f t="shared" si="32"/>
        <v>0</v>
      </c>
      <c r="R169" s="49">
        <f t="shared" si="33"/>
        <v>273826.33999999997</v>
      </c>
      <c r="S169" s="43">
        <v>1211198</v>
      </c>
      <c r="T169" s="49">
        <f t="shared" si="34"/>
        <v>0</v>
      </c>
      <c r="U169" s="42">
        <v>0</v>
      </c>
      <c r="V169" s="42">
        <v>0</v>
      </c>
      <c r="W169" s="42">
        <f t="shared" si="35"/>
        <v>0</v>
      </c>
      <c r="X169" s="49">
        <f t="shared" si="36"/>
        <v>0</v>
      </c>
      <c r="Y169" s="39">
        <v>0</v>
      </c>
      <c r="Z169" s="39">
        <f t="shared" si="37"/>
        <v>0</v>
      </c>
    </row>
    <row r="170" spans="1:26" s="45" customFormat="1" ht="12.75">
      <c r="A170" s="44" t="e">
        <f>#REF!</f>
        <v>#REF!</v>
      </c>
      <c r="B170" s="45" t="e">
        <f t="shared" si="26"/>
        <v>#REF!</v>
      </c>
      <c r="C170" s="45">
        <v>393</v>
      </c>
      <c r="D170" s="45" t="s">
        <v>188</v>
      </c>
      <c r="E170" s="45" t="b">
        <f t="shared" si="28"/>
        <v>1</v>
      </c>
      <c r="F170" s="45">
        <v>393</v>
      </c>
      <c r="G170" s="45" t="s">
        <v>188</v>
      </c>
      <c r="H170" s="46">
        <v>827.54</v>
      </c>
      <c r="I170" s="47">
        <f t="shared" si="27"/>
        <v>2894983.18</v>
      </c>
      <c r="J170" s="46">
        <v>243.26</v>
      </c>
      <c r="K170" s="47">
        <f t="shared" si="29"/>
        <v>425498.23</v>
      </c>
      <c r="L170" s="48">
        <v>73.18</v>
      </c>
      <c r="M170" s="48">
        <v>2.45</v>
      </c>
      <c r="N170" s="49">
        <f t="shared" si="30"/>
        <v>137723.3</v>
      </c>
      <c r="O170" s="49">
        <f t="shared" si="31"/>
        <v>1676.9</v>
      </c>
      <c r="P170" s="48">
        <v>3</v>
      </c>
      <c r="Q170" s="50">
        <f t="shared" si="32"/>
        <v>2053.35</v>
      </c>
      <c r="R170" s="49">
        <f t="shared" si="33"/>
        <v>3461934.96</v>
      </c>
      <c r="S170" s="43">
        <v>872149</v>
      </c>
      <c r="T170" s="49">
        <f t="shared" si="34"/>
        <v>2589785.96</v>
      </c>
      <c r="U170" s="42">
        <v>891548</v>
      </c>
      <c r="V170" s="42">
        <v>3131119</v>
      </c>
      <c r="W170" s="42">
        <f t="shared" si="35"/>
        <v>3381609</v>
      </c>
      <c r="X170" s="49">
        <f t="shared" si="36"/>
        <v>3381609</v>
      </c>
      <c r="Y170" s="39">
        <v>0</v>
      </c>
      <c r="Z170" s="39">
        <f t="shared" si="37"/>
        <v>3381609</v>
      </c>
    </row>
    <row r="171" spans="1:26" s="45" customFormat="1" ht="12.75">
      <c r="A171" s="44" t="e">
        <f>#REF!</f>
        <v>#REF!</v>
      </c>
      <c r="B171" s="45" t="e">
        <f t="shared" si="26"/>
        <v>#REF!</v>
      </c>
      <c r="C171" s="45">
        <v>395</v>
      </c>
      <c r="D171" s="45" t="s">
        <v>189</v>
      </c>
      <c r="E171" s="45" t="b">
        <f t="shared" si="28"/>
        <v>1</v>
      </c>
      <c r="F171" s="45">
        <v>395</v>
      </c>
      <c r="G171" s="45" t="s">
        <v>189</v>
      </c>
      <c r="H171" s="46">
        <v>341.92</v>
      </c>
      <c r="I171" s="47">
        <f t="shared" si="27"/>
        <v>1196138.74</v>
      </c>
      <c r="J171" s="46">
        <v>18.77</v>
      </c>
      <c r="K171" s="47">
        <f t="shared" si="29"/>
        <v>32831.55</v>
      </c>
      <c r="L171" s="48">
        <v>33.88</v>
      </c>
      <c r="M171" s="48">
        <v>1.19</v>
      </c>
      <c r="N171" s="49">
        <f t="shared" si="30"/>
        <v>63761.48</v>
      </c>
      <c r="O171" s="49">
        <f t="shared" si="31"/>
        <v>814.5</v>
      </c>
      <c r="P171" s="48">
        <v>0</v>
      </c>
      <c r="Q171" s="50">
        <f t="shared" si="32"/>
        <v>0</v>
      </c>
      <c r="R171" s="49">
        <f t="shared" si="33"/>
        <v>1293546.27</v>
      </c>
      <c r="S171" s="43">
        <v>2617444</v>
      </c>
      <c r="T171" s="49">
        <f t="shared" si="34"/>
        <v>0</v>
      </c>
      <c r="U171" s="42">
        <v>0</v>
      </c>
      <c r="V171" s="42">
        <v>0</v>
      </c>
      <c r="W171" s="42">
        <f t="shared" si="35"/>
        <v>0</v>
      </c>
      <c r="X171" s="49">
        <f t="shared" si="36"/>
        <v>0</v>
      </c>
      <c r="Y171" s="39">
        <v>0</v>
      </c>
      <c r="Z171" s="39">
        <f t="shared" si="37"/>
        <v>0</v>
      </c>
    </row>
    <row r="172" spans="1:26" s="45" customFormat="1" ht="12.75">
      <c r="A172" s="44" t="e">
        <f>#REF!</f>
        <v>#REF!</v>
      </c>
      <c r="B172" s="45" t="e">
        <f t="shared" si="26"/>
        <v>#REF!</v>
      </c>
      <c r="C172" s="45">
        <v>399</v>
      </c>
      <c r="D172" s="45" t="s">
        <v>190</v>
      </c>
      <c r="E172" s="45" t="b">
        <f t="shared" si="28"/>
        <v>1</v>
      </c>
      <c r="F172" s="45">
        <v>399</v>
      </c>
      <c r="G172" s="45" t="s">
        <v>190</v>
      </c>
      <c r="H172" s="46">
        <v>941.89</v>
      </c>
      <c r="I172" s="47">
        <f t="shared" si="27"/>
        <v>3295013.79</v>
      </c>
      <c r="J172" s="46">
        <v>225.39999999999998</v>
      </c>
      <c r="K172" s="47">
        <f t="shared" si="29"/>
        <v>394258.41</v>
      </c>
      <c r="L172" s="48">
        <v>164.56</v>
      </c>
      <c r="M172" s="48">
        <v>7</v>
      </c>
      <c r="N172" s="49">
        <f t="shared" si="30"/>
        <v>309698.63</v>
      </c>
      <c r="O172" s="49">
        <f t="shared" si="31"/>
        <v>4791.15</v>
      </c>
      <c r="P172" s="48">
        <v>4</v>
      </c>
      <c r="Q172" s="50">
        <f t="shared" si="32"/>
        <v>2737.8</v>
      </c>
      <c r="R172" s="49">
        <f t="shared" si="33"/>
        <v>4006499.78</v>
      </c>
      <c r="S172" s="43">
        <v>1741081</v>
      </c>
      <c r="T172" s="49">
        <f t="shared" si="34"/>
        <v>2265418.78</v>
      </c>
      <c r="U172" s="42">
        <v>0</v>
      </c>
      <c r="V172" s="42">
        <v>2280088</v>
      </c>
      <c r="W172" s="42">
        <f t="shared" si="35"/>
        <v>2462495</v>
      </c>
      <c r="X172" s="49">
        <f t="shared" si="36"/>
        <v>2265418.78</v>
      </c>
      <c r="Y172" s="39">
        <v>0</v>
      </c>
      <c r="Z172" s="39">
        <f t="shared" si="37"/>
        <v>2265418.78</v>
      </c>
    </row>
    <row r="173" spans="1:26" s="45" customFormat="1" ht="12.75">
      <c r="A173" s="44" t="e">
        <f>#REF!</f>
        <v>#REF!</v>
      </c>
      <c r="B173" s="45" t="e">
        <f t="shared" si="26"/>
        <v>#REF!</v>
      </c>
      <c r="C173" s="45">
        <v>401</v>
      </c>
      <c r="D173" s="45" t="s">
        <v>191</v>
      </c>
      <c r="E173" s="45" t="b">
        <f t="shared" si="28"/>
        <v>1</v>
      </c>
      <c r="F173" s="45">
        <v>401</v>
      </c>
      <c r="G173" s="45" t="s">
        <v>191</v>
      </c>
      <c r="H173" s="46">
        <v>821.75</v>
      </c>
      <c r="I173" s="47">
        <f t="shared" si="27"/>
        <v>2874728.03</v>
      </c>
      <c r="J173" s="46">
        <v>408.56</v>
      </c>
      <c r="K173" s="47">
        <f t="shared" si="29"/>
        <v>714632.72</v>
      </c>
      <c r="L173" s="48">
        <v>128.31</v>
      </c>
      <c r="M173" s="48">
        <v>7.83</v>
      </c>
      <c r="N173" s="49">
        <f t="shared" si="30"/>
        <v>241476.85</v>
      </c>
      <c r="O173" s="49">
        <f t="shared" si="31"/>
        <v>5359.24</v>
      </c>
      <c r="P173" s="48">
        <v>3.06</v>
      </c>
      <c r="Q173" s="50">
        <f t="shared" si="32"/>
        <v>2094.42</v>
      </c>
      <c r="R173" s="49">
        <f t="shared" si="33"/>
        <v>3838291.2600000002</v>
      </c>
      <c r="S173" s="43">
        <v>1081917</v>
      </c>
      <c r="T173" s="49">
        <f t="shared" si="34"/>
        <v>2756374.2600000002</v>
      </c>
      <c r="U173" s="42">
        <v>3663773</v>
      </c>
      <c r="V173" s="42">
        <v>6931339</v>
      </c>
      <c r="W173" s="42">
        <f t="shared" si="35"/>
        <v>7485846</v>
      </c>
      <c r="X173" s="49">
        <f t="shared" si="36"/>
        <v>6420147.26</v>
      </c>
      <c r="Y173" s="39">
        <v>0</v>
      </c>
      <c r="Z173" s="39">
        <f t="shared" si="37"/>
        <v>6420147.26</v>
      </c>
    </row>
    <row r="174" spans="1:26" s="45" customFormat="1" ht="12.75">
      <c r="A174" s="44" t="e">
        <f>#REF!</f>
        <v>#REF!</v>
      </c>
      <c r="B174" s="45" t="e">
        <f t="shared" si="26"/>
        <v>#REF!</v>
      </c>
      <c r="C174" s="45">
        <v>403</v>
      </c>
      <c r="D174" s="45" t="s">
        <v>192</v>
      </c>
      <c r="E174" s="45" t="b">
        <f t="shared" si="28"/>
        <v>1</v>
      </c>
      <c r="F174" s="45">
        <v>403</v>
      </c>
      <c r="G174" s="45" t="s">
        <v>192</v>
      </c>
      <c r="H174" s="46">
        <v>715.59</v>
      </c>
      <c r="I174" s="47">
        <f t="shared" si="27"/>
        <v>2503348.5</v>
      </c>
      <c r="J174" s="46">
        <v>81.3</v>
      </c>
      <c r="K174" s="47">
        <f t="shared" si="29"/>
        <v>142205.9</v>
      </c>
      <c r="L174" s="48">
        <v>141.77</v>
      </c>
      <c r="M174" s="48">
        <v>2</v>
      </c>
      <c r="N174" s="49">
        <f t="shared" si="30"/>
        <v>266808.3</v>
      </c>
      <c r="O174" s="49">
        <f t="shared" si="31"/>
        <v>1368.9</v>
      </c>
      <c r="P174" s="48">
        <v>6</v>
      </c>
      <c r="Q174" s="50">
        <f t="shared" si="32"/>
        <v>4106.7</v>
      </c>
      <c r="R174" s="49">
        <f t="shared" si="33"/>
        <v>2917838.3</v>
      </c>
      <c r="S174" s="43">
        <v>1015219</v>
      </c>
      <c r="T174" s="49">
        <f t="shared" si="34"/>
        <v>1902619.2999999998</v>
      </c>
      <c r="U174" s="42">
        <v>97091</v>
      </c>
      <c r="V174" s="42">
        <v>2023518</v>
      </c>
      <c r="W174" s="42">
        <f t="shared" si="35"/>
        <v>2185399</v>
      </c>
      <c r="X174" s="49">
        <f t="shared" si="36"/>
        <v>1999710.2999999998</v>
      </c>
      <c r="Y174" s="39">
        <v>28360.15000000014</v>
      </c>
      <c r="Z174" s="39">
        <f t="shared" si="37"/>
        <v>2028070.45</v>
      </c>
    </row>
    <row r="175" spans="1:26" s="45" customFormat="1" ht="12.75">
      <c r="A175" s="44" t="e">
        <f>#REF!</f>
        <v>#REF!</v>
      </c>
      <c r="B175" s="45" t="e">
        <f t="shared" si="26"/>
        <v>#REF!</v>
      </c>
      <c r="C175" s="45">
        <v>404</v>
      </c>
      <c r="D175" s="45" t="s">
        <v>193</v>
      </c>
      <c r="E175" s="45" t="b">
        <f t="shared" si="28"/>
        <v>1</v>
      </c>
      <c r="F175" s="45">
        <v>404</v>
      </c>
      <c r="G175" s="45" t="s">
        <v>193</v>
      </c>
      <c r="H175" s="46">
        <v>693.97</v>
      </c>
      <c r="I175" s="47">
        <f t="shared" si="27"/>
        <v>2427715.25</v>
      </c>
      <c r="J175" s="46">
        <v>276.52</v>
      </c>
      <c r="K175" s="47">
        <f t="shared" si="29"/>
        <v>483674.96</v>
      </c>
      <c r="L175" s="48">
        <v>99.54</v>
      </c>
      <c r="M175" s="48">
        <v>8</v>
      </c>
      <c r="N175" s="49">
        <f t="shared" si="30"/>
        <v>187332.29</v>
      </c>
      <c r="O175" s="49">
        <f t="shared" si="31"/>
        <v>5475.6</v>
      </c>
      <c r="P175" s="48">
        <v>4.57</v>
      </c>
      <c r="Q175" s="50">
        <f t="shared" si="32"/>
        <v>3127.94</v>
      </c>
      <c r="R175" s="49">
        <f t="shared" si="33"/>
        <v>3107326.04</v>
      </c>
      <c r="S175" s="43">
        <v>721355</v>
      </c>
      <c r="T175" s="49">
        <f t="shared" si="34"/>
        <v>2385971.04</v>
      </c>
      <c r="U175" s="42">
        <v>2277433</v>
      </c>
      <c r="V175" s="42">
        <v>4655230</v>
      </c>
      <c r="W175" s="42">
        <f t="shared" si="35"/>
        <v>5027648</v>
      </c>
      <c r="X175" s="49">
        <f t="shared" si="36"/>
        <v>4663404.04</v>
      </c>
      <c r="Y175" s="39">
        <v>0</v>
      </c>
      <c r="Z175" s="39">
        <f t="shared" si="37"/>
        <v>4663404.04</v>
      </c>
    </row>
    <row r="176" spans="1:250" s="45" customFormat="1" ht="12.75">
      <c r="A176" s="42" t="e">
        <f>#REF!</f>
        <v>#REF!</v>
      </c>
      <c r="B176" s="48" t="e">
        <f t="shared" si="26"/>
        <v>#REF!</v>
      </c>
      <c r="C176" s="48">
        <v>405</v>
      </c>
      <c r="D176" s="42" t="s">
        <v>194</v>
      </c>
      <c r="E176" s="42" t="b">
        <f t="shared" si="28"/>
        <v>1</v>
      </c>
      <c r="F176" s="42">
        <v>405</v>
      </c>
      <c r="G176" s="45" t="s">
        <v>194</v>
      </c>
      <c r="H176" s="46">
        <v>562.43</v>
      </c>
      <c r="I176" s="47">
        <f t="shared" si="27"/>
        <v>1967548.87</v>
      </c>
      <c r="J176" s="46">
        <v>56.209999999999994</v>
      </c>
      <c r="K176" s="47">
        <f t="shared" si="29"/>
        <v>98319.72</v>
      </c>
      <c r="L176" s="48">
        <v>69.17</v>
      </c>
      <c r="M176" s="48">
        <v>3</v>
      </c>
      <c r="N176" s="49">
        <f t="shared" si="30"/>
        <v>130176.56</v>
      </c>
      <c r="O176" s="49">
        <f t="shared" si="31"/>
        <v>2053.35</v>
      </c>
      <c r="P176" s="48">
        <v>4</v>
      </c>
      <c r="Q176" s="50">
        <f t="shared" si="32"/>
        <v>2737.8</v>
      </c>
      <c r="R176" s="49">
        <f t="shared" si="33"/>
        <v>2200836.3</v>
      </c>
      <c r="S176" s="43">
        <v>2446858</v>
      </c>
      <c r="T176" s="49">
        <f t="shared" si="34"/>
        <v>0</v>
      </c>
      <c r="U176" s="42">
        <v>234921</v>
      </c>
      <c r="V176" s="42">
        <v>234921</v>
      </c>
      <c r="W176" s="42">
        <f t="shared" si="35"/>
        <v>253715</v>
      </c>
      <c r="X176" s="49">
        <f t="shared" si="36"/>
        <v>234921</v>
      </c>
      <c r="Y176" s="39">
        <v>0</v>
      </c>
      <c r="Z176" s="39">
        <f t="shared" si="37"/>
        <v>234921</v>
      </c>
      <c r="CF176" s="42"/>
      <c r="CG176" s="42"/>
      <c r="CH176" s="48"/>
      <c r="CI176" s="48"/>
      <c r="CJ176" s="42"/>
      <c r="CK176" s="42"/>
      <c r="CL176" s="42"/>
      <c r="CM176" s="42"/>
      <c r="CN176" s="52"/>
      <c r="CO176" s="42"/>
      <c r="CP176" s="42"/>
      <c r="CQ176" s="42"/>
      <c r="CR176" s="42"/>
      <c r="CS176" s="42"/>
      <c r="CU176" s="42"/>
      <c r="CV176" s="42"/>
      <c r="CW176" s="48"/>
      <c r="CX176" s="48"/>
      <c r="CY176" s="42"/>
      <c r="CZ176" s="42"/>
      <c r="DA176" s="42"/>
      <c r="DB176" s="42"/>
      <c r="DC176" s="52"/>
      <c r="DD176" s="42"/>
      <c r="DE176" s="42"/>
      <c r="DF176" s="42"/>
      <c r="DG176" s="42"/>
      <c r="DH176" s="42"/>
      <c r="DJ176" s="42"/>
      <c r="DK176" s="42"/>
      <c r="DL176" s="48"/>
      <c r="DM176" s="48"/>
      <c r="DN176" s="42"/>
      <c r="DO176" s="42"/>
      <c r="DP176" s="42"/>
      <c r="DQ176" s="42"/>
      <c r="DR176" s="52"/>
      <c r="DS176" s="42"/>
      <c r="DT176" s="42"/>
      <c r="DU176" s="42"/>
      <c r="DV176" s="42"/>
      <c r="DW176" s="42"/>
      <c r="DY176" s="42"/>
      <c r="DZ176" s="42"/>
      <c r="EA176" s="48"/>
      <c r="EB176" s="48"/>
      <c r="EC176" s="42"/>
      <c r="ED176" s="42"/>
      <c r="EE176" s="42"/>
      <c r="EF176" s="42"/>
      <c r="EG176" s="52"/>
      <c r="EH176" s="42"/>
      <c r="EI176" s="42"/>
      <c r="EJ176" s="42"/>
      <c r="EK176" s="42"/>
      <c r="EL176" s="42"/>
      <c r="EN176" s="42"/>
      <c r="EO176" s="42"/>
      <c r="EP176" s="48"/>
      <c r="EQ176" s="48"/>
      <c r="ER176" s="42"/>
      <c r="ES176" s="42"/>
      <c r="ET176" s="42"/>
      <c r="EU176" s="42"/>
      <c r="EV176" s="52"/>
      <c r="EW176" s="42"/>
      <c r="EX176" s="42"/>
      <c r="EY176" s="42"/>
      <c r="EZ176" s="42"/>
      <c r="FA176" s="42"/>
      <c r="FC176" s="42"/>
      <c r="FD176" s="42"/>
      <c r="FE176" s="48"/>
      <c r="FF176" s="48"/>
      <c r="FG176" s="42"/>
      <c r="FH176" s="42"/>
      <c r="FI176" s="42"/>
      <c r="FJ176" s="42"/>
      <c r="FK176" s="52"/>
      <c r="FL176" s="42"/>
      <c r="FM176" s="42"/>
      <c r="FN176" s="42"/>
      <c r="FO176" s="42"/>
      <c r="FP176" s="42"/>
      <c r="FR176" s="42"/>
      <c r="FS176" s="42"/>
      <c r="FT176" s="48"/>
      <c r="FU176" s="48"/>
      <c r="FV176" s="42"/>
      <c r="FW176" s="42"/>
      <c r="FX176" s="42"/>
      <c r="FY176" s="42"/>
      <c r="FZ176" s="52"/>
      <c r="GA176" s="42"/>
      <c r="GB176" s="42"/>
      <c r="GC176" s="42"/>
      <c r="GD176" s="42"/>
      <c r="GE176" s="42"/>
      <c r="GG176" s="42"/>
      <c r="GH176" s="42"/>
      <c r="GI176" s="48"/>
      <c r="GJ176" s="48"/>
      <c r="GK176" s="42"/>
      <c r="GL176" s="42"/>
      <c r="GM176" s="42"/>
      <c r="GN176" s="42"/>
      <c r="GO176" s="52"/>
      <c r="GP176" s="42"/>
      <c r="GQ176" s="42"/>
      <c r="GR176" s="42"/>
      <c r="GS176" s="42"/>
      <c r="GT176" s="42"/>
      <c r="GV176" s="42"/>
      <c r="GW176" s="42"/>
      <c r="GX176" s="48"/>
      <c r="GY176" s="48"/>
      <c r="GZ176" s="42"/>
      <c r="HA176" s="42"/>
      <c r="HB176" s="42"/>
      <c r="HC176" s="42"/>
      <c r="HD176" s="52"/>
      <c r="HE176" s="42"/>
      <c r="HF176" s="42"/>
      <c r="HG176" s="42"/>
      <c r="HH176" s="42"/>
      <c r="HI176" s="42"/>
      <c r="HK176" s="42"/>
      <c r="HL176" s="42"/>
      <c r="HM176" s="48"/>
      <c r="HN176" s="48"/>
      <c r="HO176" s="42"/>
      <c r="HP176" s="42"/>
      <c r="HQ176" s="42"/>
      <c r="HR176" s="42"/>
      <c r="HS176" s="52"/>
      <c r="HT176" s="42"/>
      <c r="HU176" s="42"/>
      <c r="HV176" s="42"/>
      <c r="HW176" s="42"/>
      <c r="HX176" s="42"/>
      <c r="HZ176" s="42"/>
      <c r="IA176" s="42"/>
      <c r="IB176" s="48"/>
      <c r="IC176" s="48"/>
      <c r="ID176" s="42"/>
      <c r="IE176" s="42"/>
      <c r="IF176" s="42"/>
      <c r="IG176" s="42"/>
      <c r="IH176" s="52"/>
      <c r="II176" s="42"/>
      <c r="IJ176" s="42"/>
      <c r="IK176" s="42"/>
      <c r="IL176" s="42"/>
      <c r="IM176" s="42"/>
      <c r="IO176" s="42"/>
      <c r="IP176" s="42"/>
    </row>
    <row r="177" spans="1:26" s="45" customFormat="1" ht="12.75">
      <c r="A177" s="44" t="e">
        <f>#REF!</f>
        <v>#REF!</v>
      </c>
      <c r="B177" s="45" t="e">
        <f t="shared" si="26"/>
        <v>#REF!</v>
      </c>
      <c r="C177" s="45">
        <v>407</v>
      </c>
      <c r="D177" s="45" t="s">
        <v>195</v>
      </c>
      <c r="E177" s="45" t="b">
        <f t="shared" si="28"/>
        <v>1</v>
      </c>
      <c r="F177" s="45">
        <v>407</v>
      </c>
      <c r="G177" s="45" t="s">
        <v>195</v>
      </c>
      <c r="H177" s="46">
        <v>314.29</v>
      </c>
      <c r="I177" s="47">
        <f t="shared" si="27"/>
        <v>1099480.71</v>
      </c>
      <c r="J177" s="46">
        <v>159.68</v>
      </c>
      <c r="K177" s="47">
        <f t="shared" si="29"/>
        <v>279304.27</v>
      </c>
      <c r="L177" s="48">
        <v>56.65</v>
      </c>
      <c r="M177" s="48">
        <v>0</v>
      </c>
      <c r="N177" s="49">
        <f t="shared" si="30"/>
        <v>106614.17</v>
      </c>
      <c r="O177" s="49">
        <f t="shared" si="31"/>
        <v>0</v>
      </c>
      <c r="P177" s="48">
        <v>1</v>
      </c>
      <c r="Q177" s="50">
        <f t="shared" si="32"/>
        <v>684.45</v>
      </c>
      <c r="R177" s="49">
        <f t="shared" si="33"/>
        <v>1486083.5999999999</v>
      </c>
      <c r="S177" s="43">
        <v>232277</v>
      </c>
      <c r="T177" s="49">
        <f t="shared" si="34"/>
        <v>1253806.5999999999</v>
      </c>
      <c r="U177" s="42">
        <v>1386032</v>
      </c>
      <c r="V177" s="42">
        <v>2666064</v>
      </c>
      <c r="W177" s="42">
        <f t="shared" si="35"/>
        <v>2879349</v>
      </c>
      <c r="X177" s="49">
        <f t="shared" si="36"/>
        <v>2639838.5999999996</v>
      </c>
      <c r="Y177" s="39">
        <v>0</v>
      </c>
      <c r="Z177" s="39">
        <f t="shared" si="37"/>
        <v>2639838.5999999996</v>
      </c>
    </row>
    <row r="178" spans="1:26" s="45" customFormat="1" ht="12.75">
      <c r="A178" s="44" t="e">
        <f>#REF!</f>
        <v>#REF!</v>
      </c>
      <c r="B178" s="45" t="e">
        <f t="shared" si="26"/>
        <v>#REF!</v>
      </c>
      <c r="C178" s="45">
        <v>411</v>
      </c>
      <c r="D178" s="45" t="s">
        <v>196</v>
      </c>
      <c r="E178" s="45" t="b">
        <f t="shared" si="28"/>
        <v>1</v>
      </c>
      <c r="F178" s="45">
        <v>411</v>
      </c>
      <c r="G178" s="45" t="s">
        <v>196</v>
      </c>
      <c r="H178" s="46">
        <v>684.64</v>
      </c>
      <c r="I178" s="47">
        <f t="shared" si="27"/>
        <v>2395076.11</v>
      </c>
      <c r="J178" s="46">
        <v>86.79</v>
      </c>
      <c r="K178" s="47">
        <f t="shared" si="29"/>
        <v>151808.73</v>
      </c>
      <c r="L178" s="48">
        <v>121.17</v>
      </c>
      <c r="M178" s="48">
        <v>0.67</v>
      </c>
      <c r="N178" s="49">
        <f t="shared" si="30"/>
        <v>228039.52</v>
      </c>
      <c r="O178" s="49">
        <f t="shared" si="31"/>
        <v>458.58</v>
      </c>
      <c r="P178" s="48">
        <v>3</v>
      </c>
      <c r="Q178" s="50">
        <f t="shared" si="32"/>
        <v>2053.35</v>
      </c>
      <c r="R178" s="49">
        <f t="shared" si="33"/>
        <v>2777436.29</v>
      </c>
      <c r="S178" s="43">
        <v>1108318</v>
      </c>
      <c r="T178" s="49">
        <f t="shared" si="34"/>
        <v>1669118.29</v>
      </c>
      <c r="U178" s="42">
        <v>769340</v>
      </c>
      <c r="V178" s="42">
        <v>2373409</v>
      </c>
      <c r="W178" s="42">
        <f t="shared" si="35"/>
        <v>2563282</v>
      </c>
      <c r="X178" s="49">
        <f t="shared" si="36"/>
        <v>2438458.29</v>
      </c>
      <c r="Y178" s="39">
        <v>0</v>
      </c>
      <c r="Z178" s="39">
        <f t="shared" si="37"/>
        <v>2438458.29</v>
      </c>
    </row>
    <row r="179" spans="1:26" s="45" customFormat="1" ht="12.75">
      <c r="A179" s="44" t="e">
        <f>#REF!</f>
        <v>#REF!</v>
      </c>
      <c r="B179" s="45" t="e">
        <f t="shared" si="26"/>
        <v>#REF!</v>
      </c>
      <c r="C179" s="45">
        <v>413</v>
      </c>
      <c r="D179" s="45" t="s">
        <v>197</v>
      </c>
      <c r="E179" s="45" t="b">
        <f t="shared" si="28"/>
        <v>1</v>
      </c>
      <c r="F179" s="45">
        <v>413</v>
      </c>
      <c r="G179" s="45" t="s">
        <v>197</v>
      </c>
      <c r="H179" s="46">
        <v>697.96</v>
      </c>
      <c r="I179" s="47">
        <f t="shared" si="27"/>
        <v>2441673.47</v>
      </c>
      <c r="J179" s="46">
        <v>78.78</v>
      </c>
      <c r="K179" s="47">
        <f t="shared" si="29"/>
        <v>137798.04</v>
      </c>
      <c r="L179" s="48">
        <v>79.80000000000001</v>
      </c>
      <c r="M179" s="48">
        <v>0</v>
      </c>
      <c r="N179" s="49">
        <f t="shared" si="30"/>
        <v>150182</v>
      </c>
      <c r="O179" s="49">
        <f t="shared" si="31"/>
        <v>0</v>
      </c>
      <c r="P179" s="48">
        <v>5.21</v>
      </c>
      <c r="Q179" s="50">
        <f t="shared" si="32"/>
        <v>3565.98</v>
      </c>
      <c r="R179" s="49">
        <f t="shared" si="33"/>
        <v>2733219.49</v>
      </c>
      <c r="S179" s="43">
        <v>1356701</v>
      </c>
      <c r="T179" s="49">
        <f t="shared" si="34"/>
        <v>1376518.4900000002</v>
      </c>
      <c r="U179" s="42">
        <v>0</v>
      </c>
      <c r="V179" s="42">
        <v>1167725</v>
      </c>
      <c r="W179" s="42">
        <f t="shared" si="35"/>
        <v>1261143</v>
      </c>
      <c r="X179" s="49">
        <f t="shared" si="36"/>
        <v>1261143</v>
      </c>
      <c r="Y179" s="39">
        <v>0</v>
      </c>
      <c r="Z179" s="39">
        <f t="shared" si="37"/>
        <v>1261143</v>
      </c>
    </row>
    <row r="180" spans="1:26" s="45" customFormat="1" ht="12.75">
      <c r="A180" s="44" t="e">
        <f>#REF!</f>
        <v>#REF!</v>
      </c>
      <c r="B180" s="45" t="e">
        <f t="shared" si="26"/>
        <v>#REF!</v>
      </c>
      <c r="C180" s="45">
        <v>414</v>
      </c>
      <c r="D180" s="45" t="s">
        <v>198</v>
      </c>
      <c r="E180" s="45" t="b">
        <f t="shared" si="28"/>
        <v>1</v>
      </c>
      <c r="F180" s="45">
        <v>414</v>
      </c>
      <c r="G180" s="45" t="s">
        <v>198</v>
      </c>
      <c r="H180" s="46">
        <v>0</v>
      </c>
      <c r="I180" s="47">
        <f t="shared" si="27"/>
        <v>0</v>
      </c>
      <c r="J180" s="46">
        <v>0</v>
      </c>
      <c r="K180" s="47">
        <f t="shared" si="29"/>
        <v>0</v>
      </c>
      <c r="L180" s="48">
        <v>0</v>
      </c>
      <c r="M180" s="48">
        <v>0</v>
      </c>
      <c r="N180" s="49">
        <f t="shared" si="30"/>
        <v>0</v>
      </c>
      <c r="O180" s="49">
        <f t="shared" si="31"/>
        <v>0</v>
      </c>
      <c r="P180" s="48">
        <v>0</v>
      </c>
      <c r="Q180" s="50">
        <f t="shared" si="32"/>
        <v>0</v>
      </c>
      <c r="R180" s="49">
        <f t="shared" si="33"/>
        <v>0</v>
      </c>
      <c r="S180" s="43">
        <v>5311</v>
      </c>
      <c r="T180" s="49">
        <f t="shared" si="34"/>
        <v>0</v>
      </c>
      <c r="U180" s="42">
        <v>0</v>
      </c>
      <c r="V180" s="42">
        <v>0</v>
      </c>
      <c r="W180" s="42">
        <f t="shared" si="35"/>
        <v>0</v>
      </c>
      <c r="X180" s="49">
        <f t="shared" si="36"/>
        <v>0</v>
      </c>
      <c r="Y180" s="39">
        <v>0</v>
      </c>
      <c r="Z180" s="39">
        <f t="shared" si="37"/>
        <v>0</v>
      </c>
    </row>
    <row r="181" spans="1:26" s="45" customFormat="1" ht="12.75">
      <c r="A181" s="44" t="e">
        <f>#REF!</f>
        <v>#REF!</v>
      </c>
      <c r="B181" s="45" t="e">
        <f t="shared" si="26"/>
        <v>#REF!</v>
      </c>
      <c r="C181" s="45">
        <v>415</v>
      </c>
      <c r="D181" s="45" t="s">
        <v>199</v>
      </c>
      <c r="E181" s="45" t="b">
        <f t="shared" si="28"/>
        <v>1</v>
      </c>
      <c r="F181" s="45">
        <v>415</v>
      </c>
      <c r="G181" s="45" t="s">
        <v>199</v>
      </c>
      <c r="H181" s="46">
        <v>39</v>
      </c>
      <c r="I181" s="47">
        <f t="shared" si="27"/>
        <v>136433.7</v>
      </c>
      <c r="J181" s="46">
        <v>2</v>
      </c>
      <c r="K181" s="47">
        <f t="shared" si="29"/>
        <v>3498.3</v>
      </c>
      <c r="L181" s="48">
        <v>2.5</v>
      </c>
      <c r="M181" s="48">
        <v>0</v>
      </c>
      <c r="N181" s="49">
        <f t="shared" si="30"/>
        <v>4704.95</v>
      </c>
      <c r="O181" s="49">
        <f t="shared" si="31"/>
        <v>0</v>
      </c>
      <c r="P181" s="48">
        <v>0</v>
      </c>
      <c r="Q181" s="50">
        <f t="shared" si="32"/>
        <v>0</v>
      </c>
      <c r="R181" s="49">
        <f t="shared" si="33"/>
        <v>144636.95</v>
      </c>
      <c r="S181" s="43">
        <v>69048</v>
      </c>
      <c r="T181" s="49">
        <f t="shared" si="34"/>
        <v>75588.95000000001</v>
      </c>
      <c r="U181" s="42">
        <v>128496</v>
      </c>
      <c r="V181" s="42">
        <v>249633</v>
      </c>
      <c r="W181" s="42">
        <f t="shared" si="35"/>
        <v>269604</v>
      </c>
      <c r="X181" s="49">
        <f t="shared" si="36"/>
        <v>204084.95</v>
      </c>
      <c r="Y181" s="39">
        <v>15166.419999999984</v>
      </c>
      <c r="Z181" s="39">
        <f t="shared" si="37"/>
        <v>219251.37</v>
      </c>
    </row>
    <row r="182" spans="1:26" s="45" customFormat="1" ht="12.75">
      <c r="A182" s="44" t="e">
        <f>#REF!</f>
        <v>#REF!</v>
      </c>
      <c r="B182" s="45" t="e">
        <f t="shared" si="26"/>
        <v>#REF!</v>
      </c>
      <c r="C182" s="45">
        <v>419</v>
      </c>
      <c r="D182" s="45" t="s">
        <v>200</v>
      </c>
      <c r="E182" s="45" t="b">
        <f t="shared" si="28"/>
        <v>1</v>
      </c>
      <c r="F182" s="45">
        <v>419</v>
      </c>
      <c r="G182" s="45" t="s">
        <v>200</v>
      </c>
      <c r="H182" s="46">
        <v>541.3299999999999</v>
      </c>
      <c r="I182" s="47">
        <f t="shared" si="27"/>
        <v>1893734.74</v>
      </c>
      <c r="J182" s="46">
        <v>306.07</v>
      </c>
      <c r="K182" s="47">
        <f t="shared" si="29"/>
        <v>535362.34</v>
      </c>
      <c r="L182" s="48">
        <v>138.12</v>
      </c>
      <c r="M182" s="48">
        <v>1.5</v>
      </c>
      <c r="N182" s="49">
        <f t="shared" si="30"/>
        <v>259939.08</v>
      </c>
      <c r="O182" s="49">
        <f t="shared" si="31"/>
        <v>1026.68</v>
      </c>
      <c r="P182" s="48">
        <v>5</v>
      </c>
      <c r="Q182" s="50">
        <f t="shared" si="32"/>
        <v>3422.25</v>
      </c>
      <c r="R182" s="49">
        <f t="shared" si="33"/>
        <v>2693485.0900000003</v>
      </c>
      <c r="S182" s="43">
        <v>1694284</v>
      </c>
      <c r="T182" s="49">
        <f t="shared" si="34"/>
        <v>999201.0900000003</v>
      </c>
      <c r="U182" s="42">
        <v>1018969</v>
      </c>
      <c r="V182" s="42">
        <v>1942033</v>
      </c>
      <c r="W182" s="42">
        <f t="shared" si="35"/>
        <v>2097396</v>
      </c>
      <c r="X182" s="49">
        <f t="shared" si="36"/>
        <v>2018170.0900000003</v>
      </c>
      <c r="Y182" s="39">
        <v>0</v>
      </c>
      <c r="Z182" s="39">
        <f t="shared" si="37"/>
        <v>2018170.0900000003</v>
      </c>
    </row>
    <row r="183" spans="1:26" s="45" customFormat="1" ht="12.75">
      <c r="A183" s="44" t="e">
        <f>#REF!</f>
        <v>#REF!</v>
      </c>
      <c r="B183" s="45" t="e">
        <f t="shared" si="26"/>
        <v>#REF!</v>
      </c>
      <c r="C183" s="45">
        <v>425</v>
      </c>
      <c r="D183" s="45" t="s">
        <v>201</v>
      </c>
      <c r="E183" s="45" t="b">
        <f t="shared" si="28"/>
        <v>1</v>
      </c>
      <c r="F183" s="45">
        <v>425</v>
      </c>
      <c r="G183" s="45" t="s">
        <v>201</v>
      </c>
      <c r="H183" s="46">
        <v>2005.9399999999998</v>
      </c>
      <c r="I183" s="47">
        <f t="shared" si="27"/>
        <v>7017379.9</v>
      </c>
      <c r="J183" s="46">
        <v>224.93</v>
      </c>
      <c r="K183" s="47">
        <f t="shared" si="29"/>
        <v>393436.31</v>
      </c>
      <c r="L183" s="48">
        <v>338.04</v>
      </c>
      <c r="M183" s="48">
        <v>17.05</v>
      </c>
      <c r="N183" s="49">
        <f t="shared" si="30"/>
        <v>636184.52</v>
      </c>
      <c r="O183" s="49">
        <f t="shared" si="31"/>
        <v>11669.87</v>
      </c>
      <c r="P183" s="48">
        <v>14.23</v>
      </c>
      <c r="Q183" s="50">
        <f t="shared" si="32"/>
        <v>9739.72</v>
      </c>
      <c r="R183" s="49">
        <f t="shared" si="33"/>
        <v>8068410.32</v>
      </c>
      <c r="S183" s="43">
        <v>3359266</v>
      </c>
      <c r="T183" s="49">
        <f t="shared" si="34"/>
        <v>4709144.32</v>
      </c>
      <c r="U183" s="42">
        <v>0</v>
      </c>
      <c r="V183" s="42">
        <v>3589850</v>
      </c>
      <c r="W183" s="42">
        <f t="shared" si="35"/>
        <v>3877038</v>
      </c>
      <c r="X183" s="49">
        <f t="shared" si="36"/>
        <v>3877038</v>
      </c>
      <c r="Y183" s="39">
        <v>0</v>
      </c>
      <c r="Z183" s="39">
        <f t="shared" si="37"/>
        <v>3877038</v>
      </c>
    </row>
    <row r="184" spans="1:26" s="45" customFormat="1" ht="12.75">
      <c r="A184" s="44" t="e">
        <f>#REF!</f>
        <v>#REF!</v>
      </c>
      <c r="B184" s="45" t="e">
        <f t="shared" si="26"/>
        <v>#REF!</v>
      </c>
      <c r="C184" s="45">
        <v>427</v>
      </c>
      <c r="D184" s="45" t="s">
        <v>202</v>
      </c>
      <c r="E184" s="45" t="b">
        <f t="shared" si="28"/>
        <v>1</v>
      </c>
      <c r="F184" s="45">
        <v>427</v>
      </c>
      <c r="G184" s="45" t="s">
        <v>202</v>
      </c>
      <c r="H184" s="46">
        <v>1142.0800000000002</v>
      </c>
      <c r="I184" s="47">
        <f t="shared" si="27"/>
        <v>3995338.46</v>
      </c>
      <c r="J184" s="46">
        <v>296.14</v>
      </c>
      <c r="K184" s="47">
        <f t="shared" si="29"/>
        <v>517993.28</v>
      </c>
      <c r="L184" s="48">
        <v>158.23000000000002</v>
      </c>
      <c r="M184" s="48">
        <v>2</v>
      </c>
      <c r="N184" s="49">
        <f t="shared" si="30"/>
        <v>297785.7</v>
      </c>
      <c r="O184" s="49">
        <f t="shared" si="31"/>
        <v>1368.9</v>
      </c>
      <c r="P184" s="48">
        <v>5.19</v>
      </c>
      <c r="Q184" s="50">
        <f t="shared" si="32"/>
        <v>3552.3</v>
      </c>
      <c r="R184" s="49">
        <f t="shared" si="33"/>
        <v>4816038.640000001</v>
      </c>
      <c r="S184" s="43">
        <v>1298428</v>
      </c>
      <c r="T184" s="49">
        <f t="shared" si="34"/>
        <v>3517610.6400000006</v>
      </c>
      <c r="U184" s="42">
        <v>2363044</v>
      </c>
      <c r="V184" s="42">
        <v>5526393</v>
      </c>
      <c r="W184" s="42">
        <f t="shared" si="35"/>
        <v>5968504</v>
      </c>
      <c r="X184" s="49">
        <f t="shared" si="36"/>
        <v>5880654.640000001</v>
      </c>
      <c r="Y184" s="39">
        <v>0</v>
      </c>
      <c r="Z184" s="39">
        <f t="shared" si="37"/>
        <v>5880654.640000001</v>
      </c>
    </row>
    <row r="185" spans="1:26" s="45" customFormat="1" ht="12.75">
      <c r="A185" s="44" t="e">
        <f>#REF!</f>
        <v>#REF!</v>
      </c>
      <c r="B185" s="45" t="e">
        <f t="shared" si="26"/>
        <v>#REF!</v>
      </c>
      <c r="C185" s="45">
        <v>429</v>
      </c>
      <c r="D185" s="45" t="s">
        <v>203</v>
      </c>
      <c r="E185" s="45" t="b">
        <f t="shared" si="28"/>
        <v>1</v>
      </c>
      <c r="F185" s="45">
        <v>429</v>
      </c>
      <c r="G185" s="45" t="s">
        <v>203</v>
      </c>
      <c r="H185" s="46">
        <v>778.75</v>
      </c>
      <c r="I185" s="47">
        <f t="shared" si="27"/>
        <v>2724301.13</v>
      </c>
      <c r="J185" s="46">
        <v>228.48</v>
      </c>
      <c r="K185" s="47">
        <f t="shared" si="29"/>
        <v>399645.79</v>
      </c>
      <c r="L185" s="48">
        <v>147.88</v>
      </c>
      <c r="M185" s="48">
        <v>10.83</v>
      </c>
      <c r="N185" s="49">
        <f t="shared" si="30"/>
        <v>278307.2</v>
      </c>
      <c r="O185" s="49">
        <f t="shared" si="31"/>
        <v>7412.59</v>
      </c>
      <c r="P185" s="48">
        <v>5.41</v>
      </c>
      <c r="Q185" s="50">
        <f t="shared" si="32"/>
        <v>3702.87</v>
      </c>
      <c r="R185" s="49">
        <f t="shared" si="33"/>
        <v>3413369.58</v>
      </c>
      <c r="S185" s="43">
        <v>727965</v>
      </c>
      <c r="T185" s="49">
        <f t="shared" si="34"/>
        <v>2685404.58</v>
      </c>
      <c r="U185" s="42">
        <v>1017192</v>
      </c>
      <c r="V185" s="42">
        <v>3398379</v>
      </c>
      <c r="W185" s="42">
        <f t="shared" si="35"/>
        <v>3670249</v>
      </c>
      <c r="X185" s="49">
        <f t="shared" si="36"/>
        <v>3670249</v>
      </c>
      <c r="Y185" s="39">
        <v>0</v>
      </c>
      <c r="Z185" s="39">
        <f t="shared" si="37"/>
        <v>3670249</v>
      </c>
    </row>
    <row r="186" spans="1:26" s="45" customFormat="1" ht="12.75">
      <c r="A186" s="44" t="e">
        <f>#REF!</f>
        <v>#REF!</v>
      </c>
      <c r="B186" s="45" t="e">
        <f t="shared" si="26"/>
        <v>#REF!</v>
      </c>
      <c r="C186" s="45">
        <v>431</v>
      </c>
      <c r="D186" s="45" t="s">
        <v>204</v>
      </c>
      <c r="E186" s="45" t="b">
        <f t="shared" si="28"/>
        <v>1</v>
      </c>
      <c r="F186" s="45">
        <v>431</v>
      </c>
      <c r="G186" s="45" t="s">
        <v>204</v>
      </c>
      <c r="H186" s="46">
        <v>804.3</v>
      </c>
      <c r="I186" s="47">
        <f t="shared" si="27"/>
        <v>2813682.69</v>
      </c>
      <c r="J186" s="46">
        <v>187.12</v>
      </c>
      <c r="K186" s="47">
        <f t="shared" si="29"/>
        <v>327300.95</v>
      </c>
      <c r="L186" s="48">
        <v>109.57</v>
      </c>
      <c r="M186" s="48">
        <v>1.49</v>
      </c>
      <c r="N186" s="49">
        <f t="shared" si="30"/>
        <v>206208.55</v>
      </c>
      <c r="O186" s="49">
        <f t="shared" si="31"/>
        <v>1019.83</v>
      </c>
      <c r="P186" s="48">
        <v>2</v>
      </c>
      <c r="Q186" s="50">
        <f t="shared" si="32"/>
        <v>1368.9</v>
      </c>
      <c r="R186" s="49">
        <f t="shared" si="33"/>
        <v>3349580.92</v>
      </c>
      <c r="S186" s="43">
        <v>1546634</v>
      </c>
      <c r="T186" s="49">
        <f t="shared" si="34"/>
        <v>1802946.92</v>
      </c>
      <c r="U186" s="42">
        <v>400345</v>
      </c>
      <c r="V186" s="42">
        <v>2423494</v>
      </c>
      <c r="W186" s="42">
        <f t="shared" si="35"/>
        <v>2617374</v>
      </c>
      <c r="X186" s="49">
        <f t="shared" si="36"/>
        <v>2203291.92</v>
      </c>
      <c r="Y186" s="39">
        <v>96499.66000000015</v>
      </c>
      <c r="Z186" s="39">
        <f t="shared" si="37"/>
        <v>2299791.58</v>
      </c>
    </row>
    <row r="187" spans="1:26" s="45" customFormat="1" ht="12.75">
      <c r="A187" s="44" t="e">
        <f>#REF!</f>
        <v>#REF!</v>
      </c>
      <c r="B187" s="45" t="e">
        <f t="shared" si="26"/>
        <v>#REF!</v>
      </c>
      <c r="C187" s="45">
        <v>435</v>
      </c>
      <c r="D187" s="45" t="s">
        <v>205</v>
      </c>
      <c r="E187" s="45" t="b">
        <f t="shared" si="28"/>
        <v>1</v>
      </c>
      <c r="F187" s="45">
        <v>435</v>
      </c>
      <c r="G187" s="45" t="s">
        <v>205</v>
      </c>
      <c r="H187" s="46">
        <v>85.91</v>
      </c>
      <c r="I187" s="47">
        <f t="shared" si="27"/>
        <v>300538.95</v>
      </c>
      <c r="J187" s="46">
        <v>18.67</v>
      </c>
      <c r="K187" s="47">
        <f t="shared" si="29"/>
        <v>32656.63</v>
      </c>
      <c r="L187" s="48">
        <v>10.68</v>
      </c>
      <c r="M187" s="48">
        <v>0</v>
      </c>
      <c r="N187" s="49">
        <f t="shared" si="30"/>
        <v>20099.55</v>
      </c>
      <c r="O187" s="49">
        <f t="shared" si="31"/>
        <v>0</v>
      </c>
      <c r="P187" s="48">
        <v>0</v>
      </c>
      <c r="Q187" s="50">
        <f t="shared" si="32"/>
        <v>0</v>
      </c>
      <c r="R187" s="49">
        <f t="shared" si="33"/>
        <v>353295.13</v>
      </c>
      <c r="S187" s="43">
        <v>235270</v>
      </c>
      <c r="T187" s="49">
        <f t="shared" si="34"/>
        <v>118025.13</v>
      </c>
      <c r="U187" s="42">
        <v>144093</v>
      </c>
      <c r="V187" s="42">
        <v>389186</v>
      </c>
      <c r="W187" s="42">
        <f t="shared" si="35"/>
        <v>420321</v>
      </c>
      <c r="X187" s="49">
        <f t="shared" si="36"/>
        <v>262118.13</v>
      </c>
      <c r="Y187" s="39">
        <v>28307.390000000014</v>
      </c>
      <c r="Z187" s="39">
        <f t="shared" si="37"/>
        <v>290425.52</v>
      </c>
    </row>
    <row r="188" spans="1:26" s="45" customFormat="1" ht="12.75">
      <c r="A188" s="44" t="e">
        <f>#REF!</f>
        <v>#REF!</v>
      </c>
      <c r="B188" s="45" t="e">
        <f t="shared" si="26"/>
        <v>#REF!</v>
      </c>
      <c r="C188" s="45">
        <v>436</v>
      </c>
      <c r="D188" s="45" t="s">
        <v>206</v>
      </c>
      <c r="E188" s="45" t="b">
        <f t="shared" si="28"/>
        <v>1</v>
      </c>
      <c r="F188" s="45">
        <v>436</v>
      </c>
      <c r="G188" s="45" t="s">
        <v>206</v>
      </c>
      <c r="H188" s="46">
        <v>0</v>
      </c>
      <c r="I188" s="47">
        <f t="shared" si="27"/>
        <v>0</v>
      </c>
      <c r="J188" s="46">
        <v>0</v>
      </c>
      <c r="K188" s="47">
        <f t="shared" si="29"/>
        <v>0</v>
      </c>
      <c r="L188" s="48">
        <v>0</v>
      </c>
      <c r="M188" s="48">
        <v>0</v>
      </c>
      <c r="N188" s="49">
        <f t="shared" si="30"/>
        <v>0</v>
      </c>
      <c r="O188" s="49">
        <f t="shared" si="31"/>
        <v>0</v>
      </c>
      <c r="P188" s="48">
        <v>0</v>
      </c>
      <c r="Q188" s="50">
        <f t="shared" si="32"/>
        <v>0</v>
      </c>
      <c r="R188" s="49">
        <f t="shared" si="33"/>
        <v>0</v>
      </c>
      <c r="S188" s="43">
        <v>7024</v>
      </c>
      <c r="T188" s="49">
        <f t="shared" si="34"/>
        <v>0</v>
      </c>
      <c r="U188" s="42">
        <v>1182</v>
      </c>
      <c r="V188" s="42">
        <v>1182</v>
      </c>
      <c r="W188" s="42">
        <f t="shared" si="35"/>
        <v>1277</v>
      </c>
      <c r="X188" s="49">
        <f t="shared" si="36"/>
        <v>1182</v>
      </c>
      <c r="Y188" s="39">
        <v>0</v>
      </c>
      <c r="Z188" s="39">
        <f t="shared" si="37"/>
        <v>1182</v>
      </c>
    </row>
    <row r="189" spans="1:26" s="45" customFormat="1" ht="12.75">
      <c r="A189" s="44" t="e">
        <f>#REF!</f>
        <v>#REF!</v>
      </c>
      <c r="B189" s="45" t="e">
        <f t="shared" si="26"/>
        <v>#REF!</v>
      </c>
      <c r="C189" s="45">
        <v>437</v>
      </c>
      <c r="D189" s="45" t="s">
        <v>207</v>
      </c>
      <c r="E189" s="45" t="b">
        <f t="shared" si="28"/>
        <v>1</v>
      </c>
      <c r="F189" s="45">
        <v>437</v>
      </c>
      <c r="G189" s="45" t="s">
        <v>207</v>
      </c>
      <c r="H189" s="46">
        <v>76.81</v>
      </c>
      <c r="I189" s="47">
        <f t="shared" si="27"/>
        <v>268704.42</v>
      </c>
      <c r="J189" s="46">
        <v>22.78</v>
      </c>
      <c r="K189" s="47">
        <f t="shared" si="29"/>
        <v>39845.64</v>
      </c>
      <c r="L189" s="48">
        <v>12.55</v>
      </c>
      <c r="M189" s="48">
        <v>0</v>
      </c>
      <c r="N189" s="49">
        <f t="shared" si="30"/>
        <v>23618.85</v>
      </c>
      <c r="O189" s="49">
        <f t="shared" si="31"/>
        <v>0</v>
      </c>
      <c r="P189" s="48">
        <v>0</v>
      </c>
      <c r="Q189" s="50">
        <f t="shared" si="32"/>
        <v>0</v>
      </c>
      <c r="R189" s="49">
        <f t="shared" si="33"/>
        <v>332168.91</v>
      </c>
      <c r="S189" s="43">
        <v>633411</v>
      </c>
      <c r="T189" s="49">
        <f t="shared" si="34"/>
        <v>0</v>
      </c>
      <c r="U189" s="42">
        <v>35370</v>
      </c>
      <c r="V189" s="42">
        <v>35370</v>
      </c>
      <c r="W189" s="42">
        <f t="shared" si="35"/>
        <v>38200</v>
      </c>
      <c r="X189" s="49">
        <f t="shared" si="36"/>
        <v>35370</v>
      </c>
      <c r="Y189" s="39">
        <v>0</v>
      </c>
      <c r="Z189" s="39">
        <f t="shared" si="37"/>
        <v>35370</v>
      </c>
    </row>
    <row r="190" spans="1:26" s="45" customFormat="1" ht="12.75">
      <c r="A190" s="44" t="e">
        <f>#REF!</f>
        <v>#REF!</v>
      </c>
      <c r="B190" s="45" t="e">
        <f t="shared" si="26"/>
        <v>#REF!</v>
      </c>
      <c r="C190" s="45">
        <v>439</v>
      </c>
      <c r="D190" s="45" t="s">
        <v>208</v>
      </c>
      <c r="E190" s="45" t="b">
        <f t="shared" si="28"/>
        <v>1</v>
      </c>
      <c r="F190" s="45">
        <v>439</v>
      </c>
      <c r="G190" s="45" t="s">
        <v>208</v>
      </c>
      <c r="H190" s="46">
        <v>539.6</v>
      </c>
      <c r="I190" s="47">
        <f t="shared" si="27"/>
        <v>1887682.68</v>
      </c>
      <c r="J190" s="46">
        <v>272.85</v>
      </c>
      <c r="K190" s="47">
        <f t="shared" si="29"/>
        <v>477255.58</v>
      </c>
      <c r="L190" s="48">
        <v>105.2</v>
      </c>
      <c r="M190" s="48">
        <v>5</v>
      </c>
      <c r="N190" s="49">
        <f t="shared" si="30"/>
        <v>197984.3</v>
      </c>
      <c r="O190" s="49">
        <f t="shared" si="31"/>
        <v>3422.25</v>
      </c>
      <c r="P190" s="48">
        <v>2.82</v>
      </c>
      <c r="Q190" s="50">
        <f t="shared" si="32"/>
        <v>1930.15</v>
      </c>
      <c r="R190" s="49">
        <f t="shared" si="33"/>
        <v>2568274.9599999995</v>
      </c>
      <c r="S190" s="43">
        <v>544235</v>
      </c>
      <c r="T190" s="49">
        <f t="shared" si="34"/>
        <v>2024039.9599999995</v>
      </c>
      <c r="U190" s="42">
        <v>2185277</v>
      </c>
      <c r="V190" s="42">
        <v>4202053</v>
      </c>
      <c r="W190" s="42">
        <f t="shared" si="35"/>
        <v>4538217</v>
      </c>
      <c r="X190" s="49">
        <f t="shared" si="36"/>
        <v>4209316.959999999</v>
      </c>
      <c r="Y190" s="39">
        <v>0</v>
      </c>
      <c r="Z190" s="39">
        <f t="shared" si="37"/>
        <v>4209316.959999999</v>
      </c>
    </row>
    <row r="191" spans="1:26" s="45" customFormat="1" ht="12.75">
      <c r="A191" s="44" t="e">
        <f>#REF!</f>
        <v>#REF!</v>
      </c>
      <c r="B191" s="45" t="e">
        <f t="shared" si="26"/>
        <v>#REF!</v>
      </c>
      <c r="C191" s="45">
        <v>441</v>
      </c>
      <c r="D191" s="45" t="s">
        <v>209</v>
      </c>
      <c r="E191" s="45" t="b">
        <f t="shared" si="28"/>
        <v>1</v>
      </c>
      <c r="F191" s="45">
        <v>441</v>
      </c>
      <c r="G191" s="45" t="s">
        <v>209</v>
      </c>
      <c r="H191" s="46">
        <v>307.34</v>
      </c>
      <c r="I191" s="47">
        <f t="shared" si="27"/>
        <v>1075167.52</v>
      </c>
      <c r="J191" s="46">
        <v>25.09</v>
      </c>
      <c r="K191" s="47">
        <f t="shared" si="29"/>
        <v>43886.17</v>
      </c>
      <c r="L191" s="48">
        <v>35.57</v>
      </c>
      <c r="M191" s="48">
        <v>6</v>
      </c>
      <c r="N191" s="49">
        <f t="shared" si="30"/>
        <v>66942.03</v>
      </c>
      <c r="O191" s="49">
        <f t="shared" si="31"/>
        <v>4106.7</v>
      </c>
      <c r="P191" s="48">
        <v>1</v>
      </c>
      <c r="Q191" s="50">
        <f t="shared" si="32"/>
        <v>684.45</v>
      </c>
      <c r="R191" s="49">
        <f t="shared" si="33"/>
        <v>1190786.8699999999</v>
      </c>
      <c r="S191" s="43">
        <v>686964</v>
      </c>
      <c r="T191" s="49">
        <f t="shared" si="34"/>
        <v>503822.8699999999</v>
      </c>
      <c r="U191" s="42">
        <v>167558</v>
      </c>
      <c r="V191" s="42">
        <v>794931</v>
      </c>
      <c r="W191" s="42">
        <f t="shared" si="35"/>
        <v>858525</v>
      </c>
      <c r="X191" s="49">
        <f t="shared" si="36"/>
        <v>671380.8699999999</v>
      </c>
      <c r="Y191" s="39">
        <v>39315.14000000013</v>
      </c>
      <c r="Z191" s="39">
        <f t="shared" si="37"/>
        <v>710696.01</v>
      </c>
    </row>
    <row r="192" spans="1:26" s="45" customFormat="1" ht="12.75">
      <c r="A192" s="44" t="e">
        <f>#REF!</f>
        <v>#REF!</v>
      </c>
      <c r="B192" s="45" t="e">
        <f t="shared" si="26"/>
        <v>#REF!</v>
      </c>
      <c r="C192" s="45">
        <v>443</v>
      </c>
      <c r="D192" s="45" t="s">
        <v>210</v>
      </c>
      <c r="E192" s="45" t="b">
        <f t="shared" si="28"/>
        <v>1</v>
      </c>
      <c r="F192" s="45">
        <v>443</v>
      </c>
      <c r="G192" s="45" t="s">
        <v>210</v>
      </c>
      <c r="H192" s="46">
        <v>1164.4399999999998</v>
      </c>
      <c r="I192" s="47">
        <f t="shared" si="27"/>
        <v>4073560.45</v>
      </c>
      <c r="J192" s="46">
        <v>214.68</v>
      </c>
      <c r="K192" s="47">
        <f t="shared" si="29"/>
        <v>375507.52</v>
      </c>
      <c r="L192" s="48">
        <v>218.1</v>
      </c>
      <c r="M192" s="48">
        <v>10.5</v>
      </c>
      <c r="N192" s="49">
        <f t="shared" si="30"/>
        <v>410459.84</v>
      </c>
      <c r="O192" s="49">
        <f t="shared" si="31"/>
        <v>7186.73</v>
      </c>
      <c r="P192" s="48">
        <v>7</v>
      </c>
      <c r="Q192" s="50">
        <f t="shared" si="32"/>
        <v>4791.15</v>
      </c>
      <c r="R192" s="49">
        <f t="shared" si="33"/>
        <v>4871505.690000001</v>
      </c>
      <c r="S192" s="43">
        <v>2103818</v>
      </c>
      <c r="T192" s="49">
        <f t="shared" si="34"/>
        <v>2767687.6900000013</v>
      </c>
      <c r="U192" s="42">
        <v>0</v>
      </c>
      <c r="V192" s="42">
        <v>2141546</v>
      </c>
      <c r="W192" s="42">
        <f t="shared" si="35"/>
        <v>2312870</v>
      </c>
      <c r="X192" s="49">
        <f t="shared" si="36"/>
        <v>2312870</v>
      </c>
      <c r="Y192" s="39">
        <v>0</v>
      </c>
      <c r="Z192" s="39">
        <f t="shared" si="37"/>
        <v>2312870</v>
      </c>
    </row>
    <row r="193" spans="1:26" s="45" customFormat="1" ht="12.75">
      <c r="A193" s="44" t="e">
        <f>#REF!</f>
        <v>#REF!</v>
      </c>
      <c r="B193" s="45" t="e">
        <f t="shared" si="26"/>
        <v>#REF!</v>
      </c>
      <c r="C193" s="45">
        <v>447</v>
      </c>
      <c r="D193" s="45" t="s">
        <v>211</v>
      </c>
      <c r="E193" s="45" t="b">
        <f t="shared" si="28"/>
        <v>1</v>
      </c>
      <c r="F193" s="45">
        <v>447</v>
      </c>
      <c r="G193" s="45" t="s">
        <v>211</v>
      </c>
      <c r="H193" s="46">
        <v>579.25</v>
      </c>
      <c r="I193" s="47">
        <f t="shared" si="27"/>
        <v>2026390.28</v>
      </c>
      <c r="J193" s="46">
        <v>249.9</v>
      </c>
      <c r="K193" s="47">
        <f t="shared" si="29"/>
        <v>437112.59</v>
      </c>
      <c r="L193" s="48">
        <v>95.73</v>
      </c>
      <c r="M193" s="48">
        <v>1.49</v>
      </c>
      <c r="N193" s="49">
        <f t="shared" si="30"/>
        <v>180161.95</v>
      </c>
      <c r="O193" s="49">
        <f t="shared" si="31"/>
        <v>1019.83</v>
      </c>
      <c r="P193" s="48">
        <v>0</v>
      </c>
      <c r="Q193" s="50">
        <f t="shared" si="32"/>
        <v>0</v>
      </c>
      <c r="R193" s="49">
        <f t="shared" si="33"/>
        <v>2644684.6500000004</v>
      </c>
      <c r="S193" s="43">
        <v>961981</v>
      </c>
      <c r="T193" s="49">
        <f t="shared" si="34"/>
        <v>1682703.6500000004</v>
      </c>
      <c r="U193" s="42">
        <v>1711893</v>
      </c>
      <c r="V193" s="42">
        <v>3312975</v>
      </c>
      <c r="W193" s="42">
        <f t="shared" si="35"/>
        <v>3578013</v>
      </c>
      <c r="X193" s="49">
        <f t="shared" si="36"/>
        <v>3394596.6500000004</v>
      </c>
      <c r="Y193" s="39">
        <v>0</v>
      </c>
      <c r="Z193" s="39">
        <f t="shared" si="37"/>
        <v>3394596.6500000004</v>
      </c>
    </row>
    <row r="194" spans="1:26" s="45" customFormat="1" ht="12.75">
      <c r="A194" s="44" t="e">
        <f>#REF!</f>
        <v>#REF!</v>
      </c>
      <c r="B194" s="45" t="e">
        <f t="shared" si="26"/>
        <v>#REF!</v>
      </c>
      <c r="C194" s="45">
        <v>449</v>
      </c>
      <c r="D194" s="45" t="s">
        <v>212</v>
      </c>
      <c r="E194" s="45" t="b">
        <f t="shared" si="28"/>
        <v>1</v>
      </c>
      <c r="F194" s="45">
        <v>449</v>
      </c>
      <c r="G194" s="45" t="s">
        <v>212</v>
      </c>
      <c r="H194" s="46">
        <v>2152.43</v>
      </c>
      <c r="I194" s="47">
        <f t="shared" si="27"/>
        <v>7529845.87</v>
      </c>
      <c r="J194" s="46">
        <v>518.54</v>
      </c>
      <c r="K194" s="47">
        <f t="shared" si="29"/>
        <v>907004.24</v>
      </c>
      <c r="L194" s="48">
        <v>336.44</v>
      </c>
      <c r="M194" s="48">
        <v>53.66</v>
      </c>
      <c r="N194" s="49">
        <f t="shared" si="30"/>
        <v>633173.35</v>
      </c>
      <c r="O194" s="49">
        <f t="shared" si="31"/>
        <v>36727.59</v>
      </c>
      <c r="P194" s="48">
        <v>6.49</v>
      </c>
      <c r="Q194" s="50">
        <f t="shared" si="32"/>
        <v>4442.08</v>
      </c>
      <c r="R194" s="49">
        <f t="shared" si="33"/>
        <v>9111193.129999999</v>
      </c>
      <c r="S194" s="43">
        <v>9744008</v>
      </c>
      <c r="T194" s="49">
        <f t="shared" si="34"/>
        <v>0</v>
      </c>
      <c r="U194" s="42">
        <v>0</v>
      </c>
      <c r="V194" s="42">
        <v>0</v>
      </c>
      <c r="W194" s="42">
        <f t="shared" si="35"/>
        <v>0</v>
      </c>
      <c r="X194" s="49">
        <f t="shared" si="36"/>
        <v>0</v>
      </c>
      <c r="Y194" s="39">
        <v>0</v>
      </c>
      <c r="Z194" s="39">
        <f t="shared" si="37"/>
        <v>0</v>
      </c>
    </row>
    <row r="195" spans="1:26" s="45" customFormat="1" ht="12.75">
      <c r="A195" s="44" t="e">
        <f>#REF!</f>
        <v>#REF!</v>
      </c>
      <c r="B195" s="45" t="e">
        <f t="shared" si="26"/>
        <v>#REF!</v>
      </c>
      <c r="C195" s="45">
        <v>451</v>
      </c>
      <c r="D195" s="45" t="s">
        <v>213</v>
      </c>
      <c r="E195" s="45" t="b">
        <f t="shared" si="28"/>
        <v>1</v>
      </c>
      <c r="F195" s="45">
        <v>451</v>
      </c>
      <c r="G195" s="45" t="s">
        <v>213</v>
      </c>
      <c r="H195" s="46">
        <v>15.5</v>
      </c>
      <c r="I195" s="47">
        <f t="shared" si="27"/>
        <v>54223.65</v>
      </c>
      <c r="J195" s="46">
        <v>2</v>
      </c>
      <c r="K195" s="47">
        <f t="shared" si="29"/>
        <v>3498.3</v>
      </c>
      <c r="L195" s="48">
        <v>3</v>
      </c>
      <c r="M195" s="48">
        <v>0</v>
      </c>
      <c r="N195" s="49">
        <f t="shared" si="30"/>
        <v>5645.94</v>
      </c>
      <c r="O195" s="49">
        <f t="shared" si="31"/>
        <v>0</v>
      </c>
      <c r="P195" s="48">
        <v>0</v>
      </c>
      <c r="Q195" s="50">
        <f t="shared" si="32"/>
        <v>0</v>
      </c>
      <c r="R195" s="49">
        <f t="shared" si="33"/>
        <v>63367.89000000001</v>
      </c>
      <c r="S195" s="43">
        <v>148026</v>
      </c>
      <c r="T195" s="49">
        <f t="shared" si="34"/>
        <v>0</v>
      </c>
      <c r="U195" s="42">
        <v>16897</v>
      </c>
      <c r="V195" s="42">
        <v>16897</v>
      </c>
      <c r="W195" s="42">
        <f t="shared" si="35"/>
        <v>18249</v>
      </c>
      <c r="X195" s="49">
        <f t="shared" si="36"/>
        <v>16897</v>
      </c>
      <c r="Y195" s="39">
        <v>0</v>
      </c>
      <c r="Z195" s="39">
        <f t="shared" si="37"/>
        <v>16897</v>
      </c>
    </row>
    <row r="196" spans="1:26" s="45" customFormat="1" ht="12.75">
      <c r="A196" s="44" t="e">
        <f>#REF!</f>
        <v>#REF!</v>
      </c>
      <c r="B196" s="45" t="e">
        <f t="shared" si="26"/>
        <v>#REF!</v>
      </c>
      <c r="C196" s="45">
        <v>453</v>
      </c>
      <c r="D196" s="45" t="s">
        <v>214</v>
      </c>
      <c r="E196" s="45" t="b">
        <f t="shared" si="28"/>
        <v>1</v>
      </c>
      <c r="F196" s="45">
        <v>453</v>
      </c>
      <c r="G196" s="45" t="s">
        <v>214</v>
      </c>
      <c r="H196" s="46">
        <v>1350.1399999999999</v>
      </c>
      <c r="I196" s="47">
        <f t="shared" si="27"/>
        <v>4723194.76</v>
      </c>
      <c r="J196" s="46">
        <v>397.58000000000004</v>
      </c>
      <c r="K196" s="47">
        <f t="shared" si="29"/>
        <v>695427.06</v>
      </c>
      <c r="L196" s="48">
        <v>244.21</v>
      </c>
      <c r="M196" s="48">
        <v>10</v>
      </c>
      <c r="N196" s="49">
        <f t="shared" si="30"/>
        <v>459598.34</v>
      </c>
      <c r="O196" s="49">
        <f t="shared" si="31"/>
        <v>6844.5</v>
      </c>
      <c r="P196" s="48">
        <v>16.19</v>
      </c>
      <c r="Q196" s="50">
        <f t="shared" si="32"/>
        <v>11081.25</v>
      </c>
      <c r="R196" s="49">
        <f t="shared" si="33"/>
        <v>5896145.91</v>
      </c>
      <c r="S196" s="43">
        <v>1977746</v>
      </c>
      <c r="T196" s="49">
        <f t="shared" si="34"/>
        <v>3918399.91</v>
      </c>
      <c r="U196" s="42">
        <v>1744626</v>
      </c>
      <c r="V196" s="42">
        <v>5675141</v>
      </c>
      <c r="W196" s="42">
        <f t="shared" si="35"/>
        <v>6129152</v>
      </c>
      <c r="X196" s="49">
        <f t="shared" si="36"/>
        <v>5663025.91</v>
      </c>
      <c r="Y196" s="39">
        <v>0</v>
      </c>
      <c r="Z196" s="39">
        <f t="shared" si="37"/>
        <v>5663025.91</v>
      </c>
    </row>
    <row r="197" spans="1:26" s="45" customFormat="1" ht="12.75">
      <c r="A197" s="44" t="e">
        <f>#REF!</f>
        <v>#REF!</v>
      </c>
      <c r="B197" s="45" t="e">
        <f t="shared" si="26"/>
        <v>#REF!</v>
      </c>
      <c r="C197" s="45">
        <v>455</v>
      </c>
      <c r="D197" s="45" t="s">
        <v>215</v>
      </c>
      <c r="E197" s="45" t="b">
        <f t="shared" si="28"/>
        <v>1</v>
      </c>
      <c r="F197" s="45">
        <v>455</v>
      </c>
      <c r="G197" s="45" t="s">
        <v>215</v>
      </c>
      <c r="H197" s="46">
        <v>134.54</v>
      </c>
      <c r="I197" s="47">
        <f t="shared" si="27"/>
        <v>470661.28</v>
      </c>
      <c r="J197" s="46">
        <v>33.24</v>
      </c>
      <c r="K197" s="47">
        <f t="shared" si="29"/>
        <v>58141.75</v>
      </c>
      <c r="L197" s="48">
        <v>34.15</v>
      </c>
      <c r="M197" s="48">
        <v>2</v>
      </c>
      <c r="N197" s="49">
        <f t="shared" si="30"/>
        <v>64269.62</v>
      </c>
      <c r="O197" s="49">
        <f t="shared" si="31"/>
        <v>1368.9</v>
      </c>
      <c r="P197" s="48">
        <v>0</v>
      </c>
      <c r="Q197" s="50">
        <f t="shared" si="32"/>
        <v>0</v>
      </c>
      <c r="R197" s="49">
        <f t="shared" si="33"/>
        <v>594441.55</v>
      </c>
      <c r="S197" s="43">
        <v>244829</v>
      </c>
      <c r="T197" s="49">
        <f t="shared" si="34"/>
        <v>349612.55000000005</v>
      </c>
      <c r="U197" s="42">
        <v>465859</v>
      </c>
      <c r="V197" s="42">
        <v>988069</v>
      </c>
      <c r="W197" s="42">
        <f t="shared" si="35"/>
        <v>1067115</v>
      </c>
      <c r="X197" s="49">
        <f t="shared" si="36"/>
        <v>815471.55</v>
      </c>
      <c r="Y197" s="39">
        <v>0</v>
      </c>
      <c r="Z197" s="39">
        <f t="shared" si="37"/>
        <v>815471.55</v>
      </c>
    </row>
    <row r="198" spans="1:26" s="45" customFormat="1" ht="12.75">
      <c r="A198" s="44" t="e">
        <f>#REF!</f>
        <v>#REF!</v>
      </c>
      <c r="B198" s="45" t="e">
        <f t="shared" si="26"/>
        <v>#REF!</v>
      </c>
      <c r="C198" s="45">
        <v>459</v>
      </c>
      <c r="D198" s="45" t="s">
        <v>216</v>
      </c>
      <c r="E198" s="45" t="b">
        <f t="shared" si="28"/>
        <v>1</v>
      </c>
      <c r="F198" s="45">
        <v>459</v>
      </c>
      <c r="G198" s="45" t="s">
        <v>216</v>
      </c>
      <c r="H198" s="46">
        <v>698.6999999999999</v>
      </c>
      <c r="I198" s="47">
        <f t="shared" si="27"/>
        <v>2444262.21</v>
      </c>
      <c r="J198" s="46">
        <v>172.66</v>
      </c>
      <c r="K198" s="47">
        <f t="shared" si="29"/>
        <v>302008.24</v>
      </c>
      <c r="L198" s="48">
        <v>83.06</v>
      </c>
      <c r="M198" s="48">
        <v>0</v>
      </c>
      <c r="N198" s="49">
        <f t="shared" si="30"/>
        <v>156317.26</v>
      </c>
      <c r="O198" s="49">
        <f t="shared" si="31"/>
        <v>0</v>
      </c>
      <c r="P198" s="48">
        <v>6</v>
      </c>
      <c r="Q198" s="50">
        <f t="shared" si="32"/>
        <v>4106.7</v>
      </c>
      <c r="R198" s="49">
        <f t="shared" si="33"/>
        <v>2906694.41</v>
      </c>
      <c r="S198" s="43">
        <v>1263804</v>
      </c>
      <c r="T198" s="49">
        <f t="shared" si="34"/>
        <v>1642890.4100000001</v>
      </c>
      <c r="U198" s="42">
        <v>0</v>
      </c>
      <c r="V198" s="42">
        <v>1559989</v>
      </c>
      <c r="W198" s="42">
        <f t="shared" si="35"/>
        <v>1684788</v>
      </c>
      <c r="X198" s="49">
        <f t="shared" si="36"/>
        <v>1642890.4100000001</v>
      </c>
      <c r="Y198" s="39">
        <v>0</v>
      </c>
      <c r="Z198" s="39">
        <f t="shared" si="37"/>
        <v>1642890.4100000001</v>
      </c>
    </row>
    <row r="199" spans="1:26" s="45" customFormat="1" ht="12.75">
      <c r="A199" s="44" t="e">
        <f>#REF!</f>
        <v>#REF!</v>
      </c>
      <c r="B199" s="45" t="e">
        <f t="shared" si="26"/>
        <v>#REF!</v>
      </c>
      <c r="C199" s="45">
        <v>461</v>
      </c>
      <c r="D199" s="45" t="s">
        <v>217</v>
      </c>
      <c r="E199" s="45" t="b">
        <f t="shared" si="28"/>
        <v>1</v>
      </c>
      <c r="F199" s="45">
        <v>461</v>
      </c>
      <c r="G199" s="45" t="s">
        <v>217</v>
      </c>
      <c r="H199" s="46">
        <v>4078.27</v>
      </c>
      <c r="I199" s="47">
        <f t="shared" si="27"/>
        <v>14267011.94</v>
      </c>
      <c r="J199" s="46">
        <v>1669.56</v>
      </c>
      <c r="K199" s="47">
        <f t="shared" si="29"/>
        <v>2920310.87</v>
      </c>
      <c r="L199" s="48">
        <v>861.87</v>
      </c>
      <c r="M199" s="48">
        <v>28.71</v>
      </c>
      <c r="N199" s="49">
        <f t="shared" si="30"/>
        <v>1622022.1</v>
      </c>
      <c r="O199" s="49">
        <f t="shared" si="31"/>
        <v>19650.56</v>
      </c>
      <c r="P199" s="48">
        <v>23.94</v>
      </c>
      <c r="Q199" s="50">
        <f t="shared" si="32"/>
        <v>16385.73</v>
      </c>
      <c r="R199" s="49">
        <f t="shared" si="33"/>
        <v>18845381.2</v>
      </c>
      <c r="S199" s="43">
        <v>4839669</v>
      </c>
      <c r="T199" s="49">
        <f t="shared" si="34"/>
        <v>14005712.2</v>
      </c>
      <c r="U199" s="42">
        <v>8776808</v>
      </c>
      <c r="V199" s="42">
        <v>22458109</v>
      </c>
      <c r="W199" s="42">
        <f t="shared" si="35"/>
        <v>24254758</v>
      </c>
      <c r="X199" s="49">
        <f t="shared" si="36"/>
        <v>22782520.2</v>
      </c>
      <c r="Y199" s="39">
        <v>0</v>
      </c>
      <c r="Z199" s="39">
        <f t="shared" si="37"/>
        <v>22782520.2</v>
      </c>
    </row>
    <row r="200" spans="1:26" s="45" customFormat="1" ht="12.75">
      <c r="A200" s="44" t="e">
        <f>#REF!</f>
        <v>#REF!</v>
      </c>
      <c r="B200" s="45" t="e">
        <f t="shared" si="26"/>
        <v>#REF!</v>
      </c>
      <c r="C200" s="45">
        <v>463</v>
      </c>
      <c r="D200" s="45" t="s">
        <v>218</v>
      </c>
      <c r="E200" s="45" t="b">
        <f t="shared" si="28"/>
        <v>1</v>
      </c>
      <c r="F200" s="45">
        <v>463</v>
      </c>
      <c r="G200" s="45" t="s">
        <v>218</v>
      </c>
      <c r="H200" s="46">
        <v>306.98</v>
      </c>
      <c r="I200" s="47">
        <f t="shared" si="27"/>
        <v>1073908.13</v>
      </c>
      <c r="J200" s="46">
        <v>65.58</v>
      </c>
      <c r="K200" s="47">
        <f t="shared" si="29"/>
        <v>114709.26</v>
      </c>
      <c r="L200" s="48">
        <v>54.88</v>
      </c>
      <c r="M200" s="48">
        <v>2</v>
      </c>
      <c r="N200" s="49">
        <f t="shared" si="30"/>
        <v>103283.06</v>
      </c>
      <c r="O200" s="49">
        <f t="shared" si="31"/>
        <v>1368.9</v>
      </c>
      <c r="P200" s="48">
        <v>0</v>
      </c>
      <c r="Q200" s="50">
        <f t="shared" si="32"/>
        <v>0</v>
      </c>
      <c r="R200" s="49">
        <f t="shared" si="33"/>
        <v>1293269.3499999999</v>
      </c>
      <c r="S200" s="43">
        <v>601986</v>
      </c>
      <c r="T200" s="49">
        <f t="shared" si="34"/>
        <v>691283.3499999999</v>
      </c>
      <c r="U200" s="42">
        <v>0</v>
      </c>
      <c r="V200" s="42">
        <v>539059</v>
      </c>
      <c r="W200" s="42">
        <f t="shared" si="35"/>
        <v>582184</v>
      </c>
      <c r="X200" s="49">
        <f t="shared" si="36"/>
        <v>582184</v>
      </c>
      <c r="Y200" s="39">
        <v>0</v>
      </c>
      <c r="Z200" s="39">
        <f t="shared" si="37"/>
        <v>582184</v>
      </c>
    </row>
    <row r="201" spans="1:26" s="45" customFormat="1" ht="12.75">
      <c r="A201" s="44" t="e">
        <f>#REF!</f>
        <v>#REF!</v>
      </c>
      <c r="B201" s="45" t="e">
        <f t="shared" si="26"/>
        <v>#REF!</v>
      </c>
      <c r="C201" s="45">
        <v>465</v>
      </c>
      <c r="D201" s="45" t="s">
        <v>219</v>
      </c>
      <c r="E201" s="45" t="b">
        <f t="shared" si="28"/>
        <v>1</v>
      </c>
      <c r="F201" s="45">
        <v>465</v>
      </c>
      <c r="G201" s="45" t="s">
        <v>219</v>
      </c>
      <c r="H201" s="46">
        <v>22.56</v>
      </c>
      <c r="I201" s="47">
        <f t="shared" si="27"/>
        <v>78921.65</v>
      </c>
      <c r="J201" s="46">
        <v>3</v>
      </c>
      <c r="K201" s="47">
        <f t="shared" si="29"/>
        <v>5247.45</v>
      </c>
      <c r="L201" s="48">
        <v>4.98</v>
      </c>
      <c r="M201" s="48">
        <v>0</v>
      </c>
      <c r="N201" s="49">
        <f t="shared" si="30"/>
        <v>9372.26</v>
      </c>
      <c r="O201" s="49">
        <f t="shared" si="31"/>
        <v>0</v>
      </c>
      <c r="P201" s="48">
        <v>1</v>
      </c>
      <c r="Q201" s="50">
        <f t="shared" si="32"/>
        <v>684.45</v>
      </c>
      <c r="R201" s="49">
        <f t="shared" si="33"/>
        <v>94225.80999999998</v>
      </c>
      <c r="S201" s="43">
        <v>68754</v>
      </c>
      <c r="T201" s="49">
        <f t="shared" si="34"/>
        <v>25471.809999999983</v>
      </c>
      <c r="U201" s="42">
        <v>34708</v>
      </c>
      <c r="V201" s="42">
        <v>48576</v>
      </c>
      <c r="W201" s="42">
        <f t="shared" si="35"/>
        <v>52462</v>
      </c>
      <c r="X201" s="49">
        <f t="shared" si="36"/>
        <v>52462</v>
      </c>
      <c r="Y201" s="39">
        <v>0</v>
      </c>
      <c r="Z201" s="39">
        <f t="shared" si="37"/>
        <v>52462</v>
      </c>
    </row>
    <row r="202" spans="1:26" s="45" customFormat="1" ht="12.75">
      <c r="A202" s="44" t="e">
        <f>#REF!</f>
        <v>#REF!</v>
      </c>
      <c r="B202" s="45" t="e">
        <f aca="true" t="shared" si="38" ref="B202:B254">A202=F202</f>
        <v>#REF!</v>
      </c>
      <c r="C202" s="45">
        <v>467</v>
      </c>
      <c r="D202" s="45" t="s">
        <v>220</v>
      </c>
      <c r="E202" s="45" t="b">
        <f t="shared" si="28"/>
        <v>1</v>
      </c>
      <c r="F202" s="45">
        <v>467</v>
      </c>
      <c r="G202" s="45" t="s">
        <v>220</v>
      </c>
      <c r="H202" s="46">
        <v>163.12</v>
      </c>
      <c r="I202" s="47">
        <f aca="true" t="shared" si="39" ref="I202:I254">ROUND(H202*I$6,2)</f>
        <v>570642.7</v>
      </c>
      <c r="J202" s="46">
        <v>103.21</v>
      </c>
      <c r="K202" s="47">
        <f t="shared" si="29"/>
        <v>180529.77</v>
      </c>
      <c r="L202" s="48">
        <v>24.86</v>
      </c>
      <c r="M202" s="48">
        <v>0</v>
      </c>
      <c r="N202" s="49">
        <f t="shared" si="30"/>
        <v>46786.02</v>
      </c>
      <c r="O202" s="49">
        <f t="shared" si="31"/>
        <v>0</v>
      </c>
      <c r="P202" s="48">
        <v>0</v>
      </c>
      <c r="Q202" s="50">
        <f t="shared" si="32"/>
        <v>0</v>
      </c>
      <c r="R202" s="49">
        <f t="shared" si="33"/>
        <v>797958.49</v>
      </c>
      <c r="S202" s="43">
        <v>419800</v>
      </c>
      <c r="T202" s="49">
        <f t="shared" si="34"/>
        <v>378158.49</v>
      </c>
      <c r="U202" s="42">
        <v>367966</v>
      </c>
      <c r="V202" s="42">
        <v>909518</v>
      </c>
      <c r="W202" s="42">
        <f t="shared" si="35"/>
        <v>982279</v>
      </c>
      <c r="X202" s="49">
        <f t="shared" si="36"/>
        <v>746124.49</v>
      </c>
      <c r="Y202" s="39">
        <v>22033.699999999953</v>
      </c>
      <c r="Z202" s="39">
        <f t="shared" si="37"/>
        <v>768158.19</v>
      </c>
    </row>
    <row r="203" spans="1:26" s="45" customFormat="1" ht="12.75">
      <c r="A203" s="44" t="e">
        <f>#REF!</f>
        <v>#REF!</v>
      </c>
      <c r="B203" s="45" t="e">
        <f t="shared" si="38"/>
        <v>#REF!</v>
      </c>
      <c r="C203" s="45">
        <v>471</v>
      </c>
      <c r="D203" s="45" t="s">
        <v>221</v>
      </c>
      <c r="E203" s="45" t="b">
        <f aca="true" t="shared" si="40" ref="E203:E254">D203=G203</f>
        <v>1</v>
      </c>
      <c r="F203" s="45">
        <v>471</v>
      </c>
      <c r="G203" s="45" t="s">
        <v>221</v>
      </c>
      <c r="H203" s="46">
        <v>661.13</v>
      </c>
      <c r="I203" s="47">
        <f t="shared" si="39"/>
        <v>2312831.08</v>
      </c>
      <c r="J203" s="46">
        <v>41.48</v>
      </c>
      <c r="K203" s="47">
        <f aca="true" t="shared" si="41" ref="K203:K254">ROUND(J203*$K$6,2)</f>
        <v>72554.74</v>
      </c>
      <c r="L203" s="48">
        <v>87.35</v>
      </c>
      <c r="M203" s="48">
        <v>3</v>
      </c>
      <c r="N203" s="49">
        <f aca="true" t="shared" si="42" ref="N203:N254">ROUND(L203*$N$6,2)</f>
        <v>164390.95</v>
      </c>
      <c r="O203" s="49">
        <f aca="true" t="shared" si="43" ref="O203:O254">ROUND(M203*$O$6,2)</f>
        <v>2053.35</v>
      </c>
      <c r="P203" s="48">
        <v>2</v>
      </c>
      <c r="Q203" s="50">
        <f aca="true" t="shared" si="44" ref="Q203:Q254">ROUND(P203*$Q$6,2)</f>
        <v>1368.9</v>
      </c>
      <c r="R203" s="49">
        <f aca="true" t="shared" si="45" ref="R203:R254">I203+K203+N203+O203+Q203</f>
        <v>2553199.0200000005</v>
      </c>
      <c r="S203" s="43">
        <v>4297456</v>
      </c>
      <c r="T203" s="49">
        <f aca="true" t="shared" si="46" ref="T203:T254">IF(R203&gt;S203,R203-S203,0)</f>
        <v>0</v>
      </c>
      <c r="U203" s="42">
        <v>0</v>
      </c>
      <c r="V203" s="42">
        <v>0</v>
      </c>
      <c r="W203" s="42">
        <f aca="true" t="shared" si="47" ref="W203:W254">ROUND(V203*$W$4,0)</f>
        <v>0</v>
      </c>
      <c r="X203" s="49">
        <f aca="true" t="shared" si="48" ref="X203:X254">IF(T203+U203&lt;W203,T203+U203,W203)</f>
        <v>0</v>
      </c>
      <c r="Y203" s="39">
        <v>0</v>
      </c>
      <c r="Z203" s="39">
        <f aca="true" t="shared" si="49" ref="Z203:Z254">X203+Y203</f>
        <v>0</v>
      </c>
    </row>
    <row r="204" spans="1:26" s="45" customFormat="1" ht="12.75">
      <c r="A204" s="44" t="e">
        <f>#REF!</f>
        <v>#REF!</v>
      </c>
      <c r="B204" s="45" t="e">
        <f t="shared" si="38"/>
        <v>#REF!</v>
      </c>
      <c r="C204" s="45">
        <v>473</v>
      </c>
      <c r="D204" s="45" t="s">
        <v>222</v>
      </c>
      <c r="E204" s="45" t="b">
        <f t="shared" si="40"/>
        <v>1</v>
      </c>
      <c r="F204" s="45">
        <v>473</v>
      </c>
      <c r="G204" s="45" t="s">
        <v>222</v>
      </c>
      <c r="H204" s="46">
        <v>3968.5899999999997</v>
      </c>
      <c r="I204" s="47">
        <f t="shared" si="39"/>
        <v>13883318.4</v>
      </c>
      <c r="J204" s="46">
        <v>778.87</v>
      </c>
      <c r="K204" s="47">
        <f t="shared" si="41"/>
        <v>1362360.46</v>
      </c>
      <c r="L204" s="48">
        <v>572.47</v>
      </c>
      <c r="M204" s="48">
        <v>74.61</v>
      </c>
      <c r="N204" s="49">
        <f t="shared" si="42"/>
        <v>1077377.09</v>
      </c>
      <c r="O204" s="49">
        <f t="shared" si="43"/>
        <v>51066.81</v>
      </c>
      <c r="P204" s="48">
        <v>23</v>
      </c>
      <c r="Q204" s="50">
        <f t="shared" si="44"/>
        <v>15742.35</v>
      </c>
      <c r="R204" s="49">
        <f t="shared" si="45"/>
        <v>16389865.11</v>
      </c>
      <c r="S204" s="43">
        <v>9188952</v>
      </c>
      <c r="T204" s="49">
        <f t="shared" si="46"/>
        <v>7200913.109999999</v>
      </c>
      <c r="U204" s="42">
        <v>0</v>
      </c>
      <c r="V204" s="42">
        <v>5317323</v>
      </c>
      <c r="W204" s="42">
        <f t="shared" si="47"/>
        <v>5742709</v>
      </c>
      <c r="X204" s="49">
        <f t="shared" si="48"/>
        <v>5742709</v>
      </c>
      <c r="Y204" s="39">
        <v>0</v>
      </c>
      <c r="Z204" s="39">
        <f t="shared" si="49"/>
        <v>5742709</v>
      </c>
    </row>
    <row r="205" spans="1:26" s="45" customFormat="1" ht="12.75">
      <c r="A205" s="44" t="e">
        <f>#REF!</f>
        <v>#REF!</v>
      </c>
      <c r="B205" s="45" t="e">
        <f t="shared" si="38"/>
        <v>#REF!</v>
      </c>
      <c r="C205" s="45">
        <v>475</v>
      </c>
      <c r="D205" s="45" t="s">
        <v>223</v>
      </c>
      <c r="E205" s="45" t="b">
        <f t="shared" si="40"/>
        <v>1</v>
      </c>
      <c r="F205" s="45">
        <v>475</v>
      </c>
      <c r="G205" s="45" t="s">
        <v>223</v>
      </c>
      <c r="H205" s="46">
        <v>191.97</v>
      </c>
      <c r="I205" s="47">
        <f t="shared" si="39"/>
        <v>671568.65</v>
      </c>
      <c r="J205" s="46">
        <v>44.019999999999996</v>
      </c>
      <c r="K205" s="47">
        <f t="shared" si="41"/>
        <v>76997.58</v>
      </c>
      <c r="L205" s="48">
        <v>38.79</v>
      </c>
      <c r="M205" s="48">
        <v>0</v>
      </c>
      <c r="N205" s="49">
        <f t="shared" si="42"/>
        <v>73002</v>
      </c>
      <c r="O205" s="49">
        <f t="shared" si="43"/>
        <v>0</v>
      </c>
      <c r="P205" s="48">
        <v>0</v>
      </c>
      <c r="Q205" s="50">
        <f t="shared" si="44"/>
        <v>0</v>
      </c>
      <c r="R205" s="49">
        <f t="shared" si="45"/>
        <v>821568.23</v>
      </c>
      <c r="S205" s="43">
        <v>303648</v>
      </c>
      <c r="T205" s="49">
        <f t="shared" si="46"/>
        <v>517920.23</v>
      </c>
      <c r="U205" s="42">
        <v>64567</v>
      </c>
      <c r="V205" s="42">
        <v>583313</v>
      </c>
      <c r="W205" s="42">
        <f t="shared" si="47"/>
        <v>629978</v>
      </c>
      <c r="X205" s="49">
        <f t="shared" si="48"/>
        <v>582487.23</v>
      </c>
      <c r="Y205" s="39">
        <v>2138.0200000000186</v>
      </c>
      <c r="Z205" s="39">
        <f t="shared" si="49"/>
        <v>584625.25</v>
      </c>
    </row>
    <row r="206" spans="1:26" s="45" customFormat="1" ht="12.75">
      <c r="A206" s="44" t="e">
        <f>#REF!</f>
        <v>#REF!</v>
      </c>
      <c r="B206" s="45" t="e">
        <f t="shared" si="38"/>
        <v>#REF!</v>
      </c>
      <c r="C206" s="45">
        <v>477</v>
      </c>
      <c r="D206" s="45" t="s">
        <v>224</v>
      </c>
      <c r="E206" s="45" t="b">
        <f t="shared" si="40"/>
        <v>1</v>
      </c>
      <c r="F206" s="45">
        <v>477</v>
      </c>
      <c r="G206" s="45" t="s">
        <v>224</v>
      </c>
      <c r="H206" s="46">
        <v>319.61</v>
      </c>
      <c r="I206" s="47">
        <f t="shared" si="39"/>
        <v>1118091.66</v>
      </c>
      <c r="J206" s="46">
        <v>94.19000000000001</v>
      </c>
      <c r="K206" s="47">
        <f t="shared" si="41"/>
        <v>164752.44</v>
      </c>
      <c r="L206" s="48">
        <v>44.629999999999995</v>
      </c>
      <c r="M206" s="48">
        <v>0</v>
      </c>
      <c r="N206" s="49">
        <f t="shared" si="42"/>
        <v>83992.77</v>
      </c>
      <c r="O206" s="49">
        <f t="shared" si="43"/>
        <v>0</v>
      </c>
      <c r="P206" s="48">
        <v>0</v>
      </c>
      <c r="Q206" s="50">
        <f t="shared" si="44"/>
        <v>0</v>
      </c>
      <c r="R206" s="49">
        <f t="shared" si="45"/>
        <v>1366836.8699999999</v>
      </c>
      <c r="S206" s="43">
        <v>982132</v>
      </c>
      <c r="T206" s="49">
        <f t="shared" si="46"/>
        <v>384704.8699999999</v>
      </c>
      <c r="U206" s="42">
        <v>170541</v>
      </c>
      <c r="V206" s="42">
        <v>635390</v>
      </c>
      <c r="W206" s="42">
        <f t="shared" si="47"/>
        <v>686221</v>
      </c>
      <c r="X206" s="49">
        <f t="shared" si="48"/>
        <v>555245.8699999999</v>
      </c>
      <c r="Y206" s="39">
        <v>57507.71000000008</v>
      </c>
      <c r="Z206" s="39">
        <f t="shared" si="49"/>
        <v>612753.58</v>
      </c>
    </row>
    <row r="207" spans="1:26" s="45" customFormat="1" ht="12.75">
      <c r="A207" s="44" t="e">
        <f>#REF!</f>
        <v>#REF!</v>
      </c>
      <c r="B207" s="45" t="e">
        <f t="shared" si="38"/>
        <v>#REF!</v>
      </c>
      <c r="C207" s="45">
        <v>479</v>
      </c>
      <c r="D207" s="45" t="s">
        <v>225</v>
      </c>
      <c r="E207" s="45" t="b">
        <f t="shared" si="40"/>
        <v>1</v>
      </c>
      <c r="F207" s="45">
        <v>479</v>
      </c>
      <c r="G207" s="45" t="s">
        <v>225</v>
      </c>
      <c r="H207" s="46">
        <v>1037.38</v>
      </c>
      <c r="I207" s="47">
        <f t="shared" si="39"/>
        <v>3629066.45</v>
      </c>
      <c r="J207" s="46">
        <v>188.66</v>
      </c>
      <c r="K207" s="47">
        <f t="shared" si="41"/>
        <v>329994.64</v>
      </c>
      <c r="L207" s="48">
        <v>237.33</v>
      </c>
      <c r="M207" s="48">
        <v>3</v>
      </c>
      <c r="N207" s="49">
        <f t="shared" si="42"/>
        <v>446650.31</v>
      </c>
      <c r="O207" s="49">
        <f t="shared" si="43"/>
        <v>2053.35</v>
      </c>
      <c r="P207" s="48">
        <v>6</v>
      </c>
      <c r="Q207" s="50">
        <f t="shared" si="44"/>
        <v>4106.7</v>
      </c>
      <c r="R207" s="49">
        <f t="shared" si="45"/>
        <v>4411871.45</v>
      </c>
      <c r="S207" s="43">
        <v>1263031</v>
      </c>
      <c r="T207" s="49">
        <f t="shared" si="46"/>
        <v>3148840.45</v>
      </c>
      <c r="U207" s="42">
        <v>1397719</v>
      </c>
      <c r="V207" s="42">
        <v>4739561</v>
      </c>
      <c r="W207" s="42">
        <f t="shared" si="47"/>
        <v>5118726</v>
      </c>
      <c r="X207" s="49">
        <f t="shared" si="48"/>
        <v>4546559.45</v>
      </c>
      <c r="Y207" s="39">
        <v>0</v>
      </c>
      <c r="Z207" s="39">
        <f t="shared" si="49"/>
        <v>4546559.45</v>
      </c>
    </row>
    <row r="208" spans="1:26" s="45" customFormat="1" ht="12.75">
      <c r="A208" s="44" t="e">
        <f>#REF!</f>
        <v>#REF!</v>
      </c>
      <c r="B208" s="45" t="e">
        <f t="shared" si="38"/>
        <v>#REF!</v>
      </c>
      <c r="C208" s="45">
        <v>483</v>
      </c>
      <c r="D208" s="45" t="s">
        <v>226</v>
      </c>
      <c r="E208" s="45" t="b">
        <f t="shared" si="40"/>
        <v>1</v>
      </c>
      <c r="F208" s="45">
        <v>483</v>
      </c>
      <c r="G208" s="45" t="s">
        <v>226</v>
      </c>
      <c r="H208" s="46">
        <v>122.16</v>
      </c>
      <c r="I208" s="47">
        <f t="shared" si="39"/>
        <v>427352.33</v>
      </c>
      <c r="J208" s="46">
        <v>24.66</v>
      </c>
      <c r="K208" s="47">
        <f t="shared" si="41"/>
        <v>43134.04</v>
      </c>
      <c r="L208" s="48">
        <v>11.96</v>
      </c>
      <c r="M208" s="48">
        <v>0</v>
      </c>
      <c r="N208" s="49">
        <f t="shared" si="42"/>
        <v>22508.48</v>
      </c>
      <c r="O208" s="49">
        <f t="shared" si="43"/>
        <v>0</v>
      </c>
      <c r="P208" s="48">
        <v>0</v>
      </c>
      <c r="Q208" s="50">
        <f t="shared" si="44"/>
        <v>0</v>
      </c>
      <c r="R208" s="49">
        <f t="shared" si="45"/>
        <v>492994.85</v>
      </c>
      <c r="S208" s="43">
        <v>1060741</v>
      </c>
      <c r="T208" s="49">
        <f t="shared" si="46"/>
        <v>0</v>
      </c>
      <c r="U208" s="42">
        <v>0</v>
      </c>
      <c r="V208" s="42">
        <v>0</v>
      </c>
      <c r="W208" s="42">
        <f t="shared" si="47"/>
        <v>0</v>
      </c>
      <c r="X208" s="49">
        <f t="shared" si="48"/>
        <v>0</v>
      </c>
      <c r="Y208" s="39">
        <v>0</v>
      </c>
      <c r="Z208" s="39">
        <f t="shared" si="49"/>
        <v>0</v>
      </c>
    </row>
    <row r="209" spans="1:26" s="45" customFormat="1" ht="12.75">
      <c r="A209" s="44" t="e">
        <f>#REF!</f>
        <v>#REF!</v>
      </c>
      <c r="B209" s="45" t="e">
        <f t="shared" si="38"/>
        <v>#REF!</v>
      </c>
      <c r="C209" s="45">
        <v>485</v>
      </c>
      <c r="D209" s="45" t="s">
        <v>227</v>
      </c>
      <c r="E209" s="45" t="b">
        <f t="shared" si="40"/>
        <v>1</v>
      </c>
      <c r="F209" s="45">
        <v>485</v>
      </c>
      <c r="G209" s="45" t="s">
        <v>227</v>
      </c>
      <c r="H209" s="46">
        <v>1012.77</v>
      </c>
      <c r="I209" s="47">
        <f t="shared" si="39"/>
        <v>3542973.29</v>
      </c>
      <c r="J209" s="46">
        <v>440.95</v>
      </c>
      <c r="K209" s="47">
        <f t="shared" si="41"/>
        <v>771287.69</v>
      </c>
      <c r="L209" s="48">
        <v>141.74</v>
      </c>
      <c r="M209" s="48">
        <v>17.7</v>
      </c>
      <c r="N209" s="49">
        <f t="shared" si="42"/>
        <v>266751.85</v>
      </c>
      <c r="O209" s="49">
        <f t="shared" si="43"/>
        <v>12114.77</v>
      </c>
      <c r="P209" s="48">
        <v>7</v>
      </c>
      <c r="Q209" s="50">
        <f t="shared" si="44"/>
        <v>4791.15</v>
      </c>
      <c r="R209" s="49">
        <f t="shared" si="45"/>
        <v>4597918.75</v>
      </c>
      <c r="S209" s="43">
        <v>3358225</v>
      </c>
      <c r="T209" s="49">
        <f t="shared" si="46"/>
        <v>1239693.75</v>
      </c>
      <c r="U209" s="42">
        <v>79050</v>
      </c>
      <c r="V209" s="42">
        <v>1304915</v>
      </c>
      <c r="W209" s="42">
        <f t="shared" si="47"/>
        <v>1409308</v>
      </c>
      <c r="X209" s="49">
        <f t="shared" si="48"/>
        <v>1318743.75</v>
      </c>
      <c r="Y209" s="39">
        <v>0</v>
      </c>
      <c r="Z209" s="39">
        <f t="shared" si="49"/>
        <v>1318743.75</v>
      </c>
    </row>
    <row r="210" spans="1:26" s="45" customFormat="1" ht="12.75">
      <c r="A210" s="44" t="e">
        <f>#REF!</f>
        <v>#REF!</v>
      </c>
      <c r="B210" s="45" t="e">
        <f t="shared" si="38"/>
        <v>#REF!</v>
      </c>
      <c r="C210" s="45">
        <v>487</v>
      </c>
      <c r="D210" s="45" t="s">
        <v>228</v>
      </c>
      <c r="E210" s="45" t="b">
        <f t="shared" si="40"/>
        <v>1</v>
      </c>
      <c r="F210" s="45">
        <v>487</v>
      </c>
      <c r="G210" s="45" t="s">
        <v>228</v>
      </c>
      <c r="H210" s="46">
        <v>25.02</v>
      </c>
      <c r="I210" s="47">
        <f t="shared" si="39"/>
        <v>87527.47</v>
      </c>
      <c r="J210" s="46">
        <v>5</v>
      </c>
      <c r="K210" s="47">
        <f t="shared" si="41"/>
        <v>8745.75</v>
      </c>
      <c r="L210" s="48">
        <v>4.51</v>
      </c>
      <c r="M210" s="48">
        <v>0</v>
      </c>
      <c r="N210" s="49">
        <f t="shared" si="42"/>
        <v>8487.73</v>
      </c>
      <c r="O210" s="49">
        <f t="shared" si="43"/>
        <v>0</v>
      </c>
      <c r="P210" s="48">
        <v>0</v>
      </c>
      <c r="Q210" s="50">
        <f t="shared" si="44"/>
        <v>0</v>
      </c>
      <c r="R210" s="49">
        <f t="shared" si="45"/>
        <v>104760.95</v>
      </c>
      <c r="S210" s="43">
        <v>126675</v>
      </c>
      <c r="T210" s="49">
        <f t="shared" si="46"/>
        <v>0</v>
      </c>
      <c r="U210" s="42">
        <v>28775</v>
      </c>
      <c r="V210" s="42">
        <v>37947</v>
      </c>
      <c r="W210" s="42">
        <f t="shared" si="47"/>
        <v>40983</v>
      </c>
      <c r="X210" s="49">
        <f t="shared" si="48"/>
        <v>28775</v>
      </c>
      <c r="Y210" s="39">
        <v>0</v>
      </c>
      <c r="Z210" s="39">
        <f t="shared" si="49"/>
        <v>28775</v>
      </c>
    </row>
    <row r="211" spans="1:26" s="45" customFormat="1" ht="12.75">
      <c r="A211" s="44" t="e">
        <f>#REF!</f>
        <v>#REF!</v>
      </c>
      <c r="B211" s="45" t="e">
        <f t="shared" si="38"/>
        <v>#REF!</v>
      </c>
      <c r="C211" s="45">
        <v>489</v>
      </c>
      <c r="D211" s="45" t="s">
        <v>229</v>
      </c>
      <c r="E211" s="45" t="b">
        <f t="shared" si="40"/>
        <v>1</v>
      </c>
      <c r="F211" s="45">
        <v>489</v>
      </c>
      <c r="G211" s="45" t="s">
        <v>229</v>
      </c>
      <c r="H211" s="46">
        <v>37.35</v>
      </c>
      <c r="I211" s="47">
        <f t="shared" si="39"/>
        <v>130661.51</v>
      </c>
      <c r="J211" s="46">
        <v>9.5</v>
      </c>
      <c r="K211" s="47">
        <f t="shared" si="41"/>
        <v>16616.93</v>
      </c>
      <c r="L211" s="48">
        <v>5.54</v>
      </c>
      <c r="M211" s="48">
        <v>0.4</v>
      </c>
      <c r="N211" s="49">
        <f t="shared" si="42"/>
        <v>10426.17</v>
      </c>
      <c r="O211" s="49">
        <f t="shared" si="43"/>
        <v>273.78</v>
      </c>
      <c r="P211" s="48">
        <v>0</v>
      </c>
      <c r="Q211" s="50">
        <f t="shared" si="44"/>
        <v>0</v>
      </c>
      <c r="R211" s="49">
        <f t="shared" si="45"/>
        <v>157978.39</v>
      </c>
      <c r="S211" s="43">
        <v>125172</v>
      </c>
      <c r="T211" s="49">
        <f t="shared" si="46"/>
        <v>32806.390000000014</v>
      </c>
      <c r="U211" s="42">
        <v>58638</v>
      </c>
      <c r="V211" s="42">
        <v>108145</v>
      </c>
      <c r="W211" s="42">
        <f t="shared" si="47"/>
        <v>116797</v>
      </c>
      <c r="X211" s="49">
        <f t="shared" si="48"/>
        <v>91444.39000000001</v>
      </c>
      <c r="Y211" s="39">
        <v>0</v>
      </c>
      <c r="Z211" s="39">
        <f t="shared" si="49"/>
        <v>91444.39000000001</v>
      </c>
    </row>
    <row r="212" spans="1:26" s="45" customFormat="1" ht="12.75">
      <c r="A212" s="44" t="e">
        <f>#REF!</f>
        <v>#REF!</v>
      </c>
      <c r="B212" s="45" t="e">
        <f t="shared" si="38"/>
        <v>#REF!</v>
      </c>
      <c r="C212" s="45">
        <v>491</v>
      </c>
      <c r="D212" s="45" t="s">
        <v>230</v>
      </c>
      <c r="E212" s="45" t="b">
        <f t="shared" si="40"/>
        <v>1</v>
      </c>
      <c r="F212" s="45">
        <v>491</v>
      </c>
      <c r="G212" s="45" t="s">
        <v>230</v>
      </c>
      <c r="H212" s="46">
        <v>1554.0700000000002</v>
      </c>
      <c r="I212" s="47">
        <f t="shared" si="39"/>
        <v>5436603.08</v>
      </c>
      <c r="J212" s="46">
        <v>693.92</v>
      </c>
      <c r="K212" s="47">
        <f t="shared" si="41"/>
        <v>1213770.17</v>
      </c>
      <c r="L212" s="48">
        <v>306.25</v>
      </c>
      <c r="M212" s="48">
        <v>79.69000000000001</v>
      </c>
      <c r="N212" s="49">
        <f t="shared" si="42"/>
        <v>576356.38</v>
      </c>
      <c r="O212" s="49">
        <f t="shared" si="43"/>
        <v>54543.82</v>
      </c>
      <c r="P212" s="48">
        <v>6</v>
      </c>
      <c r="Q212" s="50">
        <f t="shared" si="44"/>
        <v>4106.7</v>
      </c>
      <c r="R212" s="49">
        <f t="shared" si="45"/>
        <v>7285380.15</v>
      </c>
      <c r="S212" s="43">
        <v>1938629</v>
      </c>
      <c r="T212" s="49">
        <f t="shared" si="46"/>
        <v>5346751.15</v>
      </c>
      <c r="U212" s="42">
        <v>2249150</v>
      </c>
      <c r="V212" s="42">
        <v>7288749</v>
      </c>
      <c r="W212" s="42">
        <f t="shared" si="47"/>
        <v>7871849</v>
      </c>
      <c r="X212" s="49">
        <f t="shared" si="48"/>
        <v>7595901.15</v>
      </c>
      <c r="Y212" s="39">
        <v>0</v>
      </c>
      <c r="Z212" s="39">
        <f t="shared" si="49"/>
        <v>7595901.15</v>
      </c>
    </row>
    <row r="213" spans="1:26" s="45" customFormat="1" ht="12.75">
      <c r="A213" s="44" t="e">
        <f>#REF!</f>
        <v>#REF!</v>
      </c>
      <c r="B213" s="45" t="e">
        <f t="shared" si="38"/>
        <v>#REF!</v>
      </c>
      <c r="C213" s="45">
        <v>495</v>
      </c>
      <c r="D213" s="45" t="s">
        <v>231</v>
      </c>
      <c r="E213" s="45" t="b">
        <f t="shared" si="40"/>
        <v>1</v>
      </c>
      <c r="F213" s="45">
        <v>495</v>
      </c>
      <c r="G213" s="45" t="s">
        <v>231</v>
      </c>
      <c r="H213" s="46">
        <v>88.68</v>
      </c>
      <c r="I213" s="47">
        <f t="shared" si="39"/>
        <v>310229.24</v>
      </c>
      <c r="J213" s="46">
        <v>2</v>
      </c>
      <c r="K213" s="47">
        <f t="shared" si="41"/>
        <v>3498.3</v>
      </c>
      <c r="L213" s="48">
        <v>13.28</v>
      </c>
      <c r="M213" s="48">
        <v>0</v>
      </c>
      <c r="N213" s="49">
        <f t="shared" si="42"/>
        <v>24992.69</v>
      </c>
      <c r="O213" s="49">
        <f t="shared" si="43"/>
        <v>0</v>
      </c>
      <c r="P213" s="48">
        <v>0</v>
      </c>
      <c r="Q213" s="50">
        <f t="shared" si="44"/>
        <v>0</v>
      </c>
      <c r="R213" s="49">
        <f t="shared" si="45"/>
        <v>338720.23</v>
      </c>
      <c r="S213" s="43">
        <v>341507</v>
      </c>
      <c r="T213" s="49">
        <f t="shared" si="46"/>
        <v>0</v>
      </c>
      <c r="U213" s="42">
        <v>19516</v>
      </c>
      <c r="V213" s="42">
        <v>113956</v>
      </c>
      <c r="W213" s="42">
        <f t="shared" si="47"/>
        <v>123072</v>
      </c>
      <c r="X213" s="49">
        <f t="shared" si="48"/>
        <v>19516</v>
      </c>
      <c r="Y213" s="39">
        <v>28501.089999999997</v>
      </c>
      <c r="Z213" s="39">
        <f t="shared" si="49"/>
        <v>48017.09</v>
      </c>
    </row>
    <row r="214" spans="1:26" s="45" customFormat="1" ht="12.75">
      <c r="A214" s="44" t="e">
        <f>#REF!</f>
        <v>#REF!</v>
      </c>
      <c r="B214" s="45" t="e">
        <f t="shared" si="38"/>
        <v>#REF!</v>
      </c>
      <c r="C214" s="45">
        <v>497</v>
      </c>
      <c r="D214" s="45" t="s">
        <v>232</v>
      </c>
      <c r="E214" s="45" t="b">
        <f t="shared" si="40"/>
        <v>1</v>
      </c>
      <c r="F214" s="45">
        <v>497</v>
      </c>
      <c r="G214" s="45" t="s">
        <v>232</v>
      </c>
      <c r="H214" s="46">
        <v>211.24</v>
      </c>
      <c r="I214" s="47">
        <f t="shared" si="39"/>
        <v>738980.89</v>
      </c>
      <c r="J214" s="46">
        <v>36.39</v>
      </c>
      <c r="K214" s="47">
        <f t="shared" si="41"/>
        <v>63651.57</v>
      </c>
      <c r="L214" s="48">
        <v>29.46</v>
      </c>
      <c r="M214" s="48">
        <v>0</v>
      </c>
      <c r="N214" s="49">
        <f t="shared" si="42"/>
        <v>55443.13</v>
      </c>
      <c r="O214" s="49">
        <f t="shared" si="43"/>
        <v>0</v>
      </c>
      <c r="P214" s="48">
        <v>1</v>
      </c>
      <c r="Q214" s="50">
        <f t="shared" si="44"/>
        <v>684.45</v>
      </c>
      <c r="R214" s="49">
        <f t="shared" si="45"/>
        <v>858760.0399999999</v>
      </c>
      <c r="S214" s="43">
        <v>432653</v>
      </c>
      <c r="T214" s="49">
        <f t="shared" si="46"/>
        <v>426107.0399999999</v>
      </c>
      <c r="U214" s="42">
        <v>43324</v>
      </c>
      <c r="V214" s="42">
        <v>440890</v>
      </c>
      <c r="W214" s="42">
        <f t="shared" si="47"/>
        <v>476161</v>
      </c>
      <c r="X214" s="49">
        <f t="shared" si="48"/>
        <v>469431.0399999999</v>
      </c>
      <c r="Y214" s="39">
        <v>0</v>
      </c>
      <c r="Z214" s="39">
        <f t="shared" si="49"/>
        <v>469431.0399999999</v>
      </c>
    </row>
    <row r="215" spans="1:26" s="45" customFormat="1" ht="12.75">
      <c r="A215" s="44" t="e">
        <f>#REF!</f>
        <v>#REF!</v>
      </c>
      <c r="B215" s="45" t="e">
        <f t="shared" si="38"/>
        <v>#REF!</v>
      </c>
      <c r="C215" s="45">
        <v>499</v>
      </c>
      <c r="D215" s="45" t="s">
        <v>233</v>
      </c>
      <c r="E215" s="45" t="b">
        <f t="shared" si="40"/>
        <v>1</v>
      </c>
      <c r="F215" s="45">
        <v>499</v>
      </c>
      <c r="G215" s="45" t="s">
        <v>233</v>
      </c>
      <c r="H215" s="46">
        <v>50.37</v>
      </c>
      <c r="I215" s="47">
        <f t="shared" si="39"/>
        <v>176209.37</v>
      </c>
      <c r="J215" s="46">
        <v>20.65</v>
      </c>
      <c r="K215" s="47">
        <f t="shared" si="41"/>
        <v>36119.95</v>
      </c>
      <c r="L215" s="48">
        <v>4.43</v>
      </c>
      <c r="M215" s="48">
        <v>0</v>
      </c>
      <c r="N215" s="49">
        <f t="shared" si="42"/>
        <v>8337.17</v>
      </c>
      <c r="O215" s="49">
        <f t="shared" si="43"/>
        <v>0</v>
      </c>
      <c r="P215" s="48">
        <v>0</v>
      </c>
      <c r="Q215" s="50">
        <f t="shared" si="44"/>
        <v>0</v>
      </c>
      <c r="R215" s="49">
        <f t="shared" si="45"/>
        <v>220666.49000000002</v>
      </c>
      <c r="S215" s="43">
        <v>131240</v>
      </c>
      <c r="T215" s="49">
        <f t="shared" si="46"/>
        <v>89426.49000000002</v>
      </c>
      <c r="U215" s="42">
        <v>181655</v>
      </c>
      <c r="V215" s="42">
        <v>347649</v>
      </c>
      <c r="W215" s="42">
        <f t="shared" si="47"/>
        <v>375461</v>
      </c>
      <c r="X215" s="49">
        <f t="shared" si="48"/>
        <v>271081.49</v>
      </c>
      <c r="Y215" s="39">
        <v>15794.530000000028</v>
      </c>
      <c r="Z215" s="39">
        <f t="shared" si="49"/>
        <v>286876.02</v>
      </c>
    </row>
    <row r="216" spans="1:26" s="45" customFormat="1" ht="12.75">
      <c r="A216" s="44" t="e">
        <f>#REF!</f>
        <v>#REF!</v>
      </c>
      <c r="B216" s="45" t="e">
        <f t="shared" si="38"/>
        <v>#REF!</v>
      </c>
      <c r="C216" s="45">
        <v>501</v>
      </c>
      <c r="D216" s="45" t="s">
        <v>234</v>
      </c>
      <c r="E216" s="45" t="b">
        <f t="shared" si="40"/>
        <v>1</v>
      </c>
      <c r="F216" s="45">
        <v>501</v>
      </c>
      <c r="G216" s="45" t="s">
        <v>234</v>
      </c>
      <c r="H216" s="46">
        <v>110.74</v>
      </c>
      <c r="I216" s="47">
        <f t="shared" si="39"/>
        <v>387401.74</v>
      </c>
      <c r="J216" s="46">
        <v>54.730000000000004</v>
      </c>
      <c r="K216" s="47">
        <f t="shared" si="41"/>
        <v>95730.98</v>
      </c>
      <c r="L216" s="48">
        <v>21.939999999999998</v>
      </c>
      <c r="M216" s="48">
        <v>0</v>
      </c>
      <c r="N216" s="49">
        <f t="shared" si="42"/>
        <v>41290.64</v>
      </c>
      <c r="O216" s="49">
        <f t="shared" si="43"/>
        <v>0</v>
      </c>
      <c r="P216" s="48">
        <v>2</v>
      </c>
      <c r="Q216" s="50">
        <f t="shared" si="44"/>
        <v>1368.9</v>
      </c>
      <c r="R216" s="49">
        <f t="shared" si="45"/>
        <v>525792.26</v>
      </c>
      <c r="S216" s="43">
        <v>198873</v>
      </c>
      <c r="T216" s="49">
        <f t="shared" si="46"/>
        <v>326919.26</v>
      </c>
      <c r="U216" s="42">
        <v>195521</v>
      </c>
      <c r="V216" s="42">
        <v>550121</v>
      </c>
      <c r="W216" s="42">
        <f t="shared" si="47"/>
        <v>594131</v>
      </c>
      <c r="X216" s="49">
        <f t="shared" si="48"/>
        <v>522440.26</v>
      </c>
      <c r="Y216" s="39">
        <v>0</v>
      </c>
      <c r="Z216" s="39">
        <f t="shared" si="49"/>
        <v>522440.26</v>
      </c>
    </row>
    <row r="217" spans="1:26" s="45" customFormat="1" ht="12.75">
      <c r="A217" s="44" t="e">
        <f>#REF!</f>
        <v>#REF!</v>
      </c>
      <c r="B217" s="45" t="e">
        <f t="shared" si="38"/>
        <v>#REF!</v>
      </c>
      <c r="C217" s="45">
        <v>503</v>
      </c>
      <c r="D217" s="45" t="s">
        <v>235</v>
      </c>
      <c r="E217" s="45" t="b">
        <f t="shared" si="40"/>
        <v>1</v>
      </c>
      <c r="F217" s="45">
        <v>503</v>
      </c>
      <c r="G217" s="45" t="s">
        <v>235</v>
      </c>
      <c r="H217" s="46">
        <v>144.06</v>
      </c>
      <c r="I217" s="47">
        <f t="shared" si="39"/>
        <v>503965.1</v>
      </c>
      <c r="J217" s="46">
        <v>32.37</v>
      </c>
      <c r="K217" s="47">
        <f t="shared" si="41"/>
        <v>56619.99</v>
      </c>
      <c r="L217" s="48">
        <v>27.53</v>
      </c>
      <c r="M217" s="48">
        <v>0</v>
      </c>
      <c r="N217" s="49">
        <f t="shared" si="42"/>
        <v>51810.91</v>
      </c>
      <c r="O217" s="49">
        <f t="shared" si="43"/>
        <v>0</v>
      </c>
      <c r="P217" s="48">
        <v>1</v>
      </c>
      <c r="Q217" s="50">
        <f t="shared" si="44"/>
        <v>684.45</v>
      </c>
      <c r="R217" s="49">
        <f t="shared" si="45"/>
        <v>613080.45</v>
      </c>
      <c r="S217" s="43">
        <v>675636</v>
      </c>
      <c r="T217" s="49">
        <f t="shared" si="46"/>
        <v>0</v>
      </c>
      <c r="U217" s="42">
        <v>0</v>
      </c>
      <c r="V217" s="42">
        <v>0</v>
      </c>
      <c r="W217" s="42">
        <f t="shared" si="47"/>
        <v>0</v>
      </c>
      <c r="X217" s="49">
        <f t="shared" si="48"/>
        <v>0</v>
      </c>
      <c r="Y217" s="39">
        <v>0</v>
      </c>
      <c r="Z217" s="39">
        <f t="shared" si="49"/>
        <v>0</v>
      </c>
    </row>
    <row r="218" spans="1:26" s="45" customFormat="1" ht="12.75">
      <c r="A218" s="44" t="e">
        <f>#REF!</f>
        <v>#REF!</v>
      </c>
      <c r="B218" s="45" t="e">
        <f t="shared" si="38"/>
        <v>#REF!</v>
      </c>
      <c r="C218" s="45">
        <v>507</v>
      </c>
      <c r="D218" s="45" t="s">
        <v>236</v>
      </c>
      <c r="E218" s="45" t="b">
        <f t="shared" si="40"/>
        <v>1</v>
      </c>
      <c r="F218" s="45">
        <v>507</v>
      </c>
      <c r="G218" s="45" t="s">
        <v>236</v>
      </c>
      <c r="H218" s="46">
        <v>642.35</v>
      </c>
      <c r="I218" s="47">
        <f t="shared" si="39"/>
        <v>2247133.01</v>
      </c>
      <c r="J218" s="46">
        <v>62.029999999999994</v>
      </c>
      <c r="K218" s="47">
        <f t="shared" si="41"/>
        <v>108499.77</v>
      </c>
      <c r="L218" s="48">
        <v>93.8</v>
      </c>
      <c r="M218" s="48">
        <v>1</v>
      </c>
      <c r="N218" s="49">
        <f t="shared" si="42"/>
        <v>176529.72</v>
      </c>
      <c r="O218" s="49">
        <f t="shared" si="43"/>
        <v>684.45</v>
      </c>
      <c r="P218" s="48">
        <v>2</v>
      </c>
      <c r="Q218" s="50">
        <f t="shared" si="44"/>
        <v>1368.9</v>
      </c>
      <c r="R218" s="49">
        <f t="shared" si="45"/>
        <v>2534215.85</v>
      </c>
      <c r="S218" s="43">
        <v>1094015</v>
      </c>
      <c r="T218" s="49">
        <f t="shared" si="46"/>
        <v>1440200.85</v>
      </c>
      <c r="U218" s="42">
        <v>639922</v>
      </c>
      <c r="V218" s="42">
        <v>2279185</v>
      </c>
      <c r="W218" s="42">
        <f t="shared" si="47"/>
        <v>2461520</v>
      </c>
      <c r="X218" s="49">
        <f t="shared" si="48"/>
        <v>2080122.85</v>
      </c>
      <c r="Y218" s="39">
        <v>0</v>
      </c>
      <c r="Z218" s="39">
        <f t="shared" si="49"/>
        <v>2080122.85</v>
      </c>
    </row>
    <row r="219" spans="1:26" s="45" customFormat="1" ht="12.75">
      <c r="A219" s="44" t="e">
        <f>#REF!</f>
        <v>#REF!</v>
      </c>
      <c r="B219" s="45" t="e">
        <f t="shared" si="38"/>
        <v>#REF!</v>
      </c>
      <c r="C219" s="45">
        <v>509</v>
      </c>
      <c r="D219" s="45" t="s">
        <v>237</v>
      </c>
      <c r="E219" s="45" t="b">
        <f t="shared" si="40"/>
        <v>1</v>
      </c>
      <c r="F219" s="45">
        <v>509</v>
      </c>
      <c r="G219" s="45" t="s">
        <v>237</v>
      </c>
      <c r="H219" s="46">
        <v>101.07</v>
      </c>
      <c r="I219" s="47">
        <f t="shared" si="39"/>
        <v>353573.18</v>
      </c>
      <c r="J219" s="46">
        <v>60.07</v>
      </c>
      <c r="K219" s="47">
        <f t="shared" si="41"/>
        <v>105071.44</v>
      </c>
      <c r="L219" s="48">
        <v>12.99</v>
      </c>
      <c r="M219" s="48">
        <v>0</v>
      </c>
      <c r="N219" s="49">
        <f t="shared" si="42"/>
        <v>24446.92</v>
      </c>
      <c r="O219" s="49">
        <f t="shared" si="43"/>
        <v>0</v>
      </c>
      <c r="P219" s="48">
        <v>0</v>
      </c>
      <c r="Q219" s="50">
        <f t="shared" si="44"/>
        <v>0</v>
      </c>
      <c r="R219" s="49">
        <f t="shared" si="45"/>
        <v>483091.54</v>
      </c>
      <c r="S219" s="43">
        <v>102643</v>
      </c>
      <c r="T219" s="49">
        <f t="shared" si="46"/>
        <v>380448.54</v>
      </c>
      <c r="U219" s="42">
        <v>489246</v>
      </c>
      <c r="V219" s="42">
        <v>805454</v>
      </c>
      <c r="W219" s="42">
        <f t="shared" si="47"/>
        <v>869890</v>
      </c>
      <c r="X219" s="49">
        <f t="shared" si="48"/>
        <v>869694.54</v>
      </c>
      <c r="Y219" s="39">
        <v>0</v>
      </c>
      <c r="Z219" s="39">
        <f t="shared" si="49"/>
        <v>869694.54</v>
      </c>
    </row>
    <row r="220" spans="1:26" s="45" customFormat="1" ht="12.75">
      <c r="A220" s="44" t="e">
        <f>#REF!</f>
        <v>#REF!</v>
      </c>
      <c r="B220" s="45" t="e">
        <f t="shared" si="38"/>
        <v>#REF!</v>
      </c>
      <c r="C220" s="45">
        <v>511</v>
      </c>
      <c r="D220" s="45" t="s">
        <v>238</v>
      </c>
      <c r="E220" s="45" t="b">
        <f t="shared" si="40"/>
        <v>1</v>
      </c>
      <c r="F220" s="45">
        <v>511</v>
      </c>
      <c r="G220" s="45" t="s">
        <v>238</v>
      </c>
      <c r="H220" s="46">
        <v>1296.52</v>
      </c>
      <c r="I220" s="47">
        <f t="shared" si="39"/>
        <v>4535615.92</v>
      </c>
      <c r="J220" s="46">
        <v>104.75</v>
      </c>
      <c r="K220" s="47">
        <f t="shared" si="41"/>
        <v>183223.46</v>
      </c>
      <c r="L220" s="48">
        <v>136.22</v>
      </c>
      <c r="M220" s="48">
        <v>7.5</v>
      </c>
      <c r="N220" s="49">
        <f t="shared" si="42"/>
        <v>256363.32</v>
      </c>
      <c r="O220" s="49">
        <f t="shared" si="43"/>
        <v>5133.38</v>
      </c>
      <c r="P220" s="48">
        <v>10</v>
      </c>
      <c r="Q220" s="50">
        <f t="shared" si="44"/>
        <v>6844.5</v>
      </c>
      <c r="R220" s="49">
        <f t="shared" si="45"/>
        <v>4987180.58</v>
      </c>
      <c r="S220" s="43">
        <v>2659233</v>
      </c>
      <c r="T220" s="49">
        <f t="shared" si="46"/>
        <v>2327947.58</v>
      </c>
      <c r="U220" s="42">
        <v>0</v>
      </c>
      <c r="V220" s="42">
        <v>1469989</v>
      </c>
      <c r="W220" s="42">
        <f t="shared" si="47"/>
        <v>1587588</v>
      </c>
      <c r="X220" s="49">
        <f t="shared" si="48"/>
        <v>1587588</v>
      </c>
      <c r="Y220" s="39">
        <v>0</v>
      </c>
      <c r="Z220" s="39">
        <f t="shared" si="49"/>
        <v>1587588</v>
      </c>
    </row>
    <row r="221" spans="1:250" s="45" customFormat="1" ht="12.75">
      <c r="A221" s="45" t="e">
        <f>#REF!</f>
        <v>#REF!</v>
      </c>
      <c r="B221" s="45" t="e">
        <f t="shared" si="38"/>
        <v>#REF!</v>
      </c>
      <c r="C221" s="45">
        <v>512</v>
      </c>
      <c r="D221" s="46" t="s">
        <v>239</v>
      </c>
      <c r="E221" s="51" t="b">
        <f t="shared" si="40"/>
        <v>1</v>
      </c>
      <c r="F221" s="42">
        <v>512</v>
      </c>
      <c r="G221" s="45" t="s">
        <v>239</v>
      </c>
      <c r="H221" s="46">
        <v>65.28</v>
      </c>
      <c r="I221" s="47">
        <f t="shared" si="39"/>
        <v>228369.02</v>
      </c>
      <c r="J221" s="46">
        <v>6.05</v>
      </c>
      <c r="K221" s="47">
        <f t="shared" si="41"/>
        <v>10582.36</v>
      </c>
      <c r="L221" s="48">
        <v>7</v>
      </c>
      <c r="M221" s="48">
        <v>2</v>
      </c>
      <c r="N221" s="49">
        <f t="shared" si="42"/>
        <v>13173.86</v>
      </c>
      <c r="O221" s="49">
        <f t="shared" si="43"/>
        <v>1368.9</v>
      </c>
      <c r="P221" s="48">
        <v>0</v>
      </c>
      <c r="Q221" s="50">
        <f t="shared" si="44"/>
        <v>0</v>
      </c>
      <c r="R221" s="49">
        <f t="shared" si="45"/>
        <v>253494.13999999998</v>
      </c>
      <c r="S221" s="43">
        <v>360433</v>
      </c>
      <c r="T221" s="49">
        <f t="shared" si="46"/>
        <v>0</v>
      </c>
      <c r="U221" s="42">
        <v>0</v>
      </c>
      <c r="V221" s="42">
        <v>0</v>
      </c>
      <c r="W221" s="42">
        <f t="shared" si="47"/>
        <v>0</v>
      </c>
      <c r="X221" s="49">
        <f t="shared" si="48"/>
        <v>0</v>
      </c>
      <c r="Y221" s="39">
        <v>0</v>
      </c>
      <c r="Z221" s="39">
        <f t="shared" si="49"/>
        <v>0</v>
      </c>
      <c r="CE221" s="42"/>
      <c r="CF221" s="42"/>
      <c r="CG221" s="42"/>
      <c r="CH221" s="42"/>
      <c r="CI221" s="52"/>
      <c r="CJ221" s="42"/>
      <c r="CK221" s="42"/>
      <c r="CL221" s="42"/>
      <c r="CP221" s="46"/>
      <c r="CQ221" s="51"/>
      <c r="CR221" s="42"/>
      <c r="CS221" s="48"/>
      <c r="CT221" s="48"/>
      <c r="CU221" s="42"/>
      <c r="CV221" s="42"/>
      <c r="CW221" s="42"/>
      <c r="CX221" s="42"/>
      <c r="CY221" s="52"/>
      <c r="CZ221" s="42"/>
      <c r="DA221" s="42"/>
      <c r="DB221" s="42"/>
      <c r="DF221" s="46"/>
      <c r="DG221" s="51"/>
      <c r="DH221" s="42"/>
      <c r="DI221" s="48"/>
      <c r="DJ221" s="48"/>
      <c r="DK221" s="42"/>
      <c r="DL221" s="42"/>
      <c r="DM221" s="42"/>
      <c r="DN221" s="42"/>
      <c r="DO221" s="52"/>
      <c r="DP221" s="42"/>
      <c r="DQ221" s="42"/>
      <c r="DR221" s="42"/>
      <c r="DV221" s="46"/>
      <c r="DW221" s="51"/>
      <c r="DX221" s="42"/>
      <c r="DY221" s="48"/>
      <c r="DZ221" s="48"/>
      <c r="EA221" s="42"/>
      <c r="EB221" s="42"/>
      <c r="EC221" s="42"/>
      <c r="ED221" s="42"/>
      <c r="EE221" s="52"/>
      <c r="EF221" s="42"/>
      <c r="EG221" s="42"/>
      <c r="EH221" s="42"/>
      <c r="EL221" s="46"/>
      <c r="EM221" s="51"/>
      <c r="EN221" s="42"/>
      <c r="EO221" s="48"/>
      <c r="EP221" s="48"/>
      <c r="EQ221" s="42"/>
      <c r="ER221" s="42"/>
      <c r="ES221" s="42"/>
      <c r="ET221" s="42"/>
      <c r="EU221" s="52"/>
      <c r="EV221" s="42"/>
      <c r="EW221" s="42"/>
      <c r="EX221" s="42"/>
      <c r="FB221" s="46"/>
      <c r="FC221" s="51"/>
      <c r="FD221" s="42"/>
      <c r="FE221" s="48"/>
      <c r="FF221" s="48"/>
      <c r="FG221" s="42"/>
      <c r="FH221" s="42"/>
      <c r="FI221" s="42"/>
      <c r="FJ221" s="42"/>
      <c r="FK221" s="52"/>
      <c r="FL221" s="42"/>
      <c r="FM221" s="42"/>
      <c r="FN221" s="42"/>
      <c r="FR221" s="46"/>
      <c r="FS221" s="51"/>
      <c r="FT221" s="42"/>
      <c r="FU221" s="48"/>
      <c r="FV221" s="48"/>
      <c r="FW221" s="42"/>
      <c r="FX221" s="42"/>
      <c r="FY221" s="42"/>
      <c r="FZ221" s="42"/>
      <c r="GA221" s="52"/>
      <c r="GB221" s="42"/>
      <c r="GC221" s="42"/>
      <c r="GD221" s="42"/>
      <c r="GH221" s="46"/>
      <c r="GI221" s="51"/>
      <c r="GJ221" s="42"/>
      <c r="GK221" s="48"/>
      <c r="GL221" s="48"/>
      <c r="GM221" s="42"/>
      <c r="GN221" s="42"/>
      <c r="GO221" s="42"/>
      <c r="GP221" s="42"/>
      <c r="GQ221" s="52"/>
      <c r="GR221" s="42"/>
      <c r="GS221" s="42"/>
      <c r="GT221" s="42"/>
      <c r="GX221" s="46"/>
      <c r="GY221" s="51"/>
      <c r="GZ221" s="42"/>
      <c r="HA221" s="48"/>
      <c r="HB221" s="48"/>
      <c r="HC221" s="42"/>
      <c r="HD221" s="42"/>
      <c r="HE221" s="42"/>
      <c r="HF221" s="42"/>
      <c r="HG221" s="52"/>
      <c r="HH221" s="42"/>
      <c r="HI221" s="42"/>
      <c r="HJ221" s="42"/>
      <c r="HN221" s="46"/>
      <c r="HO221" s="51"/>
      <c r="HP221" s="42"/>
      <c r="HQ221" s="48"/>
      <c r="HR221" s="48"/>
      <c r="HS221" s="42"/>
      <c r="HT221" s="42"/>
      <c r="HU221" s="42"/>
      <c r="HV221" s="42"/>
      <c r="HW221" s="52"/>
      <c r="HX221" s="42"/>
      <c r="HY221" s="42"/>
      <c r="HZ221" s="42"/>
      <c r="ID221" s="46"/>
      <c r="IE221" s="51"/>
      <c r="IF221" s="42"/>
      <c r="IG221" s="48"/>
      <c r="IH221" s="48"/>
      <c r="II221" s="42"/>
      <c r="IJ221" s="42"/>
      <c r="IK221" s="42"/>
      <c r="IL221" s="42"/>
      <c r="IM221" s="52"/>
      <c r="IN221" s="42"/>
      <c r="IO221" s="42"/>
      <c r="IP221" s="42"/>
    </row>
    <row r="222" spans="1:26" s="45" customFormat="1" ht="12.75">
      <c r="A222" s="44" t="e">
        <f>#REF!</f>
        <v>#REF!</v>
      </c>
      <c r="B222" s="45" t="e">
        <f t="shared" si="38"/>
        <v>#REF!</v>
      </c>
      <c r="C222" s="45">
        <v>513</v>
      </c>
      <c r="D222" s="45" t="s">
        <v>240</v>
      </c>
      <c r="E222" s="45" t="b">
        <f t="shared" si="40"/>
        <v>1</v>
      </c>
      <c r="F222" s="45">
        <v>513</v>
      </c>
      <c r="G222" s="45" t="s">
        <v>240</v>
      </c>
      <c r="H222" s="46">
        <v>64.97</v>
      </c>
      <c r="I222" s="47">
        <f t="shared" si="39"/>
        <v>227284.55</v>
      </c>
      <c r="J222" s="46">
        <v>28.15</v>
      </c>
      <c r="K222" s="47">
        <f t="shared" si="41"/>
        <v>49238.57</v>
      </c>
      <c r="L222" s="48">
        <v>9.809999999999999</v>
      </c>
      <c r="M222" s="48">
        <v>0</v>
      </c>
      <c r="N222" s="49">
        <f t="shared" si="42"/>
        <v>18462.22</v>
      </c>
      <c r="O222" s="49">
        <f t="shared" si="43"/>
        <v>0</v>
      </c>
      <c r="P222" s="48">
        <v>0</v>
      </c>
      <c r="Q222" s="50">
        <f t="shared" si="44"/>
        <v>0</v>
      </c>
      <c r="R222" s="49">
        <f t="shared" si="45"/>
        <v>294985.33999999997</v>
      </c>
      <c r="S222" s="43">
        <v>134457</v>
      </c>
      <c r="T222" s="49">
        <f t="shared" si="46"/>
        <v>160528.33999999997</v>
      </c>
      <c r="U222" s="42">
        <v>398234</v>
      </c>
      <c r="V222" s="42">
        <v>602965</v>
      </c>
      <c r="W222" s="42">
        <f t="shared" si="47"/>
        <v>651202</v>
      </c>
      <c r="X222" s="49">
        <f t="shared" si="48"/>
        <v>558762.34</v>
      </c>
      <c r="Y222" s="39">
        <v>11253.849999999977</v>
      </c>
      <c r="Z222" s="39">
        <f t="shared" si="49"/>
        <v>570016.19</v>
      </c>
    </row>
    <row r="223" spans="1:26" s="45" customFormat="1" ht="12.75">
      <c r="A223" s="44" t="e">
        <f>#REF!</f>
        <v>#REF!</v>
      </c>
      <c r="B223" s="45" t="e">
        <f t="shared" si="38"/>
        <v>#REF!</v>
      </c>
      <c r="C223" s="45">
        <v>514</v>
      </c>
      <c r="D223" s="45" t="s">
        <v>241</v>
      </c>
      <c r="E223" s="45" t="b">
        <f t="shared" si="40"/>
        <v>1</v>
      </c>
      <c r="F223" s="45">
        <v>514</v>
      </c>
      <c r="G223" s="45" t="s">
        <v>241</v>
      </c>
      <c r="H223" s="46">
        <v>0</v>
      </c>
      <c r="I223" s="47">
        <f t="shared" si="39"/>
        <v>0</v>
      </c>
      <c r="J223" s="46">
        <v>0</v>
      </c>
      <c r="K223" s="47">
        <f t="shared" si="41"/>
        <v>0</v>
      </c>
      <c r="L223" s="48">
        <v>0</v>
      </c>
      <c r="M223" s="48">
        <v>0</v>
      </c>
      <c r="N223" s="49">
        <f t="shared" si="42"/>
        <v>0</v>
      </c>
      <c r="O223" s="49">
        <f t="shared" si="43"/>
        <v>0</v>
      </c>
      <c r="P223" s="48">
        <v>0</v>
      </c>
      <c r="Q223" s="50">
        <f t="shared" si="44"/>
        <v>0</v>
      </c>
      <c r="R223" s="49">
        <f t="shared" si="45"/>
        <v>0</v>
      </c>
      <c r="S223" s="43">
        <v>26664</v>
      </c>
      <c r="T223" s="49">
        <f t="shared" si="46"/>
        <v>0</v>
      </c>
      <c r="U223" s="42">
        <v>0</v>
      </c>
      <c r="V223" s="42">
        <v>0</v>
      </c>
      <c r="W223" s="42">
        <f t="shared" si="47"/>
        <v>0</v>
      </c>
      <c r="X223" s="49">
        <f t="shared" si="48"/>
        <v>0</v>
      </c>
      <c r="Y223" s="39">
        <v>0</v>
      </c>
      <c r="Z223" s="39">
        <f t="shared" si="49"/>
        <v>0</v>
      </c>
    </row>
    <row r="224" spans="1:26" s="45" customFormat="1" ht="12.75">
      <c r="A224" s="44" t="e">
        <f>#REF!</f>
        <v>#REF!</v>
      </c>
      <c r="B224" s="45" t="e">
        <f t="shared" si="38"/>
        <v>#REF!</v>
      </c>
      <c r="C224" s="45">
        <v>515</v>
      </c>
      <c r="D224" s="45" t="s">
        <v>242</v>
      </c>
      <c r="E224" s="45" t="b">
        <f t="shared" si="40"/>
        <v>1</v>
      </c>
      <c r="F224" s="45">
        <v>515</v>
      </c>
      <c r="G224" s="45" t="s">
        <v>242</v>
      </c>
      <c r="H224" s="46">
        <v>407.61</v>
      </c>
      <c r="I224" s="47">
        <f t="shared" si="39"/>
        <v>1425942.06</v>
      </c>
      <c r="J224" s="46">
        <v>50.63</v>
      </c>
      <c r="K224" s="47">
        <f t="shared" si="41"/>
        <v>88559.46</v>
      </c>
      <c r="L224" s="48">
        <v>60.25</v>
      </c>
      <c r="M224" s="48">
        <v>3.5</v>
      </c>
      <c r="N224" s="49">
        <f t="shared" si="42"/>
        <v>113389.3</v>
      </c>
      <c r="O224" s="49">
        <f t="shared" si="43"/>
        <v>2395.58</v>
      </c>
      <c r="P224" s="48">
        <v>2</v>
      </c>
      <c r="Q224" s="50">
        <f t="shared" si="44"/>
        <v>1368.9</v>
      </c>
      <c r="R224" s="49">
        <f t="shared" si="45"/>
        <v>1631655.3</v>
      </c>
      <c r="S224" s="43">
        <v>2959533</v>
      </c>
      <c r="T224" s="49">
        <f t="shared" si="46"/>
        <v>0</v>
      </c>
      <c r="U224" s="42">
        <v>18441</v>
      </c>
      <c r="V224" s="42">
        <v>18441</v>
      </c>
      <c r="W224" s="42">
        <f t="shared" si="47"/>
        <v>19916</v>
      </c>
      <c r="X224" s="49">
        <f t="shared" si="48"/>
        <v>18441</v>
      </c>
      <c r="Y224" s="39">
        <v>0</v>
      </c>
      <c r="Z224" s="39">
        <f t="shared" si="49"/>
        <v>18441</v>
      </c>
    </row>
    <row r="225" spans="1:26" s="45" customFormat="1" ht="12.75">
      <c r="A225" s="44" t="e">
        <f>#REF!</f>
        <v>#REF!</v>
      </c>
      <c r="B225" s="45" t="e">
        <f t="shared" si="38"/>
        <v>#REF!</v>
      </c>
      <c r="C225" s="45">
        <v>519</v>
      </c>
      <c r="D225" s="45" t="s">
        <v>243</v>
      </c>
      <c r="E225" s="45" t="b">
        <f t="shared" si="40"/>
        <v>1</v>
      </c>
      <c r="F225" s="45">
        <v>519</v>
      </c>
      <c r="G225" s="45" t="s">
        <v>243</v>
      </c>
      <c r="H225" s="46">
        <v>65.96</v>
      </c>
      <c r="I225" s="47">
        <f t="shared" si="39"/>
        <v>230747.87</v>
      </c>
      <c r="J225" s="46">
        <v>14.66</v>
      </c>
      <c r="K225" s="47">
        <f t="shared" si="41"/>
        <v>25642.54</v>
      </c>
      <c r="L225" s="48">
        <v>4</v>
      </c>
      <c r="M225" s="48">
        <v>1</v>
      </c>
      <c r="N225" s="49">
        <f t="shared" si="42"/>
        <v>7527.92</v>
      </c>
      <c r="O225" s="49">
        <f t="shared" si="43"/>
        <v>684.45</v>
      </c>
      <c r="P225" s="48">
        <v>0</v>
      </c>
      <c r="Q225" s="50">
        <f t="shared" si="44"/>
        <v>0</v>
      </c>
      <c r="R225" s="49">
        <f t="shared" si="45"/>
        <v>264602.78</v>
      </c>
      <c r="S225" s="43">
        <v>201119</v>
      </c>
      <c r="T225" s="49">
        <f t="shared" si="46"/>
        <v>63483.78000000003</v>
      </c>
      <c r="U225" s="42">
        <v>68004</v>
      </c>
      <c r="V225" s="42">
        <v>126897</v>
      </c>
      <c r="W225" s="42">
        <f t="shared" si="47"/>
        <v>137049</v>
      </c>
      <c r="X225" s="49">
        <f t="shared" si="48"/>
        <v>131487.78000000003</v>
      </c>
      <c r="Y225" s="39">
        <v>0</v>
      </c>
      <c r="Z225" s="39">
        <f t="shared" si="49"/>
        <v>131487.78000000003</v>
      </c>
    </row>
    <row r="226" spans="1:26" s="45" customFormat="1" ht="12.75">
      <c r="A226" s="44" t="e">
        <f>#REF!</f>
        <v>#REF!</v>
      </c>
      <c r="B226" s="45" t="e">
        <f t="shared" si="38"/>
        <v>#REF!</v>
      </c>
      <c r="C226" s="45">
        <v>521</v>
      </c>
      <c r="D226" s="45" t="s">
        <v>244</v>
      </c>
      <c r="E226" s="45" t="b">
        <f t="shared" si="40"/>
        <v>1</v>
      </c>
      <c r="F226" s="45">
        <v>521</v>
      </c>
      <c r="G226" s="45" t="s">
        <v>244</v>
      </c>
      <c r="H226" s="46">
        <v>277.24</v>
      </c>
      <c r="I226" s="47">
        <f t="shared" si="39"/>
        <v>969868.69</v>
      </c>
      <c r="J226" s="46">
        <v>56.21</v>
      </c>
      <c r="K226" s="47">
        <f t="shared" si="41"/>
        <v>98319.72</v>
      </c>
      <c r="L226" s="48">
        <v>43.489999999999995</v>
      </c>
      <c r="M226" s="48">
        <v>1</v>
      </c>
      <c r="N226" s="49">
        <f t="shared" si="42"/>
        <v>81847.31</v>
      </c>
      <c r="O226" s="49">
        <f t="shared" si="43"/>
        <v>684.45</v>
      </c>
      <c r="P226" s="48">
        <v>1</v>
      </c>
      <c r="Q226" s="50">
        <f t="shared" si="44"/>
        <v>684.45</v>
      </c>
      <c r="R226" s="49">
        <f t="shared" si="45"/>
        <v>1151404.6199999999</v>
      </c>
      <c r="S226" s="43">
        <v>649730</v>
      </c>
      <c r="T226" s="49">
        <f t="shared" si="46"/>
        <v>501674.6199999999</v>
      </c>
      <c r="U226" s="42">
        <v>0</v>
      </c>
      <c r="V226" s="42">
        <v>367584</v>
      </c>
      <c r="W226" s="42">
        <f t="shared" si="47"/>
        <v>396991</v>
      </c>
      <c r="X226" s="49">
        <f t="shared" si="48"/>
        <v>396991</v>
      </c>
      <c r="Y226" s="39">
        <v>0</v>
      </c>
      <c r="Z226" s="39">
        <f t="shared" si="49"/>
        <v>396991</v>
      </c>
    </row>
    <row r="227" spans="1:26" s="45" customFormat="1" ht="12.75">
      <c r="A227" s="44" t="e">
        <f>#REF!</f>
        <v>#REF!</v>
      </c>
      <c r="B227" s="45" t="e">
        <f t="shared" si="38"/>
        <v>#REF!</v>
      </c>
      <c r="C227" s="45">
        <v>523</v>
      </c>
      <c r="D227" s="45" t="s">
        <v>245</v>
      </c>
      <c r="E227" s="45" t="b">
        <f t="shared" si="40"/>
        <v>1</v>
      </c>
      <c r="F227" s="45">
        <v>523</v>
      </c>
      <c r="G227" s="45" t="s">
        <v>245</v>
      </c>
      <c r="H227" s="46">
        <v>864.5</v>
      </c>
      <c r="I227" s="47">
        <f t="shared" si="39"/>
        <v>3024280.35</v>
      </c>
      <c r="J227" s="46">
        <v>310.64</v>
      </c>
      <c r="K227" s="47">
        <f t="shared" si="41"/>
        <v>543355.96</v>
      </c>
      <c r="L227" s="48">
        <v>161.07</v>
      </c>
      <c r="M227" s="48">
        <v>5.3</v>
      </c>
      <c r="N227" s="49">
        <f t="shared" si="42"/>
        <v>303130.52</v>
      </c>
      <c r="O227" s="49">
        <f t="shared" si="43"/>
        <v>3627.59</v>
      </c>
      <c r="P227" s="48">
        <v>4</v>
      </c>
      <c r="Q227" s="50">
        <f t="shared" si="44"/>
        <v>2737.8</v>
      </c>
      <c r="R227" s="49">
        <f t="shared" si="45"/>
        <v>3877132.2199999997</v>
      </c>
      <c r="S227" s="43">
        <v>1299542</v>
      </c>
      <c r="T227" s="49">
        <f t="shared" si="46"/>
        <v>2577590.2199999997</v>
      </c>
      <c r="U227" s="42">
        <v>2769932</v>
      </c>
      <c r="V227" s="42">
        <v>5461814</v>
      </c>
      <c r="W227" s="42">
        <f t="shared" si="47"/>
        <v>5898759</v>
      </c>
      <c r="X227" s="49">
        <f t="shared" si="48"/>
        <v>5347522.22</v>
      </c>
      <c r="Y227" s="39">
        <v>0</v>
      </c>
      <c r="Z227" s="39">
        <f t="shared" si="49"/>
        <v>5347522.22</v>
      </c>
    </row>
    <row r="228" spans="1:26" s="45" customFormat="1" ht="12.75">
      <c r="A228" s="44" t="e">
        <f>#REF!</f>
        <v>#REF!</v>
      </c>
      <c r="B228" s="45" t="e">
        <f t="shared" si="38"/>
        <v>#REF!</v>
      </c>
      <c r="C228" s="45">
        <v>525</v>
      </c>
      <c r="D228" s="45" t="s">
        <v>246</v>
      </c>
      <c r="E228" s="45" t="b">
        <f t="shared" si="40"/>
        <v>1</v>
      </c>
      <c r="F228" s="45">
        <v>525</v>
      </c>
      <c r="G228" s="45" t="s">
        <v>246</v>
      </c>
      <c r="H228" s="46">
        <v>326.3</v>
      </c>
      <c r="I228" s="47">
        <f t="shared" si="39"/>
        <v>1141495.29</v>
      </c>
      <c r="J228" s="46">
        <v>155.17</v>
      </c>
      <c r="K228" s="47">
        <f t="shared" si="41"/>
        <v>271415.61</v>
      </c>
      <c r="L228" s="48">
        <v>53.52</v>
      </c>
      <c r="M228" s="48">
        <v>1</v>
      </c>
      <c r="N228" s="49">
        <f t="shared" si="42"/>
        <v>100723.57</v>
      </c>
      <c r="O228" s="49">
        <f t="shared" si="43"/>
        <v>684.45</v>
      </c>
      <c r="P228" s="48">
        <v>2</v>
      </c>
      <c r="Q228" s="50">
        <f t="shared" si="44"/>
        <v>1368.9</v>
      </c>
      <c r="R228" s="49">
        <f t="shared" si="45"/>
        <v>1515687.8199999998</v>
      </c>
      <c r="S228" s="43">
        <v>711973</v>
      </c>
      <c r="T228" s="49">
        <f t="shared" si="46"/>
        <v>803714.8199999998</v>
      </c>
      <c r="U228" s="42">
        <v>111214</v>
      </c>
      <c r="V228" s="42">
        <v>644699</v>
      </c>
      <c r="W228" s="42">
        <f t="shared" si="47"/>
        <v>696275</v>
      </c>
      <c r="X228" s="49">
        <f t="shared" si="48"/>
        <v>696275</v>
      </c>
      <c r="Y228" s="39">
        <v>0</v>
      </c>
      <c r="Z228" s="39">
        <f t="shared" si="49"/>
        <v>696275</v>
      </c>
    </row>
    <row r="229" spans="1:26" s="45" customFormat="1" ht="12.75">
      <c r="A229" s="44" t="e">
        <f>#REF!</f>
        <v>#REF!</v>
      </c>
      <c r="B229" s="45" t="e">
        <f t="shared" si="38"/>
        <v>#REF!</v>
      </c>
      <c r="C229" s="45">
        <v>527</v>
      </c>
      <c r="D229" s="45" t="s">
        <v>247</v>
      </c>
      <c r="E229" s="45" t="b">
        <f t="shared" si="40"/>
        <v>1</v>
      </c>
      <c r="F229" s="45">
        <v>527</v>
      </c>
      <c r="G229" s="45" t="s">
        <v>247</v>
      </c>
      <c r="H229" s="46">
        <v>187.68</v>
      </c>
      <c r="I229" s="47">
        <f t="shared" si="39"/>
        <v>656560.94</v>
      </c>
      <c r="J229" s="46">
        <v>31.86</v>
      </c>
      <c r="K229" s="47">
        <f t="shared" si="41"/>
        <v>55727.92</v>
      </c>
      <c r="L229" s="48">
        <v>27.8</v>
      </c>
      <c r="M229" s="48">
        <v>0.5</v>
      </c>
      <c r="N229" s="49">
        <f t="shared" si="42"/>
        <v>52319.04</v>
      </c>
      <c r="O229" s="49">
        <f t="shared" si="43"/>
        <v>342.23</v>
      </c>
      <c r="P229" s="48">
        <v>2</v>
      </c>
      <c r="Q229" s="50">
        <f t="shared" si="44"/>
        <v>1368.9</v>
      </c>
      <c r="R229" s="49">
        <f t="shared" si="45"/>
        <v>766319.03</v>
      </c>
      <c r="S229" s="43">
        <v>367533</v>
      </c>
      <c r="T229" s="49">
        <f t="shared" si="46"/>
        <v>398786.03</v>
      </c>
      <c r="U229" s="42">
        <v>84695</v>
      </c>
      <c r="V229" s="42">
        <v>589771</v>
      </c>
      <c r="W229" s="42">
        <f t="shared" si="47"/>
        <v>636953</v>
      </c>
      <c r="X229" s="49">
        <f t="shared" si="48"/>
        <v>483481.03</v>
      </c>
      <c r="Y229" s="39">
        <v>23376.75999999995</v>
      </c>
      <c r="Z229" s="39">
        <f t="shared" si="49"/>
        <v>506857.79</v>
      </c>
    </row>
    <row r="230" spans="1:26" s="45" customFormat="1" ht="12.75">
      <c r="A230" s="44" t="e">
        <f>#REF!</f>
        <v>#REF!</v>
      </c>
      <c r="B230" s="45" t="e">
        <f t="shared" si="38"/>
        <v>#REF!</v>
      </c>
      <c r="C230" s="45">
        <v>531</v>
      </c>
      <c r="D230" s="45" t="s">
        <v>248</v>
      </c>
      <c r="E230" s="45" t="b">
        <f t="shared" si="40"/>
        <v>1</v>
      </c>
      <c r="F230" s="45">
        <v>531</v>
      </c>
      <c r="G230" s="45" t="s">
        <v>248</v>
      </c>
      <c r="H230" s="46">
        <v>296.65000000000003</v>
      </c>
      <c r="I230" s="47">
        <f t="shared" si="39"/>
        <v>1037770.7</v>
      </c>
      <c r="J230" s="46">
        <v>115.10000000000001</v>
      </c>
      <c r="K230" s="47">
        <f t="shared" si="41"/>
        <v>201327.17</v>
      </c>
      <c r="L230" s="48">
        <v>36.970000000000006</v>
      </c>
      <c r="M230" s="48">
        <v>0</v>
      </c>
      <c r="N230" s="49">
        <f t="shared" si="42"/>
        <v>69576.8</v>
      </c>
      <c r="O230" s="49">
        <f t="shared" si="43"/>
        <v>0</v>
      </c>
      <c r="P230" s="48">
        <v>1</v>
      </c>
      <c r="Q230" s="50">
        <f t="shared" si="44"/>
        <v>684.45</v>
      </c>
      <c r="R230" s="49">
        <f t="shared" si="45"/>
        <v>1309359.1199999999</v>
      </c>
      <c r="S230" s="43">
        <v>902402</v>
      </c>
      <c r="T230" s="49">
        <f t="shared" si="46"/>
        <v>406957.1199999999</v>
      </c>
      <c r="U230" s="42">
        <v>153102</v>
      </c>
      <c r="V230" s="42">
        <v>502846</v>
      </c>
      <c r="W230" s="42">
        <f t="shared" si="47"/>
        <v>543074</v>
      </c>
      <c r="X230" s="49">
        <f t="shared" si="48"/>
        <v>543074</v>
      </c>
      <c r="Y230" s="39">
        <v>0</v>
      </c>
      <c r="Z230" s="39">
        <f t="shared" si="49"/>
        <v>543074</v>
      </c>
    </row>
    <row r="231" spans="1:26" s="45" customFormat="1" ht="12.75">
      <c r="A231" s="44" t="e">
        <f>#REF!</f>
        <v>#REF!</v>
      </c>
      <c r="B231" s="45" t="e">
        <f t="shared" si="38"/>
        <v>#REF!</v>
      </c>
      <c r="C231" s="45">
        <v>532</v>
      </c>
      <c r="D231" s="45" t="s">
        <v>249</v>
      </c>
      <c r="E231" s="45" t="b">
        <f t="shared" si="40"/>
        <v>1</v>
      </c>
      <c r="F231" s="45">
        <v>532</v>
      </c>
      <c r="G231" s="45" t="s">
        <v>249</v>
      </c>
      <c r="H231" s="46">
        <v>423.7</v>
      </c>
      <c r="I231" s="47">
        <f t="shared" si="39"/>
        <v>1482229.71</v>
      </c>
      <c r="J231" s="46">
        <v>173.04999999999998</v>
      </c>
      <c r="K231" s="47">
        <f t="shared" si="41"/>
        <v>302690.41</v>
      </c>
      <c r="L231" s="48">
        <v>64.09</v>
      </c>
      <c r="M231" s="48">
        <v>6.02</v>
      </c>
      <c r="N231" s="49">
        <f t="shared" si="42"/>
        <v>120616.1</v>
      </c>
      <c r="O231" s="49">
        <f t="shared" si="43"/>
        <v>4120.39</v>
      </c>
      <c r="P231" s="48">
        <v>5.22</v>
      </c>
      <c r="Q231" s="50">
        <f t="shared" si="44"/>
        <v>3572.83</v>
      </c>
      <c r="R231" s="49">
        <f t="shared" si="45"/>
        <v>1913229.44</v>
      </c>
      <c r="S231" s="43">
        <v>1204269</v>
      </c>
      <c r="T231" s="49">
        <f t="shared" si="46"/>
        <v>708960.44</v>
      </c>
      <c r="U231" s="42">
        <v>566664</v>
      </c>
      <c r="V231" s="42">
        <v>1045041</v>
      </c>
      <c r="W231" s="42">
        <f t="shared" si="47"/>
        <v>1128644</v>
      </c>
      <c r="X231" s="49">
        <f t="shared" si="48"/>
        <v>1128644</v>
      </c>
      <c r="Y231" s="39">
        <v>0</v>
      </c>
      <c r="Z231" s="39">
        <f t="shared" si="49"/>
        <v>1128644</v>
      </c>
    </row>
    <row r="232" spans="1:26" s="45" customFormat="1" ht="12.75">
      <c r="A232" s="44" t="e">
        <f>#REF!</f>
        <v>#REF!</v>
      </c>
      <c r="B232" s="45" t="e">
        <f t="shared" si="38"/>
        <v>#REF!</v>
      </c>
      <c r="C232" s="45">
        <v>535</v>
      </c>
      <c r="D232" s="45" t="s">
        <v>250</v>
      </c>
      <c r="E232" s="45" t="b">
        <f t="shared" si="40"/>
        <v>1</v>
      </c>
      <c r="F232" s="45">
        <v>535</v>
      </c>
      <c r="G232" s="45" t="s">
        <v>250</v>
      </c>
      <c r="H232" s="46">
        <v>290.21</v>
      </c>
      <c r="I232" s="47">
        <f t="shared" si="39"/>
        <v>1015241.64</v>
      </c>
      <c r="J232" s="46">
        <v>120.58999999999999</v>
      </c>
      <c r="K232" s="47">
        <f t="shared" si="41"/>
        <v>210930</v>
      </c>
      <c r="L232" s="48">
        <v>50.36</v>
      </c>
      <c r="M232" s="48">
        <v>1</v>
      </c>
      <c r="N232" s="49">
        <f t="shared" si="42"/>
        <v>94776.51</v>
      </c>
      <c r="O232" s="49">
        <f t="shared" si="43"/>
        <v>684.45</v>
      </c>
      <c r="P232" s="48">
        <v>4</v>
      </c>
      <c r="Q232" s="50">
        <f t="shared" si="44"/>
        <v>2737.8</v>
      </c>
      <c r="R232" s="49">
        <f t="shared" si="45"/>
        <v>1324370.4000000001</v>
      </c>
      <c r="S232" s="43">
        <v>288549</v>
      </c>
      <c r="T232" s="49">
        <f t="shared" si="46"/>
        <v>1035821.4000000001</v>
      </c>
      <c r="U232" s="42">
        <v>1085559</v>
      </c>
      <c r="V232" s="42">
        <v>2194336</v>
      </c>
      <c r="W232" s="42">
        <f t="shared" si="47"/>
        <v>2369883</v>
      </c>
      <c r="X232" s="49">
        <f t="shared" si="48"/>
        <v>2121380.4000000004</v>
      </c>
      <c r="Y232" s="39">
        <v>0</v>
      </c>
      <c r="Z232" s="39">
        <f t="shared" si="49"/>
        <v>2121380.4000000004</v>
      </c>
    </row>
    <row r="233" spans="1:26" s="45" customFormat="1" ht="12.75">
      <c r="A233" s="44" t="e">
        <f>#REF!</f>
        <v>#REF!</v>
      </c>
      <c r="B233" s="45" t="e">
        <f t="shared" si="38"/>
        <v>#REF!</v>
      </c>
      <c r="C233" s="45">
        <v>537</v>
      </c>
      <c r="D233" s="45" t="s">
        <v>251</v>
      </c>
      <c r="E233" s="45" t="b">
        <f t="shared" si="40"/>
        <v>1</v>
      </c>
      <c r="F233" s="45">
        <v>537</v>
      </c>
      <c r="G233" s="45" t="s">
        <v>251</v>
      </c>
      <c r="H233" s="46">
        <v>268.96000000000004</v>
      </c>
      <c r="I233" s="47">
        <f t="shared" si="39"/>
        <v>940902.77</v>
      </c>
      <c r="J233" s="46">
        <v>69.34</v>
      </c>
      <c r="K233" s="47">
        <f t="shared" si="41"/>
        <v>121286.06</v>
      </c>
      <c r="L233" s="48">
        <v>50.82</v>
      </c>
      <c r="M233" s="48">
        <v>0</v>
      </c>
      <c r="N233" s="49">
        <f t="shared" si="42"/>
        <v>95642.22</v>
      </c>
      <c r="O233" s="49">
        <f t="shared" si="43"/>
        <v>0</v>
      </c>
      <c r="P233" s="48">
        <v>1</v>
      </c>
      <c r="Q233" s="50">
        <f t="shared" si="44"/>
        <v>684.45</v>
      </c>
      <c r="R233" s="49">
        <f t="shared" si="45"/>
        <v>1158515.5</v>
      </c>
      <c r="S233" s="43">
        <v>2473292</v>
      </c>
      <c r="T233" s="49">
        <f t="shared" si="46"/>
        <v>0</v>
      </c>
      <c r="U233" s="42">
        <v>201448</v>
      </c>
      <c r="V233" s="42">
        <v>201448</v>
      </c>
      <c r="W233" s="42">
        <f t="shared" si="47"/>
        <v>217564</v>
      </c>
      <c r="X233" s="49">
        <f t="shared" si="48"/>
        <v>201448</v>
      </c>
      <c r="Y233" s="39">
        <v>0</v>
      </c>
      <c r="Z233" s="39">
        <f t="shared" si="49"/>
        <v>201448</v>
      </c>
    </row>
    <row r="234" spans="1:26" s="45" customFormat="1" ht="12.75">
      <c r="A234" s="44" t="e">
        <f>#REF!</f>
        <v>#REF!</v>
      </c>
      <c r="B234" s="45" t="e">
        <f t="shared" si="38"/>
        <v>#REF!</v>
      </c>
      <c r="C234" s="45">
        <v>539</v>
      </c>
      <c r="D234" s="45" t="s">
        <v>252</v>
      </c>
      <c r="E234" s="45" t="b">
        <f t="shared" si="40"/>
        <v>1</v>
      </c>
      <c r="F234" s="45">
        <v>539</v>
      </c>
      <c r="G234" s="45" t="s">
        <v>252</v>
      </c>
      <c r="H234" s="46">
        <v>165.53</v>
      </c>
      <c r="I234" s="47">
        <f t="shared" si="39"/>
        <v>579073.6</v>
      </c>
      <c r="J234" s="46">
        <v>50.58</v>
      </c>
      <c r="K234" s="47">
        <f t="shared" si="41"/>
        <v>88472.01</v>
      </c>
      <c r="L234" s="48">
        <v>31.259999999999998</v>
      </c>
      <c r="M234" s="48">
        <v>0</v>
      </c>
      <c r="N234" s="49">
        <f t="shared" si="42"/>
        <v>58830.69</v>
      </c>
      <c r="O234" s="49">
        <f t="shared" si="43"/>
        <v>0</v>
      </c>
      <c r="P234" s="48">
        <v>0</v>
      </c>
      <c r="Q234" s="50">
        <f t="shared" si="44"/>
        <v>0</v>
      </c>
      <c r="R234" s="49">
        <f t="shared" si="45"/>
        <v>726376.3</v>
      </c>
      <c r="S234" s="43">
        <v>315817</v>
      </c>
      <c r="T234" s="49">
        <f t="shared" si="46"/>
        <v>410559.30000000005</v>
      </c>
      <c r="U234" s="42">
        <v>426902</v>
      </c>
      <c r="V234" s="42">
        <v>840904</v>
      </c>
      <c r="W234" s="42">
        <f t="shared" si="47"/>
        <v>908176</v>
      </c>
      <c r="X234" s="49">
        <f t="shared" si="48"/>
        <v>837461.3</v>
      </c>
      <c r="Y234" s="39">
        <v>0</v>
      </c>
      <c r="Z234" s="39">
        <f t="shared" si="49"/>
        <v>837461.3</v>
      </c>
    </row>
    <row r="235" spans="1:26" s="45" customFormat="1" ht="12.75">
      <c r="A235" s="44" t="e">
        <f>#REF!</f>
        <v>#REF!</v>
      </c>
      <c r="B235" s="45" t="e">
        <f t="shared" si="38"/>
        <v>#REF!</v>
      </c>
      <c r="C235" s="45">
        <v>543</v>
      </c>
      <c r="D235" s="45" t="s">
        <v>253</v>
      </c>
      <c r="E235" s="45" t="b">
        <f t="shared" si="40"/>
        <v>1</v>
      </c>
      <c r="F235" s="45">
        <v>543</v>
      </c>
      <c r="G235" s="45" t="s">
        <v>253</v>
      </c>
      <c r="H235" s="46">
        <v>597.85</v>
      </c>
      <c r="I235" s="47">
        <f t="shared" si="39"/>
        <v>2091458.66</v>
      </c>
      <c r="J235" s="46">
        <v>196.36</v>
      </c>
      <c r="K235" s="47">
        <f t="shared" si="41"/>
        <v>343463.09</v>
      </c>
      <c r="L235" s="48">
        <v>96.4</v>
      </c>
      <c r="M235" s="48">
        <v>2</v>
      </c>
      <c r="N235" s="49">
        <f t="shared" si="42"/>
        <v>181422.87</v>
      </c>
      <c r="O235" s="49">
        <f t="shared" si="43"/>
        <v>1368.9</v>
      </c>
      <c r="P235" s="48">
        <v>5</v>
      </c>
      <c r="Q235" s="50">
        <f t="shared" si="44"/>
        <v>3422.25</v>
      </c>
      <c r="R235" s="49">
        <f t="shared" si="45"/>
        <v>2621135.77</v>
      </c>
      <c r="S235" s="43">
        <v>2209999</v>
      </c>
      <c r="T235" s="49">
        <f t="shared" si="46"/>
        <v>411136.77</v>
      </c>
      <c r="U235" s="42">
        <v>644897</v>
      </c>
      <c r="V235" s="42">
        <v>1448184</v>
      </c>
      <c r="W235" s="42">
        <f t="shared" si="47"/>
        <v>1564039</v>
      </c>
      <c r="X235" s="49">
        <f t="shared" si="48"/>
        <v>1056033.77</v>
      </c>
      <c r="Y235" s="39">
        <v>21552.87999999989</v>
      </c>
      <c r="Z235" s="39">
        <f t="shared" si="49"/>
        <v>1077586.65</v>
      </c>
    </row>
    <row r="236" spans="1:26" s="45" customFormat="1" ht="12.75">
      <c r="A236" s="44" t="e">
        <f>#REF!</f>
        <v>#REF!</v>
      </c>
      <c r="B236" s="45" t="e">
        <f t="shared" si="38"/>
        <v>#REF!</v>
      </c>
      <c r="C236" s="45">
        <v>545</v>
      </c>
      <c r="D236" s="45" t="s">
        <v>254</v>
      </c>
      <c r="E236" s="45" t="b">
        <f t="shared" si="40"/>
        <v>1</v>
      </c>
      <c r="F236" s="45">
        <v>545</v>
      </c>
      <c r="G236" s="45" t="s">
        <v>254</v>
      </c>
      <c r="H236" s="46">
        <v>415.7</v>
      </c>
      <c r="I236" s="47">
        <f t="shared" si="39"/>
        <v>1454243.31</v>
      </c>
      <c r="J236" s="46">
        <v>107.67</v>
      </c>
      <c r="K236" s="47">
        <f t="shared" si="41"/>
        <v>188330.98</v>
      </c>
      <c r="L236" s="48">
        <v>45.98</v>
      </c>
      <c r="M236" s="48">
        <v>2</v>
      </c>
      <c r="N236" s="49">
        <f t="shared" si="42"/>
        <v>86533.44</v>
      </c>
      <c r="O236" s="49">
        <f t="shared" si="43"/>
        <v>1368.9</v>
      </c>
      <c r="P236" s="48">
        <v>1</v>
      </c>
      <c r="Q236" s="50">
        <f t="shared" si="44"/>
        <v>684.45</v>
      </c>
      <c r="R236" s="49">
        <f t="shared" si="45"/>
        <v>1731161.0799999998</v>
      </c>
      <c r="S236" s="43">
        <v>1040989</v>
      </c>
      <c r="T236" s="49">
        <f t="shared" si="46"/>
        <v>690172.0799999998</v>
      </c>
      <c r="U236" s="42">
        <v>386221</v>
      </c>
      <c r="V236" s="42">
        <v>1394330</v>
      </c>
      <c r="W236" s="42">
        <f t="shared" si="47"/>
        <v>1505876</v>
      </c>
      <c r="X236" s="49">
        <f t="shared" si="48"/>
        <v>1076393.0799999998</v>
      </c>
      <c r="Y236" s="39">
        <v>50280.50000000023</v>
      </c>
      <c r="Z236" s="39">
        <f t="shared" si="49"/>
        <v>1126673.58</v>
      </c>
    </row>
    <row r="237" spans="1:26" s="45" customFormat="1" ht="12.75">
      <c r="A237" s="44" t="e">
        <f>#REF!</f>
        <v>#REF!</v>
      </c>
      <c r="B237" s="45" t="e">
        <f t="shared" si="38"/>
        <v>#REF!</v>
      </c>
      <c r="C237" s="45">
        <v>547</v>
      </c>
      <c r="D237" s="45" t="s">
        <v>255</v>
      </c>
      <c r="E237" s="45" t="b">
        <f t="shared" si="40"/>
        <v>1</v>
      </c>
      <c r="F237" s="45">
        <v>547</v>
      </c>
      <c r="G237" s="45" t="s">
        <v>255</v>
      </c>
      <c r="H237" s="46">
        <v>343.68</v>
      </c>
      <c r="I237" s="47">
        <f t="shared" si="39"/>
        <v>1202295.74</v>
      </c>
      <c r="J237" s="46">
        <v>84.27</v>
      </c>
      <c r="K237" s="47">
        <f t="shared" si="41"/>
        <v>147400.87</v>
      </c>
      <c r="L237" s="48">
        <v>62.98</v>
      </c>
      <c r="M237" s="48">
        <v>2</v>
      </c>
      <c r="N237" s="49">
        <f t="shared" si="42"/>
        <v>118527.1</v>
      </c>
      <c r="O237" s="49">
        <f t="shared" si="43"/>
        <v>1368.9</v>
      </c>
      <c r="P237" s="48">
        <v>1</v>
      </c>
      <c r="Q237" s="50">
        <f t="shared" si="44"/>
        <v>684.45</v>
      </c>
      <c r="R237" s="49">
        <f t="shared" si="45"/>
        <v>1470277.0599999998</v>
      </c>
      <c r="S237" s="43">
        <v>675707</v>
      </c>
      <c r="T237" s="49">
        <f t="shared" si="46"/>
        <v>794570.0599999998</v>
      </c>
      <c r="U237" s="42">
        <v>228711</v>
      </c>
      <c r="V237" s="42">
        <v>1107454</v>
      </c>
      <c r="W237" s="42">
        <f t="shared" si="47"/>
        <v>1196050</v>
      </c>
      <c r="X237" s="49">
        <f t="shared" si="48"/>
        <v>1023281.0599999998</v>
      </c>
      <c r="Y237" s="39">
        <v>0</v>
      </c>
      <c r="Z237" s="39">
        <f t="shared" si="49"/>
        <v>1023281.0599999998</v>
      </c>
    </row>
    <row r="238" spans="1:26" s="45" customFormat="1" ht="12.75">
      <c r="A238" s="44" t="e">
        <f>#REF!</f>
        <v>#REF!</v>
      </c>
      <c r="B238" s="45" t="e">
        <f t="shared" si="38"/>
        <v>#REF!</v>
      </c>
      <c r="C238" s="45">
        <v>549</v>
      </c>
      <c r="D238" s="45" t="s">
        <v>256</v>
      </c>
      <c r="E238" s="45" t="b">
        <f t="shared" si="40"/>
        <v>1</v>
      </c>
      <c r="F238" s="45">
        <v>549</v>
      </c>
      <c r="G238" s="45" t="s">
        <v>256</v>
      </c>
      <c r="H238" s="46">
        <v>99.60000000000001</v>
      </c>
      <c r="I238" s="47">
        <f t="shared" si="39"/>
        <v>348430.68</v>
      </c>
      <c r="J238" s="46">
        <v>38.790000000000006</v>
      </c>
      <c r="K238" s="47">
        <f t="shared" si="41"/>
        <v>67849.53</v>
      </c>
      <c r="L238" s="48">
        <v>18.69</v>
      </c>
      <c r="M238" s="48">
        <v>0</v>
      </c>
      <c r="N238" s="49">
        <f t="shared" si="42"/>
        <v>35174.21</v>
      </c>
      <c r="O238" s="49">
        <f t="shared" si="43"/>
        <v>0</v>
      </c>
      <c r="P238" s="48">
        <v>0</v>
      </c>
      <c r="Q238" s="50">
        <f t="shared" si="44"/>
        <v>0</v>
      </c>
      <c r="R238" s="49">
        <f t="shared" si="45"/>
        <v>451454.42</v>
      </c>
      <c r="S238" s="43">
        <v>160605</v>
      </c>
      <c r="T238" s="49">
        <f t="shared" si="46"/>
        <v>290849.42</v>
      </c>
      <c r="U238" s="42">
        <v>421988</v>
      </c>
      <c r="V238" s="42">
        <v>844870</v>
      </c>
      <c r="W238" s="42">
        <f t="shared" si="47"/>
        <v>912460</v>
      </c>
      <c r="X238" s="49">
        <f t="shared" si="48"/>
        <v>712837.4199999999</v>
      </c>
      <c r="Y238" s="39">
        <v>0</v>
      </c>
      <c r="Z238" s="39">
        <f t="shared" si="49"/>
        <v>712837.4199999999</v>
      </c>
    </row>
    <row r="239" spans="1:27" s="45" customFormat="1" ht="12.75">
      <c r="A239" s="44" t="e">
        <f>#REF!</f>
        <v>#REF!</v>
      </c>
      <c r="B239" s="45" t="e">
        <f t="shared" si="38"/>
        <v>#REF!</v>
      </c>
      <c r="C239" s="45">
        <v>551</v>
      </c>
      <c r="D239" s="45" t="s">
        <v>257</v>
      </c>
      <c r="E239" s="45" t="b">
        <f t="shared" si="40"/>
        <v>1</v>
      </c>
      <c r="F239" s="45">
        <v>551</v>
      </c>
      <c r="G239" s="45" t="s">
        <v>257</v>
      </c>
      <c r="H239" s="46">
        <v>129.11</v>
      </c>
      <c r="I239" s="47">
        <f t="shared" si="39"/>
        <v>451665.51</v>
      </c>
      <c r="J239" s="46">
        <v>40.54</v>
      </c>
      <c r="K239" s="47">
        <f t="shared" si="41"/>
        <v>70910.54</v>
      </c>
      <c r="L239" s="48">
        <v>21.94</v>
      </c>
      <c r="M239" s="48">
        <v>0</v>
      </c>
      <c r="N239" s="49">
        <f t="shared" si="42"/>
        <v>41290.64</v>
      </c>
      <c r="O239" s="49">
        <f t="shared" si="43"/>
        <v>0</v>
      </c>
      <c r="P239" s="48">
        <v>0</v>
      </c>
      <c r="Q239" s="50">
        <f t="shared" si="44"/>
        <v>0</v>
      </c>
      <c r="R239" s="49">
        <f t="shared" si="45"/>
        <v>563866.69</v>
      </c>
      <c r="S239" s="43">
        <v>574370</v>
      </c>
      <c r="T239" s="49">
        <f t="shared" si="46"/>
        <v>0</v>
      </c>
      <c r="U239" s="42">
        <v>0</v>
      </c>
      <c r="V239" s="42">
        <v>94456</v>
      </c>
      <c r="W239" s="42">
        <f t="shared" si="47"/>
        <v>102012</v>
      </c>
      <c r="X239" s="49">
        <f>IF(T239+U239&lt;W239,T239+U239,W239)</f>
        <v>0</v>
      </c>
      <c r="Y239" s="39">
        <v>54627.36</v>
      </c>
      <c r="Z239" s="39">
        <f t="shared" si="49"/>
        <v>54627.36</v>
      </c>
      <c r="AA239" s="45" t="s">
        <v>27</v>
      </c>
    </row>
    <row r="240" spans="1:26" s="45" customFormat="1" ht="12.75">
      <c r="A240" s="44" t="e">
        <f>#REF!</f>
        <v>#REF!</v>
      </c>
      <c r="B240" s="45" t="e">
        <f t="shared" si="38"/>
        <v>#REF!</v>
      </c>
      <c r="C240" s="45">
        <v>553</v>
      </c>
      <c r="D240" s="45" t="s">
        <v>258</v>
      </c>
      <c r="E240" s="45" t="b">
        <f t="shared" si="40"/>
        <v>1</v>
      </c>
      <c r="F240" s="45">
        <v>553</v>
      </c>
      <c r="G240" s="45" t="s">
        <v>258</v>
      </c>
      <c r="H240" s="46">
        <v>33.97</v>
      </c>
      <c r="I240" s="47">
        <f t="shared" si="39"/>
        <v>118837.25</v>
      </c>
      <c r="J240" s="46">
        <v>2</v>
      </c>
      <c r="K240" s="47">
        <f t="shared" si="41"/>
        <v>3498.3</v>
      </c>
      <c r="L240" s="48">
        <v>3</v>
      </c>
      <c r="M240" s="48">
        <v>2</v>
      </c>
      <c r="N240" s="49">
        <f t="shared" si="42"/>
        <v>5645.94</v>
      </c>
      <c r="O240" s="49">
        <f t="shared" si="43"/>
        <v>1368.9</v>
      </c>
      <c r="P240" s="48">
        <v>0</v>
      </c>
      <c r="Q240" s="50">
        <f t="shared" si="44"/>
        <v>0</v>
      </c>
      <c r="R240" s="49">
        <f t="shared" si="45"/>
        <v>129350.39</v>
      </c>
      <c r="S240" s="43">
        <v>788956</v>
      </c>
      <c r="T240" s="49">
        <f t="shared" si="46"/>
        <v>0</v>
      </c>
      <c r="U240" s="42">
        <v>0</v>
      </c>
      <c r="V240" s="42">
        <v>0</v>
      </c>
      <c r="W240" s="42">
        <f t="shared" si="47"/>
        <v>0</v>
      </c>
      <c r="X240" s="49">
        <f t="shared" si="48"/>
        <v>0</v>
      </c>
      <c r="Y240" s="39">
        <v>0</v>
      </c>
      <c r="Z240" s="39">
        <f t="shared" si="49"/>
        <v>0</v>
      </c>
    </row>
    <row r="241" spans="1:26" s="45" customFormat="1" ht="12.75">
      <c r="A241" s="44" t="e">
        <f>#REF!</f>
        <v>#REF!</v>
      </c>
      <c r="B241" s="45" t="e">
        <f t="shared" si="38"/>
        <v>#REF!</v>
      </c>
      <c r="C241" s="45">
        <v>555</v>
      </c>
      <c r="D241" s="45" t="s">
        <v>259</v>
      </c>
      <c r="E241" s="45" t="b">
        <f t="shared" si="40"/>
        <v>1</v>
      </c>
      <c r="F241" s="45">
        <v>555</v>
      </c>
      <c r="G241" s="45" t="s">
        <v>259</v>
      </c>
      <c r="H241" s="46">
        <v>1525.1299999999999</v>
      </c>
      <c r="I241" s="47">
        <f t="shared" si="39"/>
        <v>5335362.28</v>
      </c>
      <c r="J241" s="46">
        <v>283.52</v>
      </c>
      <c r="K241" s="47">
        <f t="shared" si="41"/>
        <v>495919.01</v>
      </c>
      <c r="L241" s="48">
        <v>215.74</v>
      </c>
      <c r="M241" s="48">
        <v>3</v>
      </c>
      <c r="N241" s="49">
        <f t="shared" si="42"/>
        <v>406018.37</v>
      </c>
      <c r="O241" s="49">
        <f t="shared" si="43"/>
        <v>2053.35</v>
      </c>
      <c r="P241" s="48">
        <v>12.23</v>
      </c>
      <c r="Q241" s="50">
        <f t="shared" si="44"/>
        <v>8370.82</v>
      </c>
      <c r="R241" s="49">
        <f t="shared" si="45"/>
        <v>6247723.83</v>
      </c>
      <c r="S241" s="43">
        <v>1831087</v>
      </c>
      <c r="T241" s="49">
        <f t="shared" si="46"/>
        <v>4416636.83</v>
      </c>
      <c r="U241" s="42">
        <v>3125899</v>
      </c>
      <c r="V241" s="42">
        <v>7791272</v>
      </c>
      <c r="W241" s="42">
        <f t="shared" si="47"/>
        <v>8414574</v>
      </c>
      <c r="X241" s="49">
        <f t="shared" si="48"/>
        <v>7542535.83</v>
      </c>
      <c r="Y241" s="39">
        <v>0</v>
      </c>
      <c r="Z241" s="39">
        <f t="shared" si="49"/>
        <v>7542535.83</v>
      </c>
    </row>
    <row r="242" spans="1:26" s="45" customFormat="1" ht="12.75">
      <c r="A242" s="44" t="e">
        <f>#REF!</f>
        <v>#REF!</v>
      </c>
      <c r="B242" s="45" t="e">
        <f t="shared" si="38"/>
        <v>#REF!</v>
      </c>
      <c r="C242" s="45">
        <v>557</v>
      </c>
      <c r="D242" s="45" t="s">
        <v>260</v>
      </c>
      <c r="E242" s="45" t="b">
        <f t="shared" si="40"/>
        <v>1</v>
      </c>
      <c r="F242" s="45">
        <v>557</v>
      </c>
      <c r="G242" s="45" t="s">
        <v>260</v>
      </c>
      <c r="H242" s="46">
        <v>249.75</v>
      </c>
      <c r="I242" s="47">
        <f t="shared" si="39"/>
        <v>873700.43</v>
      </c>
      <c r="J242" s="46">
        <v>51.940000000000005</v>
      </c>
      <c r="K242" s="47">
        <f t="shared" si="41"/>
        <v>90850.85</v>
      </c>
      <c r="L242" s="48">
        <v>36.940000000000005</v>
      </c>
      <c r="M242" s="48">
        <v>0</v>
      </c>
      <c r="N242" s="49">
        <f t="shared" si="42"/>
        <v>69520.34</v>
      </c>
      <c r="O242" s="49">
        <f t="shared" si="43"/>
        <v>0</v>
      </c>
      <c r="P242" s="48">
        <v>1</v>
      </c>
      <c r="Q242" s="50">
        <f t="shared" si="44"/>
        <v>684.45</v>
      </c>
      <c r="R242" s="49">
        <f t="shared" si="45"/>
        <v>1034756.07</v>
      </c>
      <c r="S242" s="43">
        <v>447871</v>
      </c>
      <c r="T242" s="49">
        <f t="shared" si="46"/>
        <v>586885.07</v>
      </c>
      <c r="U242" s="42">
        <v>12839</v>
      </c>
      <c r="V242" s="42">
        <v>563254</v>
      </c>
      <c r="W242" s="42">
        <f t="shared" si="47"/>
        <v>608314</v>
      </c>
      <c r="X242" s="49">
        <f t="shared" si="48"/>
        <v>599724.07</v>
      </c>
      <c r="Y242" s="39">
        <v>0</v>
      </c>
      <c r="Z242" s="39">
        <f t="shared" si="49"/>
        <v>599724.07</v>
      </c>
    </row>
    <row r="243" spans="1:26" s="45" customFormat="1" ht="12.75">
      <c r="A243" s="44" t="e">
        <f>#REF!</f>
        <v>#REF!</v>
      </c>
      <c r="B243" s="45" t="e">
        <f t="shared" si="38"/>
        <v>#REF!</v>
      </c>
      <c r="C243" s="45">
        <v>559</v>
      </c>
      <c r="D243" s="45" t="s">
        <v>261</v>
      </c>
      <c r="E243" s="45" t="b">
        <f t="shared" si="40"/>
        <v>1</v>
      </c>
      <c r="F243" s="45">
        <v>559</v>
      </c>
      <c r="G243" s="45" t="s">
        <v>261</v>
      </c>
      <c r="H243" s="46">
        <v>85.14</v>
      </c>
      <c r="I243" s="47">
        <f t="shared" si="39"/>
        <v>297845.26</v>
      </c>
      <c r="J243" s="46">
        <v>44.79</v>
      </c>
      <c r="K243" s="47">
        <f t="shared" si="41"/>
        <v>78344.43</v>
      </c>
      <c r="L243" s="48">
        <v>12.44</v>
      </c>
      <c r="M243" s="48">
        <v>0</v>
      </c>
      <c r="N243" s="49">
        <f t="shared" si="42"/>
        <v>23411.83</v>
      </c>
      <c r="O243" s="49">
        <f t="shared" si="43"/>
        <v>0</v>
      </c>
      <c r="P243" s="48">
        <v>0</v>
      </c>
      <c r="Q243" s="50">
        <f t="shared" si="44"/>
        <v>0</v>
      </c>
      <c r="R243" s="49">
        <f t="shared" si="45"/>
        <v>399601.52</v>
      </c>
      <c r="S243" s="43">
        <v>221954</v>
      </c>
      <c r="T243" s="49">
        <f t="shared" si="46"/>
        <v>177647.52000000002</v>
      </c>
      <c r="U243" s="42">
        <v>297453</v>
      </c>
      <c r="V243" s="42">
        <v>587018</v>
      </c>
      <c r="W243" s="42">
        <f t="shared" si="47"/>
        <v>633979</v>
      </c>
      <c r="X243" s="49">
        <f t="shared" si="48"/>
        <v>475100.52</v>
      </c>
      <c r="Y243" s="39">
        <v>0</v>
      </c>
      <c r="Z243" s="39">
        <f t="shared" si="49"/>
        <v>475100.52</v>
      </c>
    </row>
    <row r="244" spans="1:26" s="45" customFormat="1" ht="12.75">
      <c r="A244" s="44" t="e">
        <f>#REF!</f>
        <v>#REF!</v>
      </c>
      <c r="B244" s="45" t="e">
        <f t="shared" si="38"/>
        <v>#REF!</v>
      </c>
      <c r="C244" s="45">
        <v>561</v>
      </c>
      <c r="D244" s="45" t="s">
        <v>262</v>
      </c>
      <c r="E244" s="45" t="b">
        <f t="shared" si="40"/>
        <v>1</v>
      </c>
      <c r="F244" s="45">
        <v>561</v>
      </c>
      <c r="G244" s="45" t="s">
        <v>262</v>
      </c>
      <c r="H244" s="46">
        <v>2</v>
      </c>
      <c r="I244" s="47">
        <f t="shared" si="39"/>
        <v>6996.6</v>
      </c>
      <c r="J244" s="46">
        <v>0</v>
      </c>
      <c r="K244" s="47">
        <f t="shared" si="41"/>
        <v>0</v>
      </c>
      <c r="L244" s="48">
        <v>0</v>
      </c>
      <c r="M244" s="48">
        <v>0</v>
      </c>
      <c r="N244" s="49">
        <f t="shared" si="42"/>
        <v>0</v>
      </c>
      <c r="O244" s="49">
        <f t="shared" si="43"/>
        <v>0</v>
      </c>
      <c r="P244" s="48">
        <v>0</v>
      </c>
      <c r="Q244" s="50">
        <f t="shared" si="44"/>
        <v>0</v>
      </c>
      <c r="R244" s="49">
        <f t="shared" si="45"/>
        <v>6996.6</v>
      </c>
      <c r="S244" s="43">
        <v>22591</v>
      </c>
      <c r="T244" s="49">
        <f t="shared" si="46"/>
        <v>0</v>
      </c>
      <c r="U244" s="42">
        <v>0</v>
      </c>
      <c r="V244" s="42">
        <v>0</v>
      </c>
      <c r="W244" s="42">
        <f t="shared" si="47"/>
        <v>0</v>
      </c>
      <c r="X244" s="49">
        <f t="shared" si="48"/>
        <v>0</v>
      </c>
      <c r="Y244" s="39">
        <v>0</v>
      </c>
      <c r="Z244" s="39">
        <f t="shared" si="49"/>
        <v>0</v>
      </c>
    </row>
    <row r="245" spans="1:26" s="45" customFormat="1" ht="12.75">
      <c r="A245" s="44" t="e">
        <f>#REF!</f>
        <v>#REF!</v>
      </c>
      <c r="B245" s="45" t="e">
        <f t="shared" si="38"/>
        <v>#REF!</v>
      </c>
      <c r="C245" s="45">
        <v>563</v>
      </c>
      <c r="D245" s="45" t="s">
        <v>263</v>
      </c>
      <c r="E245" s="45" t="b">
        <f t="shared" si="40"/>
        <v>1</v>
      </c>
      <c r="F245" s="45">
        <v>563</v>
      </c>
      <c r="G245" s="45" t="s">
        <v>263</v>
      </c>
      <c r="H245" s="46">
        <v>222.75</v>
      </c>
      <c r="I245" s="47">
        <f t="shared" si="39"/>
        <v>779246.33</v>
      </c>
      <c r="J245" s="46">
        <v>44.53</v>
      </c>
      <c r="K245" s="47">
        <f t="shared" si="41"/>
        <v>77889.65</v>
      </c>
      <c r="L245" s="48">
        <v>32.2</v>
      </c>
      <c r="M245" s="48">
        <v>0</v>
      </c>
      <c r="N245" s="49">
        <f t="shared" si="42"/>
        <v>60599.76</v>
      </c>
      <c r="O245" s="49">
        <f t="shared" si="43"/>
        <v>0</v>
      </c>
      <c r="P245" s="48">
        <v>2</v>
      </c>
      <c r="Q245" s="50">
        <f t="shared" si="44"/>
        <v>1368.9</v>
      </c>
      <c r="R245" s="49">
        <f t="shared" si="45"/>
        <v>919104.64</v>
      </c>
      <c r="S245" s="43">
        <v>434867</v>
      </c>
      <c r="T245" s="49">
        <f t="shared" si="46"/>
        <v>484237.64</v>
      </c>
      <c r="U245" s="42">
        <v>242579</v>
      </c>
      <c r="V245" s="42">
        <v>614400</v>
      </c>
      <c r="W245" s="42">
        <f t="shared" si="47"/>
        <v>663552</v>
      </c>
      <c r="X245" s="49">
        <f t="shared" si="48"/>
        <v>663552</v>
      </c>
      <c r="Y245" s="39">
        <v>0</v>
      </c>
      <c r="Z245" s="39">
        <f t="shared" si="49"/>
        <v>663552</v>
      </c>
    </row>
    <row r="246" spans="1:26" s="45" customFormat="1" ht="12.75">
      <c r="A246" s="44" t="e">
        <f>#REF!</f>
        <v>#REF!</v>
      </c>
      <c r="B246" s="45" t="e">
        <f t="shared" si="38"/>
        <v>#REF!</v>
      </c>
      <c r="C246" s="45">
        <v>567</v>
      </c>
      <c r="D246" s="45" t="s">
        <v>264</v>
      </c>
      <c r="E246" s="45" t="b">
        <f t="shared" si="40"/>
        <v>1</v>
      </c>
      <c r="F246" s="45">
        <v>567</v>
      </c>
      <c r="G246" s="45" t="s">
        <v>264</v>
      </c>
      <c r="H246" s="46">
        <v>282.73999999999995</v>
      </c>
      <c r="I246" s="47">
        <f t="shared" si="39"/>
        <v>989109.34</v>
      </c>
      <c r="J246" s="46">
        <v>162.86</v>
      </c>
      <c r="K246" s="47">
        <f t="shared" si="41"/>
        <v>284866.57</v>
      </c>
      <c r="L246" s="48">
        <v>42.27</v>
      </c>
      <c r="M246" s="48">
        <v>2.56</v>
      </c>
      <c r="N246" s="49">
        <f t="shared" si="42"/>
        <v>79551.29</v>
      </c>
      <c r="O246" s="49">
        <f t="shared" si="43"/>
        <v>1752.19</v>
      </c>
      <c r="P246" s="48">
        <v>0</v>
      </c>
      <c r="Q246" s="50">
        <f t="shared" si="44"/>
        <v>0</v>
      </c>
      <c r="R246" s="49">
        <f t="shared" si="45"/>
        <v>1355279.39</v>
      </c>
      <c r="S246" s="43">
        <v>374146</v>
      </c>
      <c r="T246" s="49">
        <f t="shared" si="46"/>
        <v>981133.3899999999</v>
      </c>
      <c r="U246" s="42">
        <v>838190</v>
      </c>
      <c r="V246" s="42">
        <v>1756684</v>
      </c>
      <c r="W246" s="42">
        <f t="shared" si="47"/>
        <v>1897219</v>
      </c>
      <c r="X246" s="49">
        <f t="shared" si="48"/>
        <v>1819323.39</v>
      </c>
      <c r="Y246" s="39">
        <v>0</v>
      </c>
      <c r="Z246" s="39">
        <f t="shared" si="49"/>
        <v>1819323.39</v>
      </c>
    </row>
    <row r="247" spans="1:26" s="45" customFormat="1" ht="12.75">
      <c r="A247" s="44" t="e">
        <f>#REF!</f>
        <v>#REF!</v>
      </c>
      <c r="B247" s="45" t="e">
        <f t="shared" si="38"/>
        <v>#REF!</v>
      </c>
      <c r="C247" s="45">
        <v>569</v>
      </c>
      <c r="D247" s="45" t="s">
        <v>265</v>
      </c>
      <c r="E247" s="45" t="b">
        <f t="shared" si="40"/>
        <v>1</v>
      </c>
      <c r="F247" s="45">
        <v>569</v>
      </c>
      <c r="G247" s="45" t="s">
        <v>265</v>
      </c>
      <c r="H247" s="46">
        <v>157.16</v>
      </c>
      <c r="I247" s="47">
        <f t="shared" si="39"/>
        <v>549792.83</v>
      </c>
      <c r="J247" s="46">
        <v>29.84</v>
      </c>
      <c r="K247" s="47">
        <f t="shared" si="41"/>
        <v>52194.64</v>
      </c>
      <c r="L247" s="48">
        <v>22.23</v>
      </c>
      <c r="M247" s="48">
        <v>1</v>
      </c>
      <c r="N247" s="49">
        <f t="shared" si="42"/>
        <v>41836.42</v>
      </c>
      <c r="O247" s="49">
        <f t="shared" si="43"/>
        <v>684.45</v>
      </c>
      <c r="P247" s="48">
        <v>0</v>
      </c>
      <c r="Q247" s="50">
        <f t="shared" si="44"/>
        <v>0</v>
      </c>
      <c r="R247" s="49">
        <f t="shared" si="45"/>
        <v>644508.34</v>
      </c>
      <c r="S247" s="43">
        <v>431974</v>
      </c>
      <c r="T247" s="49">
        <f t="shared" si="46"/>
        <v>212534.33999999997</v>
      </c>
      <c r="U247" s="42">
        <v>81042</v>
      </c>
      <c r="V247" s="42">
        <v>362711</v>
      </c>
      <c r="W247" s="42">
        <f t="shared" si="47"/>
        <v>391728</v>
      </c>
      <c r="X247" s="49">
        <f t="shared" si="48"/>
        <v>293576.33999999997</v>
      </c>
      <c r="Y247" s="39">
        <v>21461.420000000042</v>
      </c>
      <c r="Z247" s="39">
        <f t="shared" si="49"/>
        <v>315037.76</v>
      </c>
    </row>
    <row r="248" spans="1:26" s="45" customFormat="1" ht="12.75">
      <c r="A248" s="44" t="e">
        <f>#REF!</f>
        <v>#REF!</v>
      </c>
      <c r="B248" s="45" t="e">
        <f t="shared" si="38"/>
        <v>#REF!</v>
      </c>
      <c r="C248" s="45">
        <v>571</v>
      </c>
      <c r="D248" s="45" t="s">
        <v>266</v>
      </c>
      <c r="E248" s="45" t="b">
        <f t="shared" si="40"/>
        <v>1</v>
      </c>
      <c r="F248" s="45">
        <v>571</v>
      </c>
      <c r="G248" s="45" t="s">
        <v>266</v>
      </c>
      <c r="H248" s="46">
        <v>450.89</v>
      </c>
      <c r="I248" s="47">
        <f t="shared" si="39"/>
        <v>1577348.49</v>
      </c>
      <c r="J248" s="46">
        <v>127.38</v>
      </c>
      <c r="K248" s="47">
        <f t="shared" si="41"/>
        <v>222806.73</v>
      </c>
      <c r="L248" s="48">
        <v>76.29</v>
      </c>
      <c r="M248" s="48">
        <v>0</v>
      </c>
      <c r="N248" s="49">
        <f t="shared" si="42"/>
        <v>143576.25</v>
      </c>
      <c r="O248" s="49">
        <f t="shared" si="43"/>
        <v>0</v>
      </c>
      <c r="P248" s="48">
        <v>0</v>
      </c>
      <c r="Q248" s="50">
        <f t="shared" si="44"/>
        <v>0</v>
      </c>
      <c r="R248" s="49">
        <f t="shared" si="45"/>
        <v>1943731.47</v>
      </c>
      <c r="S248" s="43">
        <v>886272</v>
      </c>
      <c r="T248" s="49">
        <f t="shared" si="46"/>
        <v>1057459.47</v>
      </c>
      <c r="U248" s="42">
        <v>67411</v>
      </c>
      <c r="V248" s="42">
        <v>1230457</v>
      </c>
      <c r="W248" s="42">
        <f t="shared" si="47"/>
        <v>1328894</v>
      </c>
      <c r="X248" s="49">
        <f t="shared" si="48"/>
        <v>1124870.47</v>
      </c>
      <c r="Y248" s="39">
        <v>59007.76000000001</v>
      </c>
      <c r="Z248" s="39">
        <f t="shared" si="49"/>
        <v>1183878.23</v>
      </c>
    </row>
    <row r="249" spans="1:26" s="45" customFormat="1" ht="12.75">
      <c r="A249" s="44" t="e">
        <f>#REF!</f>
        <v>#REF!</v>
      </c>
      <c r="B249" s="45" t="e">
        <f t="shared" si="38"/>
        <v>#REF!</v>
      </c>
      <c r="C249" s="45">
        <v>573</v>
      </c>
      <c r="D249" s="45" t="s">
        <v>267</v>
      </c>
      <c r="E249" s="45" t="b">
        <f t="shared" si="40"/>
        <v>1</v>
      </c>
      <c r="F249" s="45">
        <v>573</v>
      </c>
      <c r="G249" s="45" t="s">
        <v>267</v>
      </c>
      <c r="H249" s="46">
        <v>600.13</v>
      </c>
      <c r="I249" s="47">
        <f t="shared" si="39"/>
        <v>2099434.78</v>
      </c>
      <c r="J249" s="46">
        <v>355.75</v>
      </c>
      <c r="K249" s="47">
        <f t="shared" si="41"/>
        <v>622260.11</v>
      </c>
      <c r="L249" s="48">
        <v>158.84</v>
      </c>
      <c r="M249" s="48">
        <v>7</v>
      </c>
      <c r="N249" s="49">
        <f t="shared" si="42"/>
        <v>298933.7</v>
      </c>
      <c r="O249" s="49">
        <f t="shared" si="43"/>
        <v>4791.15</v>
      </c>
      <c r="P249" s="48">
        <v>2</v>
      </c>
      <c r="Q249" s="50">
        <f t="shared" si="44"/>
        <v>1368.9</v>
      </c>
      <c r="R249" s="49">
        <f t="shared" si="45"/>
        <v>3026788.6399999997</v>
      </c>
      <c r="S249" s="43">
        <v>700765</v>
      </c>
      <c r="T249" s="49">
        <f t="shared" si="46"/>
        <v>2326023.6399999997</v>
      </c>
      <c r="U249" s="42">
        <v>1854823</v>
      </c>
      <c r="V249" s="42">
        <v>4059076</v>
      </c>
      <c r="W249" s="42">
        <f t="shared" si="47"/>
        <v>4383802</v>
      </c>
      <c r="X249" s="49">
        <f t="shared" si="48"/>
        <v>4180846.6399999997</v>
      </c>
      <c r="Y249" s="39">
        <v>0</v>
      </c>
      <c r="Z249" s="39">
        <f t="shared" si="49"/>
        <v>4180846.6399999997</v>
      </c>
    </row>
    <row r="250" spans="1:26" s="45" customFormat="1" ht="12.75">
      <c r="A250" s="44" t="e">
        <f>#REF!</f>
        <v>#REF!</v>
      </c>
      <c r="B250" s="45" t="e">
        <f t="shared" si="38"/>
        <v>#REF!</v>
      </c>
      <c r="C250" s="45">
        <v>575</v>
      </c>
      <c r="D250" s="45" t="s">
        <v>268</v>
      </c>
      <c r="E250" s="45" t="b">
        <f t="shared" si="40"/>
        <v>1</v>
      </c>
      <c r="F250" s="45">
        <v>575</v>
      </c>
      <c r="G250" s="45" t="s">
        <v>268</v>
      </c>
      <c r="H250" s="46">
        <v>2694.45</v>
      </c>
      <c r="I250" s="47">
        <f t="shared" si="39"/>
        <v>9425994.44</v>
      </c>
      <c r="J250" s="46">
        <v>130.55</v>
      </c>
      <c r="K250" s="47">
        <f t="shared" si="41"/>
        <v>228351.53</v>
      </c>
      <c r="L250" s="48">
        <v>442.67</v>
      </c>
      <c r="M250" s="48">
        <v>31.64</v>
      </c>
      <c r="N250" s="49">
        <f t="shared" si="42"/>
        <v>833096.09</v>
      </c>
      <c r="O250" s="49">
        <f t="shared" si="43"/>
        <v>21656</v>
      </c>
      <c r="P250" s="48">
        <v>14</v>
      </c>
      <c r="Q250" s="50">
        <f t="shared" si="44"/>
        <v>9582.3</v>
      </c>
      <c r="R250" s="49">
        <f t="shared" si="45"/>
        <v>10518680.36</v>
      </c>
      <c r="S250" s="43">
        <v>5006733</v>
      </c>
      <c r="T250" s="49">
        <f t="shared" si="46"/>
        <v>5511947.359999999</v>
      </c>
      <c r="U250" s="42">
        <v>0</v>
      </c>
      <c r="V250" s="42">
        <v>2393584</v>
      </c>
      <c r="W250" s="42">
        <f t="shared" si="47"/>
        <v>2585071</v>
      </c>
      <c r="X250" s="49">
        <f t="shared" si="48"/>
        <v>2585071</v>
      </c>
      <c r="Y250" s="39">
        <v>0</v>
      </c>
      <c r="Z250" s="39">
        <f t="shared" si="49"/>
        <v>2585071</v>
      </c>
    </row>
    <row r="251" spans="1:26" s="45" customFormat="1" ht="12.75">
      <c r="A251" s="44" t="e">
        <f>#REF!</f>
        <v>#REF!</v>
      </c>
      <c r="B251" s="45" t="e">
        <f t="shared" si="38"/>
        <v>#REF!</v>
      </c>
      <c r="C251" s="45">
        <v>579</v>
      </c>
      <c r="D251" s="45" t="s">
        <v>269</v>
      </c>
      <c r="E251" s="45" t="b">
        <f t="shared" si="40"/>
        <v>1</v>
      </c>
      <c r="F251" s="45">
        <v>579</v>
      </c>
      <c r="G251" s="45" t="s">
        <v>269</v>
      </c>
      <c r="H251" s="46">
        <v>23.33</v>
      </c>
      <c r="I251" s="47">
        <f t="shared" si="39"/>
        <v>81615.34</v>
      </c>
      <c r="J251" s="46">
        <v>4.99</v>
      </c>
      <c r="K251" s="47">
        <f t="shared" si="41"/>
        <v>8728.26</v>
      </c>
      <c r="L251" s="48">
        <v>3</v>
      </c>
      <c r="M251" s="48">
        <v>0</v>
      </c>
      <c r="N251" s="49">
        <f t="shared" si="42"/>
        <v>5645.94</v>
      </c>
      <c r="O251" s="49">
        <f t="shared" si="43"/>
        <v>0</v>
      </c>
      <c r="P251" s="48">
        <v>0</v>
      </c>
      <c r="Q251" s="50">
        <f t="shared" si="44"/>
        <v>0</v>
      </c>
      <c r="R251" s="49">
        <f t="shared" si="45"/>
        <v>95989.54</v>
      </c>
      <c r="S251" s="43">
        <v>64009</v>
      </c>
      <c r="T251" s="49">
        <f t="shared" si="46"/>
        <v>31980.539999999994</v>
      </c>
      <c r="U251" s="42">
        <v>65534</v>
      </c>
      <c r="V251" s="42">
        <v>108168</v>
      </c>
      <c r="W251" s="42">
        <f t="shared" si="47"/>
        <v>116821</v>
      </c>
      <c r="X251" s="49">
        <f t="shared" si="48"/>
        <v>97514.54</v>
      </c>
      <c r="Y251" s="39">
        <v>2830.090000000011</v>
      </c>
      <c r="Z251" s="39">
        <f t="shared" si="49"/>
        <v>100344.63</v>
      </c>
    </row>
    <row r="252" spans="1:26" s="45" customFormat="1" ht="12.75">
      <c r="A252" s="44" t="e">
        <f>#REF!</f>
        <v>#REF!</v>
      </c>
      <c r="B252" s="45" t="e">
        <f t="shared" si="38"/>
        <v>#REF!</v>
      </c>
      <c r="C252" s="45">
        <v>583</v>
      </c>
      <c r="D252" s="45" t="s">
        <v>270</v>
      </c>
      <c r="E252" s="45" t="b">
        <f t="shared" si="40"/>
        <v>1</v>
      </c>
      <c r="F252" s="45">
        <v>583</v>
      </c>
      <c r="G252" s="45" t="s">
        <v>270</v>
      </c>
      <c r="H252" s="46">
        <v>714.5600000000001</v>
      </c>
      <c r="I252" s="47">
        <f t="shared" si="39"/>
        <v>2499745.25</v>
      </c>
      <c r="J252" s="46">
        <v>164.45</v>
      </c>
      <c r="K252" s="47">
        <f t="shared" si="41"/>
        <v>287647.72</v>
      </c>
      <c r="L252" s="48">
        <v>78.41</v>
      </c>
      <c r="M252" s="48">
        <v>3.98</v>
      </c>
      <c r="N252" s="49">
        <f t="shared" si="42"/>
        <v>147566.05</v>
      </c>
      <c r="O252" s="49">
        <f t="shared" si="43"/>
        <v>2724.11</v>
      </c>
      <c r="P252" s="48">
        <v>1</v>
      </c>
      <c r="Q252" s="50">
        <f t="shared" si="44"/>
        <v>684.45</v>
      </c>
      <c r="R252" s="49">
        <f t="shared" si="45"/>
        <v>2938367.5799999996</v>
      </c>
      <c r="S252" s="43">
        <v>5001474</v>
      </c>
      <c r="T252" s="49">
        <f t="shared" si="46"/>
        <v>0</v>
      </c>
      <c r="U252" s="42">
        <v>129926</v>
      </c>
      <c r="V252" s="42">
        <v>129926</v>
      </c>
      <c r="W252" s="42">
        <f t="shared" si="47"/>
        <v>140320</v>
      </c>
      <c r="X252" s="49">
        <f t="shared" si="48"/>
        <v>129926</v>
      </c>
      <c r="Y252" s="39">
        <v>0</v>
      </c>
      <c r="Z252" s="39">
        <f t="shared" si="49"/>
        <v>129926</v>
      </c>
    </row>
    <row r="253" spans="1:26" s="45" customFormat="1" ht="12.75">
      <c r="A253" s="44" t="e">
        <f>#REF!</f>
        <v>#REF!</v>
      </c>
      <c r="B253" s="45" t="e">
        <f t="shared" si="38"/>
        <v>#REF!</v>
      </c>
      <c r="C253" s="45">
        <v>585</v>
      </c>
      <c r="D253" s="45" t="s">
        <v>271</v>
      </c>
      <c r="E253" s="45" t="b">
        <f t="shared" si="40"/>
        <v>1</v>
      </c>
      <c r="F253" s="45">
        <v>585</v>
      </c>
      <c r="G253" s="45" t="s">
        <v>271</v>
      </c>
      <c r="H253" s="46">
        <v>168.57</v>
      </c>
      <c r="I253" s="47">
        <f t="shared" si="39"/>
        <v>589708.43</v>
      </c>
      <c r="J253" s="46">
        <v>65.74000000000001</v>
      </c>
      <c r="K253" s="47">
        <f t="shared" si="41"/>
        <v>114989.12</v>
      </c>
      <c r="L253" s="48">
        <v>19.35</v>
      </c>
      <c r="M253" s="48">
        <v>0</v>
      </c>
      <c r="N253" s="49">
        <f t="shared" si="42"/>
        <v>36416.31</v>
      </c>
      <c r="O253" s="49">
        <f t="shared" si="43"/>
        <v>0</v>
      </c>
      <c r="P253" s="48">
        <v>0</v>
      </c>
      <c r="Q253" s="50">
        <f t="shared" si="44"/>
        <v>0</v>
      </c>
      <c r="R253" s="49">
        <f t="shared" si="45"/>
        <v>741113.8600000001</v>
      </c>
      <c r="S253" s="43">
        <v>614518</v>
      </c>
      <c r="T253" s="49">
        <f t="shared" si="46"/>
        <v>126595.8600000001</v>
      </c>
      <c r="U253" s="42">
        <v>103906</v>
      </c>
      <c r="V253" s="42">
        <v>354883</v>
      </c>
      <c r="W253" s="42">
        <f t="shared" si="47"/>
        <v>383274</v>
      </c>
      <c r="X253" s="49">
        <f t="shared" si="48"/>
        <v>230501.8600000001</v>
      </c>
      <c r="Y253" s="39">
        <v>0</v>
      </c>
      <c r="Z253" s="39">
        <f t="shared" si="49"/>
        <v>230501.8600000001</v>
      </c>
    </row>
    <row r="254" spans="1:82" s="7" customFormat="1" ht="12.75">
      <c r="A254" s="53" t="e">
        <f>#REF!</f>
        <v>#REF!</v>
      </c>
      <c r="B254" s="7" t="e">
        <f t="shared" si="38"/>
        <v>#REF!</v>
      </c>
      <c r="C254" s="7">
        <v>0</v>
      </c>
      <c r="D254" s="7">
        <v>0</v>
      </c>
      <c r="E254" s="7" t="b">
        <f t="shared" si="40"/>
        <v>0</v>
      </c>
      <c r="F254" s="7">
        <v>0</v>
      </c>
      <c r="G254" s="1" t="s">
        <v>272</v>
      </c>
      <c r="H254" s="33">
        <v>153.77</v>
      </c>
      <c r="I254" s="38">
        <f t="shared" si="39"/>
        <v>537933.59</v>
      </c>
      <c r="J254" s="33">
        <v>38</v>
      </c>
      <c r="K254" s="38">
        <f t="shared" si="41"/>
        <v>66467.7</v>
      </c>
      <c r="L254" s="54">
        <v>14.9</v>
      </c>
      <c r="M254" s="3">
        <v>0</v>
      </c>
      <c r="N254" s="39">
        <f t="shared" si="42"/>
        <v>28041.5</v>
      </c>
      <c r="O254" s="39">
        <f t="shared" si="43"/>
        <v>0</v>
      </c>
      <c r="P254" s="3">
        <v>0</v>
      </c>
      <c r="Q254" s="40">
        <f t="shared" si="44"/>
        <v>0</v>
      </c>
      <c r="R254" s="39">
        <f t="shared" si="45"/>
        <v>632442.7899999999</v>
      </c>
      <c r="S254" s="41">
        <v>327569</v>
      </c>
      <c r="T254" s="39">
        <f t="shared" si="46"/>
        <v>304873.7899999999</v>
      </c>
      <c r="U254" s="55">
        <v>54251</v>
      </c>
      <c r="V254" s="56">
        <v>327707</v>
      </c>
      <c r="W254" s="55">
        <f t="shared" si="47"/>
        <v>353924</v>
      </c>
      <c r="X254" s="39">
        <f t="shared" si="48"/>
        <v>353924</v>
      </c>
      <c r="Y254" s="39">
        <v>0</v>
      </c>
      <c r="Z254" s="39">
        <f t="shared" si="49"/>
        <v>353924</v>
      </c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</row>
    <row r="255" spans="8:20" ht="15">
      <c r="H255" s="37"/>
      <c r="I255" s="58"/>
      <c r="K255" s="56"/>
      <c r="N255" s="56"/>
      <c r="O255" s="56"/>
      <c r="P255" s="3"/>
      <c r="Q255" s="59"/>
      <c r="R255" s="56"/>
      <c r="S255" s="56"/>
      <c r="T255" s="39"/>
    </row>
    <row r="256" spans="8:20" ht="15">
      <c r="H256" s="37"/>
      <c r="I256" s="58"/>
      <c r="K256" s="56"/>
      <c r="N256" s="56"/>
      <c r="O256" s="56"/>
      <c r="P256" s="3"/>
      <c r="Q256" s="59"/>
      <c r="R256" s="56"/>
      <c r="S256" s="56"/>
      <c r="T256" s="39"/>
    </row>
    <row r="257" spans="7:26" ht="12.75">
      <c r="G257" s="1" t="s">
        <v>273</v>
      </c>
      <c r="H257" s="37">
        <v>0</v>
      </c>
      <c r="I257" s="38">
        <f aca="true" t="shared" si="50" ref="I257:I271">ROUND(H257*I$6,2)</f>
        <v>0</v>
      </c>
      <c r="J257" s="3">
        <v>0</v>
      </c>
      <c r="K257" s="56">
        <f aca="true" t="shared" si="51" ref="K257:K271">ROUND(J257*$K$6,0)</f>
        <v>0</v>
      </c>
      <c r="L257" s="3">
        <v>0</v>
      </c>
      <c r="M257" s="3">
        <v>0</v>
      </c>
      <c r="N257" s="56">
        <f aca="true" t="shared" si="52" ref="N257:N271">ROUND(L257*$N$6,0)</f>
        <v>0</v>
      </c>
      <c r="O257" s="56">
        <f aca="true" t="shared" si="53" ref="O257:O271">ROUND(M257*$O$6,0)</f>
        <v>0</v>
      </c>
      <c r="P257" s="3">
        <v>0</v>
      </c>
      <c r="Q257" s="59">
        <f aca="true" t="shared" si="54" ref="Q257:Q271">ROUND(P257*$Q$6,0)</f>
        <v>0</v>
      </c>
      <c r="R257" s="56">
        <f aca="true" t="shared" si="55" ref="R257:R271">I257+K257+N257+O257+Q257</f>
        <v>0</v>
      </c>
      <c r="S257" s="56">
        <v>1819</v>
      </c>
      <c r="T257" s="39">
        <f aca="true" t="shared" si="56" ref="T257:T271">IF(R257&gt;S257,R257-S257,0)</f>
        <v>0</v>
      </c>
      <c r="U257" s="55">
        <v>61</v>
      </c>
      <c r="V257" s="56">
        <v>61</v>
      </c>
      <c r="W257" s="55">
        <f aca="true" t="shared" si="57" ref="W257:W271">ROUND(V257*$W$4,0)</f>
        <v>66</v>
      </c>
      <c r="X257" s="39">
        <f aca="true" t="shared" si="58" ref="X257:X271">IF(T257+U257&lt;W257,T257+U257,W257)</f>
        <v>61</v>
      </c>
      <c r="Y257" s="39"/>
      <c r="Z257" s="39">
        <f aca="true" t="shared" si="59" ref="Z257:Z271">X257+Y257</f>
        <v>61</v>
      </c>
    </row>
    <row r="258" spans="7:26" ht="12.75">
      <c r="G258" s="1" t="s">
        <v>274</v>
      </c>
      <c r="H258" s="37">
        <v>0</v>
      </c>
      <c r="I258" s="38">
        <f t="shared" si="50"/>
        <v>0</v>
      </c>
      <c r="J258" s="3">
        <v>0</v>
      </c>
      <c r="K258" s="56">
        <f t="shared" si="51"/>
        <v>0</v>
      </c>
      <c r="L258" s="3">
        <v>0</v>
      </c>
      <c r="M258" s="3">
        <v>0</v>
      </c>
      <c r="N258" s="56">
        <f t="shared" si="52"/>
        <v>0</v>
      </c>
      <c r="O258" s="56">
        <f t="shared" si="53"/>
        <v>0</v>
      </c>
      <c r="P258" s="3">
        <v>0</v>
      </c>
      <c r="Q258" s="59">
        <f t="shared" si="54"/>
        <v>0</v>
      </c>
      <c r="R258" s="56">
        <f t="shared" si="55"/>
        <v>0</v>
      </c>
      <c r="S258" s="56">
        <v>0</v>
      </c>
      <c r="T258" s="39">
        <f t="shared" si="56"/>
        <v>0</v>
      </c>
      <c r="U258" s="55">
        <v>0</v>
      </c>
      <c r="V258" s="56">
        <v>0</v>
      </c>
      <c r="W258" s="55">
        <f t="shared" si="57"/>
        <v>0</v>
      </c>
      <c r="X258" s="39">
        <f t="shared" si="58"/>
        <v>0</v>
      </c>
      <c r="Y258" s="39"/>
      <c r="Z258" s="39">
        <f t="shared" si="59"/>
        <v>0</v>
      </c>
    </row>
    <row r="259" spans="7:26" ht="12.75">
      <c r="G259" s="1" t="s">
        <v>275</v>
      </c>
      <c r="H259" s="37">
        <v>0</v>
      </c>
      <c r="I259" s="38">
        <f t="shared" si="50"/>
        <v>0</v>
      </c>
      <c r="J259" s="3">
        <v>0</v>
      </c>
      <c r="K259" s="56">
        <f t="shared" si="51"/>
        <v>0</v>
      </c>
      <c r="L259" s="3">
        <v>0</v>
      </c>
      <c r="M259" s="3">
        <v>0</v>
      </c>
      <c r="N259" s="56">
        <f t="shared" si="52"/>
        <v>0</v>
      </c>
      <c r="O259" s="56">
        <f t="shared" si="53"/>
        <v>0</v>
      </c>
      <c r="P259" s="3">
        <v>0</v>
      </c>
      <c r="Q259" s="59">
        <f t="shared" si="54"/>
        <v>0</v>
      </c>
      <c r="R259" s="56">
        <f t="shared" si="55"/>
        <v>0</v>
      </c>
      <c r="S259" s="56">
        <v>50</v>
      </c>
      <c r="T259" s="39">
        <f t="shared" si="56"/>
        <v>0</v>
      </c>
      <c r="U259" s="55">
        <v>7</v>
      </c>
      <c r="V259" s="56">
        <v>7</v>
      </c>
      <c r="W259" s="55">
        <f t="shared" si="57"/>
        <v>8</v>
      </c>
      <c r="X259" s="39">
        <f t="shared" si="58"/>
        <v>7</v>
      </c>
      <c r="Y259" s="39"/>
      <c r="Z259" s="39">
        <f t="shared" si="59"/>
        <v>7</v>
      </c>
    </row>
    <row r="260" spans="7:26" ht="12.75">
      <c r="G260" s="1" t="s">
        <v>276</v>
      </c>
      <c r="H260" s="37">
        <v>0</v>
      </c>
      <c r="I260" s="38">
        <f t="shared" si="50"/>
        <v>0</v>
      </c>
      <c r="J260" s="3">
        <v>0</v>
      </c>
      <c r="K260" s="56">
        <f t="shared" si="51"/>
        <v>0</v>
      </c>
      <c r="L260" s="3">
        <v>0</v>
      </c>
      <c r="M260" s="3">
        <v>0</v>
      </c>
      <c r="N260" s="56">
        <f t="shared" si="52"/>
        <v>0</v>
      </c>
      <c r="O260" s="56">
        <f t="shared" si="53"/>
        <v>0</v>
      </c>
      <c r="P260" s="3">
        <v>0</v>
      </c>
      <c r="Q260" s="59">
        <f t="shared" si="54"/>
        <v>0</v>
      </c>
      <c r="R260" s="56">
        <f t="shared" si="55"/>
        <v>0</v>
      </c>
      <c r="S260" s="56">
        <v>115</v>
      </c>
      <c r="T260" s="39">
        <f t="shared" si="56"/>
        <v>0</v>
      </c>
      <c r="U260" s="55">
        <v>0</v>
      </c>
      <c r="V260" s="56">
        <v>0</v>
      </c>
      <c r="W260" s="55">
        <f t="shared" si="57"/>
        <v>0</v>
      </c>
      <c r="X260" s="39">
        <f t="shared" si="58"/>
        <v>0</v>
      </c>
      <c r="Y260" s="39"/>
      <c r="Z260" s="39">
        <f t="shared" si="59"/>
        <v>0</v>
      </c>
    </row>
    <row r="261" spans="7:26" ht="12.75">
      <c r="G261" s="1" t="s">
        <v>277</v>
      </c>
      <c r="H261" s="37">
        <v>0</v>
      </c>
      <c r="I261" s="38">
        <f t="shared" si="50"/>
        <v>0</v>
      </c>
      <c r="J261" s="3">
        <v>0</v>
      </c>
      <c r="K261" s="56">
        <f t="shared" si="51"/>
        <v>0</v>
      </c>
      <c r="L261" s="3">
        <v>0</v>
      </c>
      <c r="M261" s="3">
        <v>0</v>
      </c>
      <c r="N261" s="56">
        <f t="shared" si="52"/>
        <v>0</v>
      </c>
      <c r="O261" s="56">
        <f t="shared" si="53"/>
        <v>0</v>
      </c>
      <c r="P261" s="3">
        <v>0</v>
      </c>
      <c r="Q261" s="59">
        <f t="shared" si="54"/>
        <v>0</v>
      </c>
      <c r="R261" s="56">
        <f t="shared" si="55"/>
        <v>0</v>
      </c>
      <c r="S261" s="56">
        <v>395</v>
      </c>
      <c r="T261" s="39">
        <f t="shared" si="56"/>
        <v>0</v>
      </c>
      <c r="U261" s="55">
        <v>236</v>
      </c>
      <c r="V261" s="56">
        <v>236</v>
      </c>
      <c r="W261" s="55">
        <f t="shared" si="57"/>
        <v>255</v>
      </c>
      <c r="X261" s="39">
        <f t="shared" si="58"/>
        <v>236</v>
      </c>
      <c r="Y261" s="39"/>
      <c r="Z261" s="39">
        <f t="shared" si="59"/>
        <v>236</v>
      </c>
    </row>
    <row r="262" spans="7:26" ht="12.75">
      <c r="G262" s="1" t="s">
        <v>278</v>
      </c>
      <c r="H262" s="37">
        <v>0</v>
      </c>
      <c r="I262" s="38">
        <f t="shared" si="50"/>
        <v>0</v>
      </c>
      <c r="J262" s="3">
        <v>0</v>
      </c>
      <c r="K262" s="56">
        <f t="shared" si="51"/>
        <v>0</v>
      </c>
      <c r="L262" s="3">
        <v>0</v>
      </c>
      <c r="M262" s="3">
        <v>0</v>
      </c>
      <c r="N262" s="56">
        <f t="shared" si="52"/>
        <v>0</v>
      </c>
      <c r="O262" s="56">
        <f t="shared" si="53"/>
        <v>0</v>
      </c>
      <c r="P262" s="3">
        <v>0</v>
      </c>
      <c r="Q262" s="59">
        <f t="shared" si="54"/>
        <v>0</v>
      </c>
      <c r="R262" s="56">
        <f t="shared" si="55"/>
        <v>0</v>
      </c>
      <c r="S262" s="56">
        <v>0</v>
      </c>
      <c r="T262" s="39">
        <f t="shared" si="56"/>
        <v>0</v>
      </c>
      <c r="U262" s="55">
        <v>0</v>
      </c>
      <c r="V262" s="56">
        <v>0</v>
      </c>
      <c r="W262" s="55">
        <f t="shared" si="57"/>
        <v>0</v>
      </c>
      <c r="X262" s="39">
        <f t="shared" si="58"/>
        <v>0</v>
      </c>
      <c r="Y262" s="39"/>
      <c r="Z262" s="39">
        <f t="shared" si="59"/>
        <v>0</v>
      </c>
    </row>
    <row r="263" spans="7:26" ht="12.75">
      <c r="G263" s="1" t="s">
        <v>279</v>
      </c>
      <c r="H263" s="37">
        <v>0</v>
      </c>
      <c r="I263" s="38">
        <f t="shared" si="50"/>
        <v>0</v>
      </c>
      <c r="J263" s="3">
        <v>0</v>
      </c>
      <c r="K263" s="56">
        <f t="shared" si="51"/>
        <v>0</v>
      </c>
      <c r="L263" s="3">
        <v>0</v>
      </c>
      <c r="M263" s="3">
        <v>0</v>
      </c>
      <c r="N263" s="56">
        <f t="shared" si="52"/>
        <v>0</v>
      </c>
      <c r="O263" s="56">
        <f t="shared" si="53"/>
        <v>0</v>
      </c>
      <c r="P263" s="3">
        <v>0</v>
      </c>
      <c r="Q263" s="59">
        <f t="shared" si="54"/>
        <v>0</v>
      </c>
      <c r="R263" s="56">
        <f t="shared" si="55"/>
        <v>0</v>
      </c>
      <c r="S263" s="56">
        <v>187</v>
      </c>
      <c r="T263" s="39">
        <f t="shared" si="56"/>
        <v>0</v>
      </c>
      <c r="U263" s="55">
        <v>0</v>
      </c>
      <c r="V263" s="56">
        <v>0</v>
      </c>
      <c r="W263" s="55">
        <f t="shared" si="57"/>
        <v>0</v>
      </c>
      <c r="X263" s="39">
        <f t="shared" si="58"/>
        <v>0</v>
      </c>
      <c r="Y263" s="39"/>
      <c r="Z263" s="39">
        <f t="shared" si="59"/>
        <v>0</v>
      </c>
    </row>
    <row r="264" spans="7:26" ht="12.75">
      <c r="G264" s="1" t="s">
        <v>280</v>
      </c>
      <c r="H264" s="37">
        <v>0</v>
      </c>
      <c r="I264" s="38">
        <f t="shared" si="50"/>
        <v>0</v>
      </c>
      <c r="J264" s="3">
        <v>0</v>
      </c>
      <c r="K264" s="56">
        <f t="shared" si="51"/>
        <v>0</v>
      </c>
      <c r="L264" s="3">
        <v>0</v>
      </c>
      <c r="M264" s="3">
        <v>0</v>
      </c>
      <c r="N264" s="56">
        <f t="shared" si="52"/>
        <v>0</v>
      </c>
      <c r="O264" s="56">
        <f t="shared" si="53"/>
        <v>0</v>
      </c>
      <c r="P264" s="3">
        <v>0</v>
      </c>
      <c r="Q264" s="59">
        <f t="shared" si="54"/>
        <v>0</v>
      </c>
      <c r="R264" s="56">
        <f t="shared" si="55"/>
        <v>0</v>
      </c>
      <c r="S264" s="56">
        <v>10129</v>
      </c>
      <c r="T264" s="39">
        <f t="shared" si="56"/>
        <v>0</v>
      </c>
      <c r="U264" s="55">
        <v>1283</v>
      </c>
      <c r="V264" s="56">
        <v>1283</v>
      </c>
      <c r="W264" s="55">
        <f t="shared" si="57"/>
        <v>1386</v>
      </c>
      <c r="X264" s="39">
        <f t="shared" si="58"/>
        <v>1283</v>
      </c>
      <c r="Y264" s="39"/>
      <c r="Z264" s="39">
        <f t="shared" si="59"/>
        <v>1283</v>
      </c>
    </row>
    <row r="265" spans="7:26" ht="12.75">
      <c r="G265" s="1" t="s">
        <v>281</v>
      </c>
      <c r="H265" s="37">
        <v>0</v>
      </c>
      <c r="I265" s="38">
        <f t="shared" si="50"/>
        <v>0</v>
      </c>
      <c r="J265" s="3">
        <v>0</v>
      </c>
      <c r="K265" s="56">
        <f t="shared" si="51"/>
        <v>0</v>
      </c>
      <c r="L265" s="3">
        <v>0</v>
      </c>
      <c r="M265" s="3">
        <v>0</v>
      </c>
      <c r="N265" s="56">
        <f t="shared" si="52"/>
        <v>0</v>
      </c>
      <c r="O265" s="56">
        <f t="shared" si="53"/>
        <v>0</v>
      </c>
      <c r="P265" s="3">
        <v>0</v>
      </c>
      <c r="Q265" s="59">
        <f t="shared" si="54"/>
        <v>0</v>
      </c>
      <c r="R265" s="56">
        <f t="shared" si="55"/>
        <v>0</v>
      </c>
      <c r="S265" s="56">
        <v>0</v>
      </c>
      <c r="T265" s="39">
        <f t="shared" si="56"/>
        <v>0</v>
      </c>
      <c r="U265" s="55">
        <v>0</v>
      </c>
      <c r="V265" s="56">
        <v>0</v>
      </c>
      <c r="W265" s="55">
        <f t="shared" si="57"/>
        <v>0</v>
      </c>
      <c r="X265" s="39">
        <f t="shared" si="58"/>
        <v>0</v>
      </c>
      <c r="Y265" s="39"/>
      <c r="Z265" s="39">
        <f t="shared" si="59"/>
        <v>0</v>
      </c>
    </row>
    <row r="266" spans="7:26" ht="12.75">
      <c r="G266" s="1" t="s">
        <v>282</v>
      </c>
      <c r="H266" s="37">
        <v>0</v>
      </c>
      <c r="I266" s="38">
        <f t="shared" si="50"/>
        <v>0</v>
      </c>
      <c r="J266" s="3">
        <v>0</v>
      </c>
      <c r="K266" s="56">
        <f t="shared" si="51"/>
        <v>0</v>
      </c>
      <c r="L266" s="3">
        <v>0</v>
      </c>
      <c r="M266" s="3">
        <v>0</v>
      </c>
      <c r="N266" s="56">
        <f t="shared" si="52"/>
        <v>0</v>
      </c>
      <c r="O266" s="56">
        <f t="shared" si="53"/>
        <v>0</v>
      </c>
      <c r="P266" s="3">
        <v>0</v>
      </c>
      <c r="Q266" s="59">
        <f t="shared" si="54"/>
        <v>0</v>
      </c>
      <c r="R266" s="56">
        <f t="shared" si="55"/>
        <v>0</v>
      </c>
      <c r="S266" s="56">
        <v>0</v>
      </c>
      <c r="T266" s="39">
        <f t="shared" si="56"/>
        <v>0</v>
      </c>
      <c r="U266" s="55">
        <v>0</v>
      </c>
      <c r="V266" s="56">
        <v>0</v>
      </c>
      <c r="W266" s="55">
        <f t="shared" si="57"/>
        <v>0</v>
      </c>
      <c r="X266" s="39">
        <f t="shared" si="58"/>
        <v>0</v>
      </c>
      <c r="Y266" s="39"/>
      <c r="Z266" s="39">
        <f t="shared" si="59"/>
        <v>0</v>
      </c>
    </row>
    <row r="267" spans="7:26" ht="12.75">
      <c r="G267" s="1" t="s">
        <v>283</v>
      </c>
      <c r="H267" s="37">
        <v>0</v>
      </c>
      <c r="I267" s="38">
        <f t="shared" si="50"/>
        <v>0</v>
      </c>
      <c r="J267" s="3">
        <v>0</v>
      </c>
      <c r="K267" s="56">
        <f t="shared" si="51"/>
        <v>0</v>
      </c>
      <c r="L267" s="3">
        <v>0</v>
      </c>
      <c r="M267" s="3">
        <v>0</v>
      </c>
      <c r="N267" s="56">
        <f t="shared" si="52"/>
        <v>0</v>
      </c>
      <c r="O267" s="56">
        <f t="shared" si="53"/>
        <v>0</v>
      </c>
      <c r="P267" s="3">
        <v>0</v>
      </c>
      <c r="Q267" s="59">
        <f t="shared" si="54"/>
        <v>0</v>
      </c>
      <c r="R267" s="56">
        <f t="shared" si="55"/>
        <v>0</v>
      </c>
      <c r="S267" s="56">
        <v>353</v>
      </c>
      <c r="T267" s="39">
        <f t="shared" si="56"/>
        <v>0</v>
      </c>
      <c r="U267" s="55">
        <v>0</v>
      </c>
      <c r="V267" s="56">
        <v>0</v>
      </c>
      <c r="W267" s="55">
        <f t="shared" si="57"/>
        <v>0</v>
      </c>
      <c r="X267" s="39">
        <f t="shared" si="58"/>
        <v>0</v>
      </c>
      <c r="Y267" s="39"/>
      <c r="Z267" s="39">
        <f t="shared" si="59"/>
        <v>0</v>
      </c>
    </row>
    <row r="268" spans="7:26" ht="12.75">
      <c r="G268" s="1" t="s">
        <v>284</v>
      </c>
      <c r="H268" s="37">
        <v>0</v>
      </c>
      <c r="I268" s="38">
        <f t="shared" si="50"/>
        <v>0</v>
      </c>
      <c r="J268" s="3">
        <v>0</v>
      </c>
      <c r="K268" s="56">
        <f t="shared" si="51"/>
        <v>0</v>
      </c>
      <c r="L268" s="3">
        <v>0</v>
      </c>
      <c r="M268" s="3">
        <v>0</v>
      </c>
      <c r="N268" s="56">
        <f t="shared" si="52"/>
        <v>0</v>
      </c>
      <c r="O268" s="56">
        <f t="shared" si="53"/>
        <v>0</v>
      </c>
      <c r="P268" s="3">
        <v>0</v>
      </c>
      <c r="Q268" s="59">
        <f t="shared" si="54"/>
        <v>0</v>
      </c>
      <c r="R268" s="56">
        <f t="shared" si="55"/>
        <v>0</v>
      </c>
      <c r="S268" s="56">
        <v>0</v>
      </c>
      <c r="T268" s="39">
        <f t="shared" si="56"/>
        <v>0</v>
      </c>
      <c r="U268" s="55">
        <v>0</v>
      </c>
      <c r="V268" s="56">
        <v>0</v>
      </c>
      <c r="W268" s="55">
        <f t="shared" si="57"/>
        <v>0</v>
      </c>
      <c r="X268" s="39">
        <f t="shared" si="58"/>
        <v>0</v>
      </c>
      <c r="Y268" s="39"/>
      <c r="Z268" s="39">
        <f t="shared" si="59"/>
        <v>0</v>
      </c>
    </row>
    <row r="269" spans="7:26" ht="12.75">
      <c r="G269" s="1" t="s">
        <v>285</v>
      </c>
      <c r="H269" s="37">
        <v>0</v>
      </c>
      <c r="I269" s="38">
        <f t="shared" si="50"/>
        <v>0</v>
      </c>
      <c r="J269" s="3">
        <v>0</v>
      </c>
      <c r="K269" s="56">
        <f t="shared" si="51"/>
        <v>0</v>
      </c>
      <c r="L269" s="3">
        <v>0</v>
      </c>
      <c r="M269" s="3">
        <v>0</v>
      </c>
      <c r="N269" s="56">
        <f t="shared" si="52"/>
        <v>0</v>
      </c>
      <c r="O269" s="56">
        <f t="shared" si="53"/>
        <v>0</v>
      </c>
      <c r="P269" s="3">
        <v>0</v>
      </c>
      <c r="Q269" s="59">
        <f t="shared" si="54"/>
        <v>0</v>
      </c>
      <c r="R269" s="56">
        <f t="shared" si="55"/>
        <v>0</v>
      </c>
      <c r="S269" s="56">
        <v>4511</v>
      </c>
      <c r="T269" s="39">
        <f t="shared" si="56"/>
        <v>0</v>
      </c>
      <c r="U269" s="55">
        <v>1605</v>
      </c>
      <c r="V269" s="56">
        <v>1605</v>
      </c>
      <c r="W269" s="55">
        <f t="shared" si="57"/>
        <v>1733</v>
      </c>
      <c r="X269" s="39">
        <f t="shared" si="58"/>
        <v>1605</v>
      </c>
      <c r="Y269" s="39"/>
      <c r="Z269" s="39">
        <f t="shared" si="59"/>
        <v>1605</v>
      </c>
    </row>
    <row r="270" spans="7:26" ht="12.75">
      <c r="G270" s="1" t="s">
        <v>286</v>
      </c>
      <c r="H270" s="37">
        <v>0</v>
      </c>
      <c r="I270" s="38">
        <f t="shared" si="50"/>
        <v>0</v>
      </c>
      <c r="J270" s="3">
        <v>0</v>
      </c>
      <c r="K270" s="56">
        <f t="shared" si="51"/>
        <v>0</v>
      </c>
      <c r="L270" s="3">
        <v>0</v>
      </c>
      <c r="M270" s="3">
        <v>0</v>
      </c>
      <c r="N270" s="56">
        <f t="shared" si="52"/>
        <v>0</v>
      </c>
      <c r="O270" s="56">
        <f t="shared" si="53"/>
        <v>0</v>
      </c>
      <c r="P270" s="3">
        <v>0</v>
      </c>
      <c r="Q270" s="59">
        <f t="shared" si="54"/>
        <v>0</v>
      </c>
      <c r="R270" s="56">
        <f t="shared" si="55"/>
        <v>0</v>
      </c>
      <c r="S270" s="56">
        <v>3492</v>
      </c>
      <c r="T270" s="39">
        <f t="shared" si="56"/>
        <v>0</v>
      </c>
      <c r="U270" s="55">
        <v>0</v>
      </c>
      <c r="V270" s="56">
        <v>0</v>
      </c>
      <c r="W270" s="55">
        <f t="shared" si="57"/>
        <v>0</v>
      </c>
      <c r="X270" s="39">
        <f t="shared" si="58"/>
        <v>0</v>
      </c>
      <c r="Y270" s="39"/>
      <c r="Z270" s="39">
        <f t="shared" si="59"/>
        <v>0</v>
      </c>
    </row>
    <row r="271" spans="7:26" ht="12.75">
      <c r="G271" s="1" t="s">
        <v>287</v>
      </c>
      <c r="H271" s="37">
        <v>0</v>
      </c>
      <c r="I271" s="38">
        <f t="shared" si="50"/>
        <v>0</v>
      </c>
      <c r="J271" s="3">
        <v>0</v>
      </c>
      <c r="K271" s="56">
        <f t="shared" si="51"/>
        <v>0</v>
      </c>
      <c r="L271" s="3">
        <v>0</v>
      </c>
      <c r="M271" s="3">
        <v>0</v>
      </c>
      <c r="N271" s="56">
        <f t="shared" si="52"/>
        <v>0</v>
      </c>
      <c r="O271" s="56">
        <f t="shared" si="53"/>
        <v>0</v>
      </c>
      <c r="P271" s="3">
        <v>0</v>
      </c>
      <c r="Q271" s="59">
        <f t="shared" si="54"/>
        <v>0</v>
      </c>
      <c r="R271" s="56">
        <f t="shared" si="55"/>
        <v>0</v>
      </c>
      <c r="S271" s="56">
        <v>14714</v>
      </c>
      <c r="T271" s="39">
        <f t="shared" si="56"/>
        <v>0</v>
      </c>
      <c r="U271" s="55">
        <v>1639</v>
      </c>
      <c r="V271" s="56">
        <v>1639</v>
      </c>
      <c r="W271" s="55">
        <f t="shared" si="57"/>
        <v>1770</v>
      </c>
      <c r="X271" s="39">
        <f t="shared" si="58"/>
        <v>1639</v>
      </c>
      <c r="Y271" s="39"/>
      <c r="Z271" s="39">
        <f t="shared" si="59"/>
        <v>1639</v>
      </c>
    </row>
    <row r="272" spans="16:21" ht="15">
      <c r="P272" s="60"/>
      <c r="Q272" s="1"/>
      <c r="S272" s="14"/>
      <c r="U272" s="1">
        <f>COUNTIF(U10:U271,"&gt;0")</f>
        <v>185</v>
      </c>
    </row>
    <row r="273" spans="8:18" ht="15">
      <c r="H273" s="61"/>
      <c r="I273" s="62"/>
      <c r="K273" s="62"/>
      <c r="L273" s="62"/>
      <c r="M273" s="61"/>
      <c r="N273" s="63"/>
      <c r="O273" s="63"/>
      <c r="P273" s="64"/>
      <c r="Q273" s="65"/>
      <c r="R273" s="14"/>
    </row>
    <row r="274" ht="15">
      <c r="P274" s="60"/>
    </row>
    <row r="275" ht="15">
      <c r="P275" s="60"/>
    </row>
    <row r="276" spans="8:16" ht="15">
      <c r="H276" s="66"/>
      <c r="P276" s="60"/>
    </row>
    <row r="277" spans="8:16" ht="15">
      <c r="H277" s="66"/>
      <c r="P277" s="60"/>
    </row>
    <row r="278" spans="8:16" ht="15">
      <c r="H278" s="66"/>
      <c r="P278" s="60"/>
    </row>
    <row r="279" ht="15">
      <c r="P279" s="60"/>
    </row>
  </sheetData>
  <printOptions/>
  <pageMargins left="0.18" right="0.26" top="0.43" bottom="0.57" header="0.3" footer="0.3"/>
  <pageSetup fitToHeight="0" horizontalDpi="600" verticalDpi="600" orientation="landscape" scale="70" r:id="rId1"/>
  <headerFooter>
    <oddHeader>&amp;LBased on 12-13 ADM 
as of 3-18-14&amp;C&amp;11New Hampshire Department of Education
Division of Program Support
Bureau of Data Management
Final FY2014  
Municipal Summary of Adequacy Aid &amp;RRevised as of  3-18-14
</oddHeader>
    <oddFooter>&amp;C&amp;9page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Leclerc, Ron</cp:lastModifiedBy>
  <cp:lastPrinted>2014-03-28T15:18:17Z</cp:lastPrinted>
  <dcterms:created xsi:type="dcterms:W3CDTF">2014-03-28T15:15:55Z</dcterms:created>
  <dcterms:modified xsi:type="dcterms:W3CDTF">2014-03-31T13:08:04Z</dcterms:modified>
  <cp:category/>
  <cp:version/>
  <cp:contentType/>
  <cp:contentStatus/>
</cp:coreProperties>
</file>