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FY15 Muni Rpt Final" sheetId="1" r:id="rId1"/>
  </sheets>
  <definedNames>
    <definedName name="_xlnm.Print_Area" localSheetId="0">'FY15 Muni Rpt Final'!$C$1:$Z$271</definedName>
    <definedName name="_xlnm.Print_Titles" localSheetId="0">'FY15 Muni Rpt Final'!$G:$G,'FY15 Muni Rpt Final'!$1:$9</definedName>
  </definedNames>
  <calcPr fullCalcOnLoad="1"/>
</workbook>
</file>

<file path=xl/sharedStrings.xml><?xml version="1.0" encoding="utf-8"?>
<sst xmlns="http://schemas.openxmlformats.org/spreadsheetml/2006/main" count="535" uniqueCount="287">
  <si>
    <t>RSA 198:41</t>
  </si>
  <si>
    <t>RSA 198:41 III (b)</t>
  </si>
  <si>
    <t>IV. (b)</t>
  </si>
  <si>
    <t>From Evals</t>
  </si>
  <si>
    <t>From EOY Data Excl Charter And OOS</t>
  </si>
  <si>
    <t>13-14 Membership</t>
  </si>
  <si>
    <t>Base Adequacy</t>
  </si>
  <si>
    <t xml:space="preserve">F &amp;R </t>
  </si>
  <si>
    <t>Free or Reduced Differentiated Aid</t>
  </si>
  <si>
    <t xml:space="preserve"> SPED</t>
  </si>
  <si>
    <t>ELL</t>
  </si>
  <si>
    <t>SPED Differentiated Aid</t>
  </si>
  <si>
    <t>ELL Differentiated Aid</t>
  </si>
  <si>
    <t>Grade 3 Reading Not Prof.</t>
  </si>
  <si>
    <t>Grade 3 Reading Diff. Aid</t>
  </si>
  <si>
    <t>Total Calculated Cost of an Adequate Education</t>
  </si>
  <si>
    <t>SWEPT @</t>
  </si>
  <si>
    <t>FY2015 Preliminary Grants =  Cost - SWEPT</t>
  </si>
  <si>
    <t>FY2012 Stabilization Grant - Apply to FY2014 if necessary</t>
  </si>
  <si>
    <r>
      <t xml:space="preserve">FY2014 Total        Grant as of          </t>
    </r>
    <r>
      <rPr>
        <b/>
        <sz val="10"/>
        <color indexed="8"/>
        <rFont val="Arial"/>
        <family val="2"/>
      </rPr>
      <t>03-18-14</t>
    </r>
  </si>
  <si>
    <t>FY2014 Capped @108% Informational only</t>
  </si>
  <si>
    <t>FY2015 Est. Grant for Cap and FY12 Stabilization</t>
  </si>
  <si>
    <t>FY2015 Adj. to 95% of 11-15-13 Estimated Grant 198:40-a VI</t>
  </si>
  <si>
    <t>FY2015 Total        Final Grant as of          3-12-15</t>
  </si>
  <si>
    <t>ADM</t>
  </si>
  <si>
    <t>$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</si>
  <si>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</si>
  <si>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</si>
  <si>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</si>
  <si>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</si>
  <si>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</si>
  <si>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</si>
  <si>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</si>
  <si>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</si>
  <si>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</si>
  <si>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</si>
  <si>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</si>
  <si>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</si>
  <si>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</si>
  <si>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</si>
  <si>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</si>
  <si>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</si>
  <si>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</si>
  <si>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</si>
  <si>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</si>
  <si>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</si>
  <si>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</si>
  <si>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</si>
  <si>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</si>
  <si>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</si>
  <si>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</si>
  <si>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</si>
  <si>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</si>
  <si>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</si>
  <si>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</si>
  <si>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</si>
  <si>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</si>
  <si>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</si>
  <si>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</si>
  <si>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</si>
  <si>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</si>
  <si>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</si>
  <si>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</si>
  <si>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</si>
  <si>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</si>
  <si>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</si>
  <si>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</si>
  <si>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</si>
  <si>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</si>
  <si>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</si>
  <si>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</si>
  <si>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</si>
  <si>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</si>
  <si>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</si>
  <si>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</si>
  <si>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</si>
  <si>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</si>
  <si>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</si>
  <si>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</si>
  <si>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</si>
  <si>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</si>
  <si>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</si>
  <si>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</si>
  <si>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</si>
  <si>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</si>
  <si>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</si>
  <si>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</si>
  <si>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</si>
  <si>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</si>
  <si>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</si>
  <si>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</si>
  <si>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</si>
  <si>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</si>
  <si>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</si>
  <si>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</si>
  <si>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</si>
  <si>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</si>
  <si>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</si>
  <si>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</si>
  <si>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</si>
  <si>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</si>
  <si>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</si>
  <si>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</si>
  <si>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</si>
  <si>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</si>
  <si>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</si>
  <si>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</si>
  <si>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</si>
  <si>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</si>
  <si>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</si>
  <si>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</si>
  <si>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</si>
  <si>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</si>
  <si>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</si>
  <si>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</si>
  <si>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</si>
  <si>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</si>
  <si>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</si>
  <si>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</si>
  <si>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</si>
  <si>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</si>
  <si>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</si>
  <si>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</si>
  <si>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</si>
  <si>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</si>
  <si>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</si>
  <si>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</si>
  <si>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</si>
  <si>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</si>
  <si>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</si>
  <si>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</si>
  <si>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</si>
  <si>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</si>
  <si>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</si>
  <si>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</si>
  <si>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</si>
  <si>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</si>
  <si>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</si>
  <si>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</si>
  <si>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</si>
  <si>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</si>
  <si>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</si>
  <si>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</si>
  <si>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</si>
  <si>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</si>
  <si>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</si>
  <si>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</si>
  <si>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</si>
  <si>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</si>
  <si>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</si>
  <si>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</si>
  <si>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</si>
  <si>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</si>
  <si>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</si>
  <si>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</si>
  <si>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</si>
  <si>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</si>
  <si>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</si>
  <si>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</si>
  <si>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</si>
  <si>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</si>
  <si>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</si>
  <si>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</si>
  <si>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</si>
  <si>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</si>
  <si>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</si>
  <si>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</si>
  <si>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</si>
  <si>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</si>
  <si>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</si>
  <si>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</si>
  <si>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</si>
  <si>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</si>
  <si>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</si>
  <si>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</si>
  <si>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</si>
  <si>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</si>
  <si>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</si>
  <si>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</si>
  <si>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</si>
  <si>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</si>
  <si>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</si>
  <si>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</si>
  <si>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</si>
  <si>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</si>
  <si>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</si>
  <si>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</si>
  <si>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</si>
  <si>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</si>
  <si>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</si>
  <si>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</si>
  <si>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</si>
  <si>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</si>
  <si>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</si>
  <si>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</si>
  <si>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</si>
  <si>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</si>
  <si>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</si>
  <si>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</si>
  <si>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</si>
  <si>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</si>
  <si>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</si>
  <si>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</si>
  <si>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</si>
  <si>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</si>
  <si>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</si>
  <si>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</si>
  <si>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</si>
  <si>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</si>
  <si>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</si>
  <si>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</si>
  <si>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</si>
  <si>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</si>
  <si>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</si>
  <si>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</si>
  <si>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</si>
  <si>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</si>
  <si>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</si>
  <si>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</si>
  <si>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</si>
  <si>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</si>
  <si>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</si>
  <si>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</si>
  <si>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</si>
  <si>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</si>
  <si>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</si>
  <si>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</si>
  <si>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</si>
  <si>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</si>
  <si>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</si>
  <si>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</si>
  <si>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</si>
  <si>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</si>
  <si>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</si>
  <si>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</si>
  <si>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</si>
  <si>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</si>
  <si>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</si>
  <si>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</si>
  <si>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</si>
  <si>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</si>
  <si>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</si>
  <si>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</si>
  <si>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</si>
  <si>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</si>
  <si>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</si>
  <si>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</si>
  <si>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</si>
  <si>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</si>
  <si>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</si>
  <si>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</si>
  <si>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</si>
  <si>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</si>
  <si>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</si>
  <si>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</si>
  <si>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</si>
  <si>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</si>
  <si>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</si>
  <si>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</si>
  <si>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</si>
  <si>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</si>
  <si>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</si>
  <si>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</si>
  <si>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</si>
  <si>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</si>
  <si>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</si>
  <si>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</si>
  <si>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</si>
  <si>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</si>
  <si>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</si>
  <si>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</si>
  <si>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</si>
  <si>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ATK. &amp; GILMANTON ACAD.</t>
  </si>
  <si>
    <t>BEAN'S GRANT</t>
  </si>
  <si>
    <t>BEAN'S PURCHASE</t>
  </si>
  <si>
    <t>CHANDLER'S PURCHASE</t>
  </si>
  <si>
    <t>CRAWFORD'S PURCH.</t>
  </si>
  <si>
    <t>CUTT'S GRANT</t>
  </si>
  <si>
    <t>ERVING'S GRANT</t>
  </si>
  <si>
    <t>GREEN'S GRANT</t>
  </si>
  <si>
    <t>HADLEY'S PURCH.</t>
  </si>
  <si>
    <t>KILKENNY</t>
  </si>
  <si>
    <t>LIVERMORE</t>
  </si>
  <si>
    <t>LOW &amp; BURBANK GR.</t>
  </si>
  <si>
    <t>SARGENT'S PURCHASE</t>
  </si>
  <si>
    <t>SECOND COLLEGE GR.</t>
  </si>
  <si>
    <t>THOM. &amp; MES. PURCH.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</si>
</sst>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_);[Red]\(&quot;$&quot;#,##0.000\)"/>
    <numFmt numFmtId="166" formatCode="0.0%"/>
    <numFmt numFmtId="167" formatCode="_(* #,##0.0_);_(* \(#,##0.0\);_(* &quot;-&quot;??_);_(@_)"/>
  </numFmts>
  <fonts count="48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5" fillId="0" borderId="0" xfId="0" applyFont="1" applyAlignment="1">
      <alignment/>
    </xf>
    <xf numFmtId="14" fontId="44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7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33" borderId="0" xfId="0" applyFont="1" applyFill="1" applyAlignment="1">
      <alignment horizontal="center" wrapText="1"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7" fillId="0" borderId="0" xfId="0" applyFont="1" applyAlignment="1">
      <alignment/>
    </xf>
    <xf numFmtId="7" fontId="7" fillId="0" borderId="0" xfId="0" applyNumberFormat="1" applyFont="1" applyAlignment="1">
      <alignment horizontal="center"/>
    </xf>
    <xf numFmtId="6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42" applyNumberFormat="1" applyFont="1" applyBorder="1" applyAlignment="1">
      <alignment/>
    </xf>
    <xf numFmtId="39" fontId="7" fillId="0" borderId="10" xfId="42" applyNumberFormat="1" applyFont="1" applyBorder="1" applyAlignment="1">
      <alignment/>
    </xf>
    <xf numFmtId="43" fontId="7" fillId="0" borderId="10" xfId="42" applyNumberFormat="1" applyFont="1" applyBorder="1" applyAlignment="1">
      <alignment/>
    </xf>
    <xf numFmtId="43" fontId="7" fillId="0" borderId="10" xfId="42" applyFont="1" applyFill="1" applyBorder="1" applyAlignment="1">
      <alignment/>
    </xf>
    <xf numFmtId="164" fontId="46" fillId="0" borderId="10" xfId="42" applyNumberFormat="1" applyFont="1" applyBorder="1" applyAlignment="1">
      <alignment/>
    </xf>
    <xf numFmtId="164" fontId="7" fillId="0" borderId="10" xfId="42" applyNumberFormat="1" applyFont="1" applyBorder="1" applyAlignment="1">
      <alignment/>
    </xf>
    <xf numFmtId="43" fontId="7" fillId="0" borderId="10" xfId="42" applyFont="1" applyBorder="1" applyAlignment="1">
      <alignment/>
    </xf>
    <xf numFmtId="4" fontId="7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0" fontId="9" fillId="0" borderId="0" xfId="110" applyFont="1">
      <alignment/>
      <protection/>
    </xf>
    <xf numFmtId="4" fontId="3" fillId="0" borderId="0" xfId="42" applyNumberFormat="1" applyFont="1" applyAlignment="1">
      <alignment/>
    </xf>
    <xf numFmtId="39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54" applyNumberFormat="1" applyFont="1" applyAlignment="1">
      <alignment/>
    </xf>
    <xf numFmtId="43" fontId="3" fillId="0" borderId="0" xfId="42" applyFont="1" applyAlignment="1">
      <alignment/>
    </xf>
    <xf numFmtId="164" fontId="3" fillId="34" borderId="0" xfId="42" applyNumberFormat="1" applyFont="1" applyFill="1" applyAlignment="1">
      <alignment/>
    </xf>
    <xf numFmtId="43" fontId="3" fillId="34" borderId="0" xfId="42" applyFont="1" applyFill="1" applyAlignment="1">
      <alignment/>
    </xf>
    <xf numFmtId="0" fontId="9" fillId="34" borderId="0" xfId="110" applyFont="1" applyFill="1">
      <alignment/>
      <protection/>
    </xf>
    <xf numFmtId="0" fontId="3" fillId="34" borderId="0" xfId="0" applyFont="1" applyFill="1" applyAlignment="1">
      <alignment/>
    </xf>
    <xf numFmtId="4" fontId="3" fillId="34" borderId="0" xfId="42" applyNumberFormat="1" applyFont="1" applyFill="1" applyAlignment="1">
      <alignment/>
    </xf>
    <xf numFmtId="4" fontId="3" fillId="34" borderId="0" xfId="0" applyNumberFormat="1" applyFont="1" applyFill="1" applyAlignment="1">
      <alignment/>
    </xf>
    <xf numFmtId="43" fontId="3" fillId="34" borderId="0" xfId="42" applyNumberFormat="1" applyFont="1" applyFill="1" applyAlignment="1">
      <alignment/>
    </xf>
    <xf numFmtId="37" fontId="3" fillId="34" borderId="0" xfId="42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0" fontId="47" fillId="34" borderId="0" xfId="110" applyFont="1" applyFill="1">
      <alignment/>
      <protection/>
    </xf>
    <xf numFmtId="0" fontId="47" fillId="34" borderId="0" xfId="0" applyFont="1" applyFill="1" applyAlignment="1">
      <alignment/>
    </xf>
    <xf numFmtId="43" fontId="47" fillId="0" borderId="0" xfId="42" applyNumberFormat="1" applyFont="1" applyAlignment="1">
      <alignment/>
    </xf>
    <xf numFmtId="0" fontId="47" fillId="0" borderId="0" xfId="0" applyFont="1" applyAlignment="1">
      <alignment/>
    </xf>
    <xf numFmtId="0" fontId="43" fillId="0" borderId="0" xfId="110" applyFont="1">
      <alignment/>
      <protection/>
    </xf>
    <xf numFmtId="4" fontId="5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 wrapText="1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2" xfId="55"/>
    <cellStyle name="Comma 2 3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 2" xfId="68"/>
    <cellStyle name="Comma 30" xfId="69"/>
    <cellStyle name="Comma 31" xfId="70"/>
    <cellStyle name="Comma 32" xfId="71"/>
    <cellStyle name="Comma 33" xfId="72"/>
    <cellStyle name="Comma 34" xfId="73"/>
    <cellStyle name="Comma 35" xfId="74"/>
    <cellStyle name="Comma 36" xfId="75"/>
    <cellStyle name="Comma 36 2" xfId="76"/>
    <cellStyle name="Comma 36 2 2" xfId="77"/>
    <cellStyle name="Comma 36 3" xfId="78"/>
    <cellStyle name="Comma 37" xfId="79"/>
    <cellStyle name="Comma 5" xfId="80"/>
    <cellStyle name="Comma 6" xfId="81"/>
    <cellStyle name="Comma 7" xfId="82"/>
    <cellStyle name="Comma 8" xfId="83"/>
    <cellStyle name="Comma 9" xfId="84"/>
    <cellStyle name="Currency" xfId="85"/>
    <cellStyle name="Currency [0]" xfId="86"/>
    <cellStyle name="Currency 2" xfId="87"/>
    <cellStyle name="Currency 2 2" xfId="88"/>
    <cellStyle name="Currency 5" xfId="89"/>
    <cellStyle name="Currency 6" xfId="90"/>
    <cellStyle name="Explanatory Text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 10" xfId="100"/>
    <cellStyle name="Normal 11" xfId="101"/>
    <cellStyle name="Normal 12" xfId="102"/>
    <cellStyle name="Normal 13" xfId="103"/>
    <cellStyle name="Normal 14" xfId="104"/>
    <cellStyle name="Normal 15" xfId="105"/>
    <cellStyle name="Normal 16" xfId="106"/>
    <cellStyle name="Normal 17" xfId="107"/>
    <cellStyle name="Normal 18" xfId="108"/>
    <cellStyle name="Normal 19" xfId="109"/>
    <cellStyle name="Normal 2" xfId="110"/>
    <cellStyle name="Normal 20" xfId="111"/>
    <cellStyle name="Normal 21" xfId="112"/>
    <cellStyle name="Normal 22" xfId="113"/>
    <cellStyle name="Normal 23" xfId="114"/>
    <cellStyle name="Normal 24" xfId="115"/>
    <cellStyle name="Normal 25" xfId="116"/>
    <cellStyle name="Normal 26" xfId="117"/>
    <cellStyle name="Normal 27" xfId="118"/>
    <cellStyle name="Normal 28" xfId="119"/>
    <cellStyle name="Normal 29" xfId="120"/>
    <cellStyle name="Normal 3" xfId="121"/>
    <cellStyle name="Normal 3 2" xfId="122"/>
    <cellStyle name="Normal 3 2 2" xfId="123"/>
    <cellStyle name="Normal 3 3" xfId="124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6 2" xfId="132"/>
    <cellStyle name="Normal 36 3" xfId="133"/>
    <cellStyle name="Normal 37" xfId="134"/>
    <cellStyle name="Normal 38" xfId="135"/>
    <cellStyle name="Normal 39" xfId="136"/>
    <cellStyle name="Normal 4" xfId="137"/>
    <cellStyle name="Normal 40" xfId="138"/>
    <cellStyle name="Normal 5" xfId="139"/>
    <cellStyle name="Normal 6" xfId="140"/>
    <cellStyle name="Normal 7" xfId="141"/>
    <cellStyle name="Normal 8" xfId="142"/>
    <cellStyle name="Normal 9" xfId="143"/>
    <cellStyle name="Note" xfId="144"/>
    <cellStyle name="Output" xfId="145"/>
    <cellStyle name="Percent" xfId="146"/>
    <cellStyle name="Percent 2" xfId="147"/>
    <cellStyle name="Percent 2 2" xfId="148"/>
    <cellStyle name="Percent 5" xfId="149"/>
    <cellStyle name="Percent 6" xfId="150"/>
    <cellStyle name="Title" xfId="151"/>
    <cellStyle name="Total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2</xdr:row>
      <xdr:rowOff>104775</xdr:rowOff>
    </xdr:from>
    <xdr:to>
      <xdr:col>25</xdr:col>
      <xdr:colOff>1000125</xdr:colOff>
      <xdr:row>4</xdr:row>
      <xdr:rowOff>219075</xdr:rowOff>
    </xdr:to>
    <xdr:sp>
      <xdr:nvSpPr>
        <xdr:cNvPr id="1" name="Down Arrow 3"/>
        <xdr:cNvSpPr>
          <a:spLocks/>
        </xdr:cNvSpPr>
      </xdr:nvSpPr>
      <xdr:spPr>
        <a:xfrm>
          <a:off x="20097750" y="790575"/>
          <a:ext cx="885825" cy="4857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K279"/>
  <sheetViews>
    <sheetView tabSelected="1" zoomScalePageLayoutView="0" workbookViewId="0" topLeftCell="G1">
      <pane xSplit="1" ySplit="9" topLeftCell="R10" activePane="bottomRight" state="frozen"/>
      <selection pane="topLeft" activeCell="C6" sqref="C6:O249"/>
      <selection pane="topRight" activeCell="C6" sqref="C6:O249"/>
      <selection pane="bottomLeft" activeCell="C6" sqref="C6:O249"/>
      <selection pane="bottomRight" activeCell="U8" sqref="U8"/>
    </sheetView>
  </sheetViews>
  <sheetFormatPr defaultColWidth="8.88671875" defaultRowHeight="15"/>
  <cols>
    <col min="1" max="1" width="3.21484375" style="1" customWidth="1"/>
    <col min="2" max="2" width="8.88671875" style="1" customWidth="1"/>
    <col min="3" max="3" width="3.10546875" style="1" hidden="1" customWidth="1"/>
    <col min="4" max="4" width="11.88671875" style="1" hidden="1" customWidth="1"/>
    <col min="5" max="5" width="5.4453125" style="1" hidden="1" customWidth="1"/>
    <col min="6" max="6" width="3.10546875" style="1" hidden="1" customWidth="1"/>
    <col min="7" max="7" width="16.99609375" style="1" customWidth="1"/>
    <col min="8" max="8" width="10.88671875" style="3" customWidth="1"/>
    <col min="9" max="9" width="13.21484375" style="1" customWidth="1"/>
    <col min="10" max="10" width="8.5546875" style="0" customWidth="1"/>
    <col min="11" max="11" width="12.6640625" style="1" customWidth="1"/>
    <col min="12" max="12" width="7.88671875" style="1" customWidth="1"/>
    <col min="13" max="13" width="7.99609375" style="3" customWidth="1"/>
    <col min="14" max="14" width="12.3359375" style="1" customWidth="1"/>
    <col min="15" max="15" width="11.5546875" style="1" customWidth="1"/>
    <col min="16" max="16" width="8.77734375" style="10" customWidth="1"/>
    <col min="17" max="17" width="11.5546875" style="10" customWidth="1"/>
    <col min="18" max="18" width="12.10546875" style="1" customWidth="1"/>
    <col min="19" max="19" width="11.21484375" style="1" customWidth="1"/>
    <col min="20" max="20" width="12.99609375" style="1" customWidth="1"/>
    <col min="21" max="21" width="11.99609375" style="1" customWidth="1"/>
    <col min="22" max="23" width="12.3359375" style="1" customWidth="1"/>
    <col min="24" max="26" width="12.77734375" style="1" customWidth="1"/>
    <col min="27" max="27" width="2.3359375" style="1" customWidth="1"/>
    <col min="28" max="16384" width="8.88671875" style="1" customWidth="1"/>
  </cols>
  <sheetData>
    <row r="1" spans="7:27" ht="31.5" customHeight="1">
      <c r="G1" s="2"/>
      <c r="O1" s="4"/>
      <c r="P1" s="5"/>
      <c r="Q1" s="1"/>
      <c r="X1" s="6"/>
      <c r="Y1" s="6"/>
      <c r="Z1" s="6"/>
      <c r="AA1" s="6"/>
    </row>
    <row r="2" spans="7:27" ht="22.5" customHeight="1">
      <c r="G2" s="2"/>
      <c r="O2" s="4"/>
      <c r="P2" s="5"/>
      <c r="Q2" s="1"/>
      <c r="X2" s="6"/>
      <c r="Y2" s="6"/>
      <c r="Z2" s="6"/>
      <c r="AA2" s="6"/>
    </row>
    <row r="3" spans="7:27" ht="15">
      <c r="G3" s="7"/>
      <c r="O3" s="4"/>
      <c r="P3" s="5"/>
      <c r="Q3" s="1"/>
      <c r="T3" s="8"/>
      <c r="U3" s="9" t="s">
        <v>0</v>
      </c>
      <c r="V3" s="6"/>
      <c r="W3" s="9" t="s">
        <v>1</v>
      </c>
      <c r="X3" s="6"/>
      <c r="Y3" s="6"/>
      <c r="Z3" s="6"/>
      <c r="AA3" s="6"/>
    </row>
    <row r="4" spans="7:27" ht="14.25" customHeight="1">
      <c r="G4" s="3"/>
      <c r="Q4" s="1"/>
      <c r="S4" s="7"/>
      <c r="U4" s="9" t="s">
        <v>2</v>
      </c>
      <c r="V4" s="6"/>
      <c r="W4" s="9">
        <v>1.08</v>
      </c>
      <c r="X4" s="11"/>
      <c r="Y4" s="6"/>
      <c r="Z4" s="6"/>
      <c r="AA4" s="6"/>
    </row>
    <row r="5" spans="1:27" ht="63.75">
      <c r="A5" s="12" t="s">
        <v>3</v>
      </c>
      <c r="B5" s="12"/>
      <c r="C5" s="12"/>
      <c r="D5" s="12" t="s">
        <v>4</v>
      </c>
      <c r="G5" s="13"/>
      <c r="H5" s="14" t="s">
        <v>5</v>
      </c>
      <c r="I5" s="15" t="s">
        <v>6</v>
      </c>
      <c r="J5" s="14" t="s">
        <v>7</v>
      </c>
      <c r="K5" s="14" t="s">
        <v>8</v>
      </c>
      <c r="L5" s="14" t="s">
        <v>9</v>
      </c>
      <c r="M5" s="16" t="s">
        <v>10</v>
      </c>
      <c r="N5" s="14" t="s">
        <v>11</v>
      </c>
      <c r="O5" s="14" t="s">
        <v>12</v>
      </c>
      <c r="P5" s="14" t="s">
        <v>13</v>
      </c>
      <c r="Q5" s="14" t="s">
        <v>14</v>
      </c>
      <c r="R5" s="14" t="s">
        <v>15</v>
      </c>
      <c r="S5" s="15" t="s">
        <v>16</v>
      </c>
      <c r="T5" s="14" t="s">
        <v>17</v>
      </c>
      <c r="U5" s="17" t="s">
        <v>18</v>
      </c>
      <c r="V5" s="14" t="s">
        <v>19</v>
      </c>
      <c r="W5" s="17" t="s">
        <v>20</v>
      </c>
      <c r="X5" s="14" t="s">
        <v>21</v>
      </c>
      <c r="Y5" s="18" t="s">
        <v>22</v>
      </c>
      <c r="Z5" s="19" t="s">
        <v>23</v>
      </c>
      <c r="AA5" s="20"/>
    </row>
    <row r="6" spans="7:19" ht="12.75">
      <c r="G6" s="21"/>
      <c r="H6" s="16" t="s">
        <v>24</v>
      </c>
      <c r="I6" s="22">
        <v>3498.3</v>
      </c>
      <c r="J6" s="15" t="s">
        <v>24</v>
      </c>
      <c r="K6" s="22">
        <v>1749.15</v>
      </c>
      <c r="L6" s="15" t="s">
        <v>24</v>
      </c>
      <c r="M6" s="16" t="s">
        <v>24</v>
      </c>
      <c r="N6" s="22">
        <v>1881.98</v>
      </c>
      <c r="O6" s="22">
        <v>684.45</v>
      </c>
      <c r="P6" s="15" t="s">
        <v>24</v>
      </c>
      <c r="Q6" s="22">
        <v>684.45</v>
      </c>
      <c r="R6" s="23" t="s">
        <v>25</v>
      </c>
      <c r="S6" s="24">
        <v>2.48</v>
      </c>
    </row>
    <row r="7" spans="8:19" ht="15">
      <c r="H7" s="25"/>
      <c r="L7" s="26"/>
      <c r="S7" s="4"/>
    </row>
    <row r="8" spans="7:77" s="21" customFormat="1" ht="12.75">
      <c r="G8" s="27" t="s">
        <v>26</v>
      </c>
      <c r="H8" s="28">
        <f aca="true" t="shared" si="0" ref="H8:Q8">SUM(H10:H271)</f>
        <v>174706.04999999996</v>
      </c>
      <c r="I8" s="29">
        <f t="shared" si="0"/>
        <v>611174174.8399999</v>
      </c>
      <c r="J8" s="28">
        <f t="shared" si="0"/>
        <v>48402.31000000002</v>
      </c>
      <c r="K8" s="29">
        <f t="shared" si="0"/>
        <v>84662900.66000003</v>
      </c>
      <c r="L8" s="29">
        <f t="shared" si="0"/>
        <v>27803.87499999998</v>
      </c>
      <c r="M8" s="28">
        <f t="shared" si="0"/>
        <v>3879.75</v>
      </c>
      <c r="N8" s="29">
        <f t="shared" si="0"/>
        <v>52326336.73999997</v>
      </c>
      <c r="O8" s="29">
        <f t="shared" si="0"/>
        <v>2655494.990000001</v>
      </c>
      <c r="P8" s="28">
        <f t="shared" si="0"/>
        <v>794.5500000000002</v>
      </c>
      <c r="Q8" s="30">
        <f t="shared" si="0"/>
        <v>543829.7600000004</v>
      </c>
      <c r="R8" s="31">
        <f>O8+N8+K8+I8+Q8</f>
        <v>751362736.9899999</v>
      </c>
      <c r="S8" s="32">
        <v>363353288.34103656</v>
      </c>
      <c r="T8" s="30">
        <f aca="true" t="shared" si="1" ref="T8:Z8">SUM(T10:T271)</f>
        <v>416240249.66999984</v>
      </c>
      <c r="U8" s="30">
        <f t="shared" si="1"/>
        <v>158480276</v>
      </c>
      <c r="V8" s="30">
        <f t="shared" si="1"/>
        <v>566274738.3799998</v>
      </c>
      <c r="W8" s="33">
        <f t="shared" si="1"/>
        <v>611576717</v>
      </c>
      <c r="X8" s="34">
        <f t="shared" si="1"/>
        <v>562395651.9300001</v>
      </c>
      <c r="Y8" s="34">
        <f t="shared" si="1"/>
        <v>282474.99</v>
      </c>
      <c r="Z8" s="34">
        <f t="shared" si="1"/>
        <v>562678126.9200001</v>
      </c>
      <c r="AA8" s="3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8:77" s="21" customFormat="1" ht="12.75">
      <c r="H9" s="35"/>
      <c r="I9" s="36"/>
      <c r="K9" s="37"/>
      <c r="L9" s="37"/>
      <c r="M9" s="35"/>
      <c r="N9" s="37"/>
      <c r="O9" s="37"/>
      <c r="P9" s="8"/>
      <c r="R9" s="37"/>
      <c r="S9" s="37"/>
      <c r="T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27" ht="12.75">
      <c r="A10" s="38" t="e">
        <f>#REF!</f>
        <v>#REF!</v>
      </c>
      <c r="B10" s="1" t="e">
        <f aca="true" t="shared" si="2" ref="B10:B73">A10=F10</f>
        <v>#REF!</v>
      </c>
      <c r="C10" s="1">
        <v>3</v>
      </c>
      <c r="D10" s="1" t="s">
        <v>27</v>
      </c>
      <c r="E10" s="1" t="b">
        <f>D10=G10</f>
        <v>1</v>
      </c>
      <c r="F10" s="1">
        <v>3</v>
      </c>
      <c r="G10" s="40" t="s">
        <v>27</v>
      </c>
      <c r="H10" s="41">
        <v>86.14</v>
      </c>
      <c r="I10" s="41">
        <f aca="true" t="shared" si="3" ref="I10:I73">ROUND(H10*I$6,2)</f>
        <v>301343.56</v>
      </c>
      <c r="J10" s="41">
        <v>37.699999999999996</v>
      </c>
      <c r="K10" s="41">
        <f>ROUND(J10*$K$6,2)</f>
        <v>65942.96</v>
      </c>
      <c r="L10" s="41">
        <v>19.47</v>
      </c>
      <c r="M10" s="42">
        <v>0</v>
      </c>
      <c r="N10" s="41">
        <f>ROUND(L10*$N$6,2)</f>
        <v>36642.15</v>
      </c>
      <c r="O10" s="43">
        <f>ROUND(M10*$O$6,2)</f>
        <v>0</v>
      </c>
      <c r="P10" s="41">
        <v>0</v>
      </c>
      <c r="Q10" s="50">
        <f>ROUND(P10*$Q$6,2)</f>
        <v>0</v>
      </c>
      <c r="R10" s="41">
        <f>I10+K10+N10+O10+Q10</f>
        <v>403928.67000000004</v>
      </c>
      <c r="S10" s="44">
        <v>249088</v>
      </c>
      <c r="T10" s="41">
        <f>IF(R10&gt;S10,R10-S10,0)</f>
        <v>154840.67000000004</v>
      </c>
      <c r="U10" s="41">
        <v>245385</v>
      </c>
      <c r="V10" s="45">
        <v>446297.76</v>
      </c>
      <c r="W10" s="43">
        <f>ROUND(V10*$W$4,0)</f>
        <v>482002</v>
      </c>
      <c r="X10" s="43">
        <f>IF(T10+U10&lt;W10,T10+U10,W10)</f>
        <v>400225.67000000004</v>
      </c>
      <c r="Y10" s="43">
        <v>11088.249999999942</v>
      </c>
      <c r="Z10" s="43">
        <f>X10+Y10</f>
        <v>411313.92</v>
      </c>
      <c r="AA10" s="41"/>
    </row>
    <row r="11" spans="1:27" s="47" customFormat="1" ht="12.75">
      <c r="A11" s="46" t="e">
        <f>#REF!</f>
        <v>#REF!</v>
      </c>
      <c r="B11" s="47" t="e">
        <f t="shared" si="2"/>
        <v>#REF!</v>
      </c>
      <c r="C11" s="1">
        <v>5</v>
      </c>
      <c r="D11" s="39" t="s">
        <v>28</v>
      </c>
      <c r="E11" s="40" t="b">
        <f aca="true" t="shared" si="4" ref="E11:E74">D11=G11</f>
        <v>1</v>
      </c>
      <c r="F11" s="39">
        <v>5</v>
      </c>
      <c r="G11" s="40" t="s">
        <v>28</v>
      </c>
      <c r="H11" s="41">
        <v>86.36</v>
      </c>
      <c r="I11" s="41">
        <f t="shared" si="3"/>
        <v>302113.19</v>
      </c>
      <c r="J11" s="41">
        <v>28.35</v>
      </c>
      <c r="K11" s="41">
        <f aca="true" t="shared" si="5" ref="K11:K74">ROUND(J11*$K$6,2)</f>
        <v>49588.4</v>
      </c>
      <c r="L11" s="41">
        <v>7.81</v>
      </c>
      <c r="M11" s="42">
        <v>0</v>
      </c>
      <c r="N11" s="41">
        <f aca="true" t="shared" si="6" ref="N11:N74">ROUND(L11*$N$6,2)</f>
        <v>14698.26</v>
      </c>
      <c r="O11" s="43">
        <f aca="true" t="shared" si="7" ref="O11:O74">ROUND(M11*$O$6,2)</f>
        <v>0</v>
      </c>
      <c r="P11" s="41">
        <v>0</v>
      </c>
      <c r="Q11" s="50">
        <f aca="true" t="shared" si="8" ref="Q11:Q74">ROUND(P11*$Q$6,2)</f>
        <v>0</v>
      </c>
      <c r="R11" s="41">
        <f aca="true" t="shared" si="9" ref="R11:R74">I11+K11+N11+O11+Q11</f>
        <v>366399.85000000003</v>
      </c>
      <c r="S11" s="44">
        <v>261205</v>
      </c>
      <c r="T11" s="41">
        <f aca="true" t="shared" si="10" ref="T11:T74">IF(R11&gt;S11,R11-S11,0)</f>
        <v>105194.85000000003</v>
      </c>
      <c r="U11" s="41">
        <v>315427</v>
      </c>
      <c r="V11" s="45">
        <v>462923.58</v>
      </c>
      <c r="W11" s="43">
        <f aca="true" t="shared" si="11" ref="W11:W74">ROUND(V11*$W$4,0)</f>
        <v>499957</v>
      </c>
      <c r="X11" s="43">
        <f aca="true" t="shared" si="12" ref="X11:X74">IF(T11+U11&lt;W11,T11+U11,W11)</f>
        <v>420621.85000000003</v>
      </c>
      <c r="Y11" s="43">
        <v>344.9099999999744</v>
      </c>
      <c r="Z11" s="43">
        <f aca="true" t="shared" si="13" ref="Z11:Z74">X11+Y11</f>
        <v>420966.76</v>
      </c>
      <c r="AA11" s="41"/>
    </row>
    <row r="12" spans="1:27" s="47" customFormat="1" ht="12.75">
      <c r="A12" s="46" t="e">
        <f>#REF!</f>
        <v>#REF!</v>
      </c>
      <c r="B12" s="47" t="e">
        <f t="shared" si="2"/>
        <v>#REF!</v>
      </c>
      <c r="C12" s="1">
        <v>7</v>
      </c>
      <c r="D12" s="39" t="s">
        <v>29</v>
      </c>
      <c r="E12" s="40" t="b">
        <f t="shared" si="4"/>
        <v>1</v>
      </c>
      <c r="F12" s="39">
        <v>7</v>
      </c>
      <c r="G12" s="40" t="s">
        <v>29</v>
      </c>
      <c r="H12" s="41">
        <v>231.71</v>
      </c>
      <c r="I12" s="41">
        <f t="shared" si="3"/>
        <v>810591.09</v>
      </c>
      <c r="J12" s="41">
        <v>73.25999999999999</v>
      </c>
      <c r="K12" s="41">
        <f t="shared" si="5"/>
        <v>128142.73</v>
      </c>
      <c r="L12" s="41">
        <v>32.35</v>
      </c>
      <c r="M12" s="42">
        <v>4</v>
      </c>
      <c r="N12" s="41">
        <f t="shared" si="6"/>
        <v>60882.05</v>
      </c>
      <c r="O12" s="43">
        <f t="shared" si="7"/>
        <v>2737.8</v>
      </c>
      <c r="P12" s="41">
        <v>1</v>
      </c>
      <c r="Q12" s="50">
        <f t="shared" si="8"/>
        <v>684.45</v>
      </c>
      <c r="R12" s="41">
        <f t="shared" si="9"/>
        <v>1003038.12</v>
      </c>
      <c r="S12" s="44">
        <v>457579</v>
      </c>
      <c r="T12" s="41">
        <f t="shared" si="10"/>
        <v>545459.12</v>
      </c>
      <c r="U12" s="41">
        <v>283426</v>
      </c>
      <c r="V12" s="45">
        <v>860894</v>
      </c>
      <c r="W12" s="43">
        <f t="shared" si="11"/>
        <v>929766</v>
      </c>
      <c r="X12" s="43">
        <f t="shared" si="12"/>
        <v>828885.12</v>
      </c>
      <c r="Y12" s="43">
        <v>0</v>
      </c>
      <c r="Z12" s="43">
        <f t="shared" si="13"/>
        <v>828885.12</v>
      </c>
      <c r="AA12" s="41"/>
    </row>
    <row r="13" spans="1:27" s="47" customFormat="1" ht="12.75">
      <c r="A13" s="46" t="e">
        <f>#REF!</f>
        <v>#REF!</v>
      </c>
      <c r="B13" s="47" t="e">
        <f t="shared" si="2"/>
        <v>#REF!</v>
      </c>
      <c r="C13" s="1">
        <v>9</v>
      </c>
      <c r="D13" s="39" t="s">
        <v>30</v>
      </c>
      <c r="E13" s="40" t="b">
        <f t="shared" si="4"/>
        <v>1</v>
      </c>
      <c r="F13" s="39">
        <v>9</v>
      </c>
      <c r="G13" s="40" t="s">
        <v>30</v>
      </c>
      <c r="H13" s="41">
        <v>544.27</v>
      </c>
      <c r="I13" s="41">
        <f t="shared" si="3"/>
        <v>1904019.74</v>
      </c>
      <c r="J13" s="41">
        <v>226.82999999999998</v>
      </c>
      <c r="K13" s="41">
        <f t="shared" si="5"/>
        <v>396759.69</v>
      </c>
      <c r="L13" s="41">
        <v>114.03</v>
      </c>
      <c r="M13" s="42">
        <v>3.29</v>
      </c>
      <c r="N13" s="41">
        <f t="shared" si="6"/>
        <v>214602.18</v>
      </c>
      <c r="O13" s="43">
        <f t="shared" si="7"/>
        <v>2251.84</v>
      </c>
      <c r="P13" s="41">
        <v>3.84</v>
      </c>
      <c r="Q13" s="50">
        <f t="shared" si="8"/>
        <v>2628.29</v>
      </c>
      <c r="R13" s="41">
        <f t="shared" si="9"/>
        <v>2520261.74</v>
      </c>
      <c r="S13" s="44">
        <v>542535</v>
      </c>
      <c r="T13" s="41">
        <f t="shared" si="10"/>
        <v>1977726.7400000002</v>
      </c>
      <c r="U13" s="41">
        <v>2229085</v>
      </c>
      <c r="V13" s="45">
        <v>4279210.73</v>
      </c>
      <c r="W13" s="43">
        <f t="shared" si="11"/>
        <v>4621548</v>
      </c>
      <c r="X13" s="43">
        <f t="shared" si="12"/>
        <v>4206811.74</v>
      </c>
      <c r="Y13" s="43">
        <v>0</v>
      </c>
      <c r="Z13" s="43">
        <f t="shared" si="13"/>
        <v>4206811.74</v>
      </c>
      <c r="AA13" s="41"/>
    </row>
    <row r="14" spans="1:27" s="47" customFormat="1" ht="12.75">
      <c r="A14" s="46" t="e">
        <f>#REF!</f>
        <v>#REF!</v>
      </c>
      <c r="B14" s="47" t="e">
        <f t="shared" si="2"/>
        <v>#REF!</v>
      </c>
      <c r="C14" s="1">
        <v>11</v>
      </c>
      <c r="D14" s="39" t="s">
        <v>31</v>
      </c>
      <c r="E14" s="40" t="b">
        <f t="shared" si="4"/>
        <v>1</v>
      </c>
      <c r="F14" s="39">
        <v>11</v>
      </c>
      <c r="G14" s="40" t="s">
        <v>31</v>
      </c>
      <c r="H14" s="41">
        <v>230.51999999999998</v>
      </c>
      <c r="I14" s="41">
        <f t="shared" si="3"/>
        <v>806428.12</v>
      </c>
      <c r="J14" s="41">
        <v>86.42</v>
      </c>
      <c r="K14" s="41">
        <f t="shared" si="5"/>
        <v>151161.54</v>
      </c>
      <c r="L14" s="41">
        <v>38.79</v>
      </c>
      <c r="M14" s="42">
        <v>0</v>
      </c>
      <c r="N14" s="41">
        <f t="shared" si="6"/>
        <v>73002</v>
      </c>
      <c r="O14" s="43">
        <f t="shared" si="7"/>
        <v>0</v>
      </c>
      <c r="P14" s="41">
        <v>0.57</v>
      </c>
      <c r="Q14" s="50">
        <f t="shared" si="8"/>
        <v>390.14</v>
      </c>
      <c r="R14" s="41">
        <f t="shared" si="9"/>
        <v>1030981.8</v>
      </c>
      <c r="S14" s="44">
        <v>416543</v>
      </c>
      <c r="T14" s="41">
        <f t="shared" si="10"/>
        <v>614438.8</v>
      </c>
      <c r="U14" s="41">
        <v>721271</v>
      </c>
      <c r="V14" s="45">
        <v>1367259.12</v>
      </c>
      <c r="W14" s="43">
        <f t="shared" si="11"/>
        <v>1476640</v>
      </c>
      <c r="X14" s="43">
        <f t="shared" si="12"/>
        <v>1335709.8</v>
      </c>
      <c r="Y14" s="43">
        <v>0</v>
      </c>
      <c r="Z14" s="43">
        <f t="shared" si="13"/>
        <v>1335709.8</v>
      </c>
      <c r="AA14" s="41"/>
    </row>
    <row r="15" spans="1:27" s="47" customFormat="1" ht="12.75">
      <c r="A15" s="46" t="e">
        <f>#REF!</f>
        <v>#REF!</v>
      </c>
      <c r="B15" s="47" t="e">
        <f t="shared" si="2"/>
        <v>#REF!</v>
      </c>
      <c r="C15" s="1">
        <v>15</v>
      </c>
      <c r="D15" s="39" t="s">
        <v>32</v>
      </c>
      <c r="E15" s="40" t="b">
        <f t="shared" si="4"/>
        <v>1</v>
      </c>
      <c r="F15" s="39">
        <v>15</v>
      </c>
      <c r="G15" s="40" t="s">
        <v>32</v>
      </c>
      <c r="H15" s="41">
        <v>768.34</v>
      </c>
      <c r="I15" s="41">
        <f t="shared" si="3"/>
        <v>2687883.82</v>
      </c>
      <c r="J15" s="41">
        <v>201.17000000000002</v>
      </c>
      <c r="K15" s="41">
        <f t="shared" si="5"/>
        <v>351876.51</v>
      </c>
      <c r="L15" s="41">
        <v>103.02</v>
      </c>
      <c r="M15" s="42">
        <v>3</v>
      </c>
      <c r="N15" s="41">
        <f t="shared" si="6"/>
        <v>193881.58</v>
      </c>
      <c r="O15" s="43">
        <f t="shared" si="7"/>
        <v>2053.35</v>
      </c>
      <c r="P15" s="41">
        <v>2.99</v>
      </c>
      <c r="Q15" s="50">
        <f t="shared" si="8"/>
        <v>2046.51</v>
      </c>
      <c r="R15" s="41">
        <f t="shared" si="9"/>
        <v>3237741.77</v>
      </c>
      <c r="S15" s="44">
        <v>3555416</v>
      </c>
      <c r="T15" s="41">
        <f t="shared" si="10"/>
        <v>0</v>
      </c>
      <c r="U15" s="41">
        <v>0</v>
      </c>
      <c r="V15" s="45">
        <v>0</v>
      </c>
      <c r="W15" s="43">
        <f t="shared" si="11"/>
        <v>0</v>
      </c>
      <c r="X15" s="43">
        <f t="shared" si="12"/>
        <v>0</v>
      </c>
      <c r="Y15" s="43">
        <v>0</v>
      </c>
      <c r="Z15" s="43">
        <f t="shared" si="13"/>
        <v>0</v>
      </c>
      <c r="AA15" s="41"/>
    </row>
    <row r="16" spans="1:27" s="47" customFormat="1" ht="12.75">
      <c r="A16" s="46" t="e">
        <f>#REF!</f>
        <v>#REF!</v>
      </c>
      <c r="B16" s="47" t="e">
        <f t="shared" si="2"/>
        <v>#REF!</v>
      </c>
      <c r="C16" s="1">
        <v>17</v>
      </c>
      <c r="D16" s="39" t="s">
        <v>33</v>
      </c>
      <c r="E16" s="40" t="b">
        <f t="shared" si="4"/>
        <v>1</v>
      </c>
      <c r="F16" s="39">
        <v>17</v>
      </c>
      <c r="G16" s="40" t="s">
        <v>33</v>
      </c>
      <c r="H16" s="41">
        <v>1845.1699999999998</v>
      </c>
      <c r="I16" s="41">
        <f t="shared" si="3"/>
        <v>6454958.21</v>
      </c>
      <c r="J16" s="41">
        <v>95.52</v>
      </c>
      <c r="K16" s="41">
        <f t="shared" si="5"/>
        <v>167078.81</v>
      </c>
      <c r="L16" s="41">
        <v>258.06</v>
      </c>
      <c r="M16" s="42">
        <v>14.5</v>
      </c>
      <c r="N16" s="41">
        <f t="shared" si="6"/>
        <v>485663.76</v>
      </c>
      <c r="O16" s="43">
        <f t="shared" si="7"/>
        <v>9924.53</v>
      </c>
      <c r="P16" s="41">
        <v>7.69</v>
      </c>
      <c r="Q16" s="50">
        <f t="shared" si="8"/>
        <v>5263.42</v>
      </c>
      <c r="R16" s="41">
        <f>I16+K16+N16+O16+Q16</f>
        <v>7122888.7299999995</v>
      </c>
      <c r="S16" s="44">
        <v>3825296</v>
      </c>
      <c r="T16" s="41">
        <f t="shared" si="10"/>
        <v>3297592.7299999995</v>
      </c>
      <c r="U16" s="41">
        <v>0</v>
      </c>
      <c r="V16" s="45">
        <v>3558564.91</v>
      </c>
      <c r="W16" s="43">
        <f t="shared" si="11"/>
        <v>3843250</v>
      </c>
      <c r="X16" s="43">
        <f t="shared" si="12"/>
        <v>3297592.7299999995</v>
      </c>
      <c r="Y16" s="43">
        <v>0</v>
      </c>
      <c r="Z16" s="43">
        <f t="shared" si="13"/>
        <v>3297592.7299999995</v>
      </c>
      <c r="AA16" s="41"/>
    </row>
    <row r="17" spans="1:27" s="47" customFormat="1" ht="12.75">
      <c r="A17" s="46" t="e">
        <f>#REF!</f>
        <v>#REF!</v>
      </c>
      <c r="B17" s="47" t="e">
        <f t="shared" si="2"/>
        <v>#REF!</v>
      </c>
      <c r="C17" s="1">
        <v>19</v>
      </c>
      <c r="D17" s="39" t="s">
        <v>34</v>
      </c>
      <c r="E17" s="40" t="b">
        <f t="shared" si="4"/>
        <v>1</v>
      </c>
      <c r="F17" s="39">
        <v>19</v>
      </c>
      <c r="G17" s="40" t="s">
        <v>34</v>
      </c>
      <c r="H17" s="41">
        <v>289.09000000000003</v>
      </c>
      <c r="I17" s="41">
        <f t="shared" si="3"/>
        <v>1011323.55</v>
      </c>
      <c r="J17" s="41">
        <v>58.440000000000005</v>
      </c>
      <c r="K17" s="41">
        <f t="shared" si="5"/>
        <v>102220.33</v>
      </c>
      <c r="L17" s="41">
        <v>49.42</v>
      </c>
      <c r="M17" s="42">
        <v>0</v>
      </c>
      <c r="N17" s="41">
        <f t="shared" si="6"/>
        <v>93007.45</v>
      </c>
      <c r="O17" s="43">
        <f t="shared" si="7"/>
        <v>0</v>
      </c>
      <c r="P17" s="41">
        <v>3</v>
      </c>
      <c r="Q17" s="50">
        <f t="shared" si="8"/>
        <v>2053.35</v>
      </c>
      <c r="R17" s="41">
        <f>I17+K17+N17+O17+Q17</f>
        <v>1208604.6800000002</v>
      </c>
      <c r="S17" s="44">
        <v>632932</v>
      </c>
      <c r="T17" s="41">
        <f t="shared" si="10"/>
        <v>575672.6800000002</v>
      </c>
      <c r="U17" s="41">
        <v>212449</v>
      </c>
      <c r="V17" s="45">
        <v>856641.54</v>
      </c>
      <c r="W17" s="43">
        <f t="shared" si="11"/>
        <v>925173</v>
      </c>
      <c r="X17" s="43">
        <f t="shared" si="12"/>
        <v>788121.6800000002</v>
      </c>
      <c r="Y17" s="43">
        <v>0</v>
      </c>
      <c r="Z17" s="43">
        <f t="shared" si="13"/>
        <v>788121.6800000002</v>
      </c>
      <c r="AA17" s="41"/>
    </row>
    <row r="18" spans="1:27" s="47" customFormat="1" ht="12.75">
      <c r="A18" s="46" t="e">
        <f>#REF!</f>
        <v>#REF!</v>
      </c>
      <c r="B18" s="47" t="e">
        <f t="shared" si="2"/>
        <v>#REF!</v>
      </c>
      <c r="C18" s="1">
        <v>21</v>
      </c>
      <c r="D18" s="39" t="s">
        <v>35</v>
      </c>
      <c r="E18" s="40" t="b">
        <f t="shared" si="4"/>
        <v>1</v>
      </c>
      <c r="F18" s="39">
        <v>21</v>
      </c>
      <c r="G18" s="40" t="s">
        <v>35</v>
      </c>
      <c r="H18" s="41">
        <v>343.64000000000004</v>
      </c>
      <c r="I18" s="41">
        <f t="shared" si="3"/>
        <v>1202155.81</v>
      </c>
      <c r="J18" s="41">
        <v>141.32</v>
      </c>
      <c r="K18" s="41">
        <f t="shared" si="5"/>
        <v>247189.88</v>
      </c>
      <c r="L18" s="41">
        <v>50.739999999999995</v>
      </c>
      <c r="M18" s="42">
        <v>0</v>
      </c>
      <c r="N18" s="41">
        <f t="shared" si="6"/>
        <v>95491.67</v>
      </c>
      <c r="O18" s="43">
        <f t="shared" si="7"/>
        <v>0</v>
      </c>
      <c r="P18" s="41">
        <v>0</v>
      </c>
      <c r="Q18" s="50">
        <f t="shared" si="8"/>
        <v>0</v>
      </c>
      <c r="R18" s="41">
        <f t="shared" si="9"/>
        <v>1544837.3599999999</v>
      </c>
      <c r="S18" s="44">
        <v>540416</v>
      </c>
      <c r="T18" s="41">
        <f t="shared" si="10"/>
        <v>1004421.3599999999</v>
      </c>
      <c r="U18" s="41">
        <v>1207389</v>
      </c>
      <c r="V18" s="45">
        <v>2225010.08</v>
      </c>
      <c r="W18" s="43">
        <f t="shared" si="11"/>
        <v>2403011</v>
      </c>
      <c r="X18" s="43">
        <f t="shared" si="12"/>
        <v>2211810.36</v>
      </c>
      <c r="Y18" s="43">
        <v>0</v>
      </c>
      <c r="Z18" s="43">
        <f t="shared" si="13"/>
        <v>2211810.36</v>
      </c>
      <c r="AA18" s="41"/>
    </row>
    <row r="19" spans="1:27" s="47" customFormat="1" ht="12.75">
      <c r="A19" s="46" t="e">
        <f>#REF!</f>
        <v>#REF!</v>
      </c>
      <c r="B19" s="47" t="e">
        <f t="shared" si="2"/>
        <v>#REF!</v>
      </c>
      <c r="C19" s="1">
        <v>23</v>
      </c>
      <c r="D19" s="39" t="s">
        <v>36</v>
      </c>
      <c r="E19" s="40" t="b">
        <f t="shared" si="4"/>
        <v>1</v>
      </c>
      <c r="F19" s="39">
        <v>23</v>
      </c>
      <c r="G19" s="40" t="s">
        <v>36</v>
      </c>
      <c r="H19" s="41">
        <v>227.48</v>
      </c>
      <c r="I19" s="41">
        <f t="shared" si="3"/>
        <v>795793.28</v>
      </c>
      <c r="J19" s="41">
        <v>116.63</v>
      </c>
      <c r="K19" s="41">
        <f t="shared" si="5"/>
        <v>204003.36</v>
      </c>
      <c r="L19" s="41">
        <v>36.4</v>
      </c>
      <c r="M19" s="42">
        <v>0</v>
      </c>
      <c r="N19" s="41">
        <f t="shared" si="6"/>
        <v>68504.07</v>
      </c>
      <c r="O19" s="43">
        <f t="shared" si="7"/>
        <v>0</v>
      </c>
      <c r="P19" s="41">
        <v>0</v>
      </c>
      <c r="Q19" s="50">
        <f t="shared" si="8"/>
        <v>0</v>
      </c>
      <c r="R19" s="41">
        <f t="shared" si="9"/>
        <v>1068300.71</v>
      </c>
      <c r="S19" s="44">
        <v>565901</v>
      </c>
      <c r="T19" s="41">
        <f t="shared" si="10"/>
        <v>502399.70999999996</v>
      </c>
      <c r="U19" s="41">
        <v>275155</v>
      </c>
      <c r="V19" s="45">
        <v>782108</v>
      </c>
      <c r="W19" s="43">
        <f t="shared" si="11"/>
        <v>844677</v>
      </c>
      <c r="X19" s="43">
        <f t="shared" si="12"/>
        <v>777554.71</v>
      </c>
      <c r="Y19" s="43">
        <v>0</v>
      </c>
      <c r="Z19" s="43">
        <f t="shared" si="13"/>
        <v>777554.71</v>
      </c>
      <c r="AA19" s="41"/>
    </row>
    <row r="20" spans="1:27" s="47" customFormat="1" ht="12.75">
      <c r="A20" s="46" t="e">
        <f>#REF!</f>
        <v>#REF!</v>
      </c>
      <c r="B20" s="47" t="e">
        <f t="shared" si="2"/>
        <v>#REF!</v>
      </c>
      <c r="C20" s="1">
        <v>27</v>
      </c>
      <c r="D20" s="39" t="s">
        <v>37</v>
      </c>
      <c r="E20" s="40" t="b">
        <f t="shared" si="4"/>
        <v>1</v>
      </c>
      <c r="F20" s="39">
        <v>27</v>
      </c>
      <c r="G20" s="40" t="s">
        <v>37</v>
      </c>
      <c r="H20" s="41">
        <v>865.04</v>
      </c>
      <c r="I20" s="41">
        <f t="shared" si="3"/>
        <v>3026169.43</v>
      </c>
      <c r="J20" s="41">
        <v>60.32</v>
      </c>
      <c r="K20" s="41">
        <f t="shared" si="5"/>
        <v>105508.73</v>
      </c>
      <c r="L20" s="41">
        <v>121.36</v>
      </c>
      <c r="M20" s="42">
        <v>2</v>
      </c>
      <c r="N20" s="41">
        <f t="shared" si="6"/>
        <v>228397.09</v>
      </c>
      <c r="O20" s="43">
        <f t="shared" si="7"/>
        <v>1368.9</v>
      </c>
      <c r="P20" s="41">
        <v>7</v>
      </c>
      <c r="Q20" s="50">
        <f t="shared" si="8"/>
        <v>4791.15</v>
      </c>
      <c r="R20" s="41">
        <f t="shared" si="9"/>
        <v>3366235.3</v>
      </c>
      <c r="S20" s="44">
        <v>2079827</v>
      </c>
      <c r="T20" s="41">
        <f t="shared" si="10"/>
        <v>1286408.2999999998</v>
      </c>
      <c r="U20" s="41">
        <v>0</v>
      </c>
      <c r="V20" s="45">
        <v>1131231</v>
      </c>
      <c r="W20" s="43">
        <f t="shared" si="11"/>
        <v>1221729</v>
      </c>
      <c r="X20" s="43">
        <f t="shared" si="12"/>
        <v>1221729</v>
      </c>
      <c r="Y20" s="43">
        <v>0</v>
      </c>
      <c r="Z20" s="43">
        <f t="shared" si="13"/>
        <v>1221729</v>
      </c>
      <c r="AA20" s="41"/>
    </row>
    <row r="21" spans="1:27" s="47" customFormat="1" ht="12.75">
      <c r="A21" s="46" t="e">
        <f>#REF!</f>
        <v>#REF!</v>
      </c>
      <c r="B21" s="47" t="e">
        <f t="shared" si="2"/>
        <v>#REF!</v>
      </c>
      <c r="C21" s="1">
        <v>29</v>
      </c>
      <c r="D21" s="39" t="s">
        <v>38</v>
      </c>
      <c r="E21" s="40" t="b">
        <f t="shared" si="4"/>
        <v>1</v>
      </c>
      <c r="F21" s="39">
        <v>29</v>
      </c>
      <c r="G21" s="40" t="s">
        <v>38</v>
      </c>
      <c r="H21" s="41">
        <v>851.41</v>
      </c>
      <c r="I21" s="41">
        <f t="shared" si="3"/>
        <v>2978487.6</v>
      </c>
      <c r="J21" s="41">
        <v>77.19</v>
      </c>
      <c r="K21" s="41">
        <f t="shared" si="5"/>
        <v>135016.89</v>
      </c>
      <c r="L21" s="41">
        <v>129.96</v>
      </c>
      <c r="M21" s="42">
        <v>6.08</v>
      </c>
      <c r="N21" s="41">
        <f t="shared" si="6"/>
        <v>244582.12</v>
      </c>
      <c r="O21" s="43">
        <f t="shared" si="7"/>
        <v>4161.46</v>
      </c>
      <c r="P21" s="41">
        <v>4</v>
      </c>
      <c r="Q21" s="50">
        <f t="shared" si="8"/>
        <v>2737.8</v>
      </c>
      <c r="R21" s="41">
        <f t="shared" si="9"/>
        <v>3364985.87</v>
      </c>
      <c r="S21" s="44">
        <v>1616464</v>
      </c>
      <c r="T21" s="41">
        <f t="shared" si="10"/>
        <v>1748521.87</v>
      </c>
      <c r="U21" s="41">
        <v>69205</v>
      </c>
      <c r="V21" s="45">
        <v>1984930.0199999996</v>
      </c>
      <c r="W21" s="43">
        <f t="shared" si="11"/>
        <v>2143724</v>
      </c>
      <c r="X21" s="43">
        <f t="shared" si="12"/>
        <v>1817726.87</v>
      </c>
      <c r="Y21" s="43">
        <v>0</v>
      </c>
      <c r="Z21" s="43">
        <f t="shared" si="13"/>
        <v>1817726.87</v>
      </c>
      <c r="AA21" s="41"/>
    </row>
    <row r="22" spans="1:27" s="47" customFormat="1" ht="12.75">
      <c r="A22" s="46" t="e">
        <f>#REF!</f>
        <v>#REF!</v>
      </c>
      <c r="B22" s="47" t="e">
        <f t="shared" si="2"/>
        <v>#REF!</v>
      </c>
      <c r="C22" s="1">
        <v>31</v>
      </c>
      <c r="D22" s="39" t="s">
        <v>39</v>
      </c>
      <c r="E22" s="40" t="b">
        <f t="shared" si="4"/>
        <v>1</v>
      </c>
      <c r="F22" s="39">
        <v>31</v>
      </c>
      <c r="G22" s="40" t="s">
        <v>39</v>
      </c>
      <c r="H22" s="41">
        <v>692.0999999999999</v>
      </c>
      <c r="I22" s="41">
        <f t="shared" si="3"/>
        <v>2421173.43</v>
      </c>
      <c r="J22" s="41">
        <v>220.67</v>
      </c>
      <c r="K22" s="41">
        <f t="shared" si="5"/>
        <v>385984.93</v>
      </c>
      <c r="L22" s="41">
        <v>111.48</v>
      </c>
      <c r="M22" s="42">
        <v>0</v>
      </c>
      <c r="N22" s="41">
        <f t="shared" si="6"/>
        <v>209803.13</v>
      </c>
      <c r="O22" s="43">
        <f t="shared" si="7"/>
        <v>0</v>
      </c>
      <c r="P22" s="41">
        <v>7</v>
      </c>
      <c r="Q22" s="50">
        <f t="shared" si="8"/>
        <v>4791.15</v>
      </c>
      <c r="R22" s="41">
        <f t="shared" si="9"/>
        <v>3021752.64</v>
      </c>
      <c r="S22" s="44">
        <v>1067080</v>
      </c>
      <c r="T22" s="41">
        <f t="shared" si="10"/>
        <v>1954672.6400000001</v>
      </c>
      <c r="U22" s="41">
        <v>888419</v>
      </c>
      <c r="V22" s="45">
        <v>2711273.55</v>
      </c>
      <c r="W22" s="43">
        <f t="shared" si="11"/>
        <v>2928175</v>
      </c>
      <c r="X22" s="43">
        <f t="shared" si="12"/>
        <v>2843091.64</v>
      </c>
      <c r="Y22" s="43">
        <v>0</v>
      </c>
      <c r="Z22" s="43">
        <f t="shared" si="13"/>
        <v>2843091.64</v>
      </c>
      <c r="AA22" s="41"/>
    </row>
    <row r="23" spans="1:27" s="47" customFormat="1" ht="12.75">
      <c r="A23" s="46" t="e">
        <f>#REF!</f>
        <v>#REF!</v>
      </c>
      <c r="B23" s="47" t="e">
        <f t="shared" si="2"/>
        <v>#REF!</v>
      </c>
      <c r="C23" s="1">
        <v>33</v>
      </c>
      <c r="D23" s="39" t="s">
        <v>40</v>
      </c>
      <c r="E23" s="40" t="b">
        <f t="shared" si="4"/>
        <v>1</v>
      </c>
      <c r="F23" s="39">
        <v>33</v>
      </c>
      <c r="G23" s="40" t="s">
        <v>40</v>
      </c>
      <c r="H23" s="41">
        <v>1294.9199999999998</v>
      </c>
      <c r="I23" s="41">
        <f t="shared" si="3"/>
        <v>4530018.64</v>
      </c>
      <c r="J23" s="41">
        <v>225.8</v>
      </c>
      <c r="K23" s="41">
        <f t="shared" si="5"/>
        <v>394958.07</v>
      </c>
      <c r="L23" s="41">
        <v>261.25</v>
      </c>
      <c r="M23" s="42">
        <v>8.92</v>
      </c>
      <c r="N23" s="41">
        <f t="shared" si="6"/>
        <v>491667.28</v>
      </c>
      <c r="O23" s="43">
        <f t="shared" si="7"/>
        <v>6105.29</v>
      </c>
      <c r="P23" s="41">
        <v>7.17</v>
      </c>
      <c r="Q23" s="50">
        <f t="shared" si="8"/>
        <v>4907.51</v>
      </c>
      <c r="R23" s="41">
        <f t="shared" si="9"/>
        <v>5427656.79</v>
      </c>
      <c r="S23" s="44">
        <v>2017785</v>
      </c>
      <c r="T23" s="41">
        <f>IF(R23&gt;S23,R23-S23,0)</f>
        <v>3409871.79</v>
      </c>
      <c r="U23" s="41">
        <v>725476</v>
      </c>
      <c r="V23" s="45">
        <v>4183255.79</v>
      </c>
      <c r="W23" s="43">
        <f t="shared" si="11"/>
        <v>4517916</v>
      </c>
      <c r="X23" s="43">
        <f t="shared" si="12"/>
        <v>4135347.79</v>
      </c>
      <c r="Y23" s="43">
        <v>0</v>
      </c>
      <c r="Z23" s="43">
        <f t="shared" si="13"/>
        <v>4135347.79</v>
      </c>
      <c r="AA23" s="41"/>
    </row>
    <row r="24" spans="1:27" s="47" customFormat="1" ht="12.75">
      <c r="A24" s="46" t="e">
        <f>#REF!</f>
        <v>#REF!</v>
      </c>
      <c r="B24" s="47" t="e">
        <f t="shared" si="2"/>
        <v>#REF!</v>
      </c>
      <c r="C24" s="1">
        <v>35</v>
      </c>
      <c r="D24" s="39" t="s">
        <v>41</v>
      </c>
      <c r="E24" s="40" t="b">
        <f t="shared" si="4"/>
        <v>1</v>
      </c>
      <c r="F24" s="39">
        <v>35</v>
      </c>
      <c r="G24" s="40" t="s">
        <v>41</v>
      </c>
      <c r="H24" s="41">
        <v>309.27000000000004</v>
      </c>
      <c r="I24" s="41">
        <f t="shared" si="3"/>
        <v>1081919.24</v>
      </c>
      <c r="J24" s="41">
        <v>116.94</v>
      </c>
      <c r="K24" s="41">
        <f t="shared" si="5"/>
        <v>204545.6</v>
      </c>
      <c r="L24" s="41">
        <v>45.9</v>
      </c>
      <c r="M24" s="42">
        <v>1</v>
      </c>
      <c r="N24" s="41">
        <f t="shared" si="6"/>
        <v>86382.88</v>
      </c>
      <c r="O24" s="43">
        <f t="shared" si="7"/>
        <v>684.45</v>
      </c>
      <c r="P24" s="41">
        <v>0</v>
      </c>
      <c r="Q24" s="50">
        <f t="shared" si="8"/>
        <v>0</v>
      </c>
      <c r="R24" s="41">
        <f t="shared" si="9"/>
        <v>1373532.1700000002</v>
      </c>
      <c r="S24" s="44">
        <v>2343755</v>
      </c>
      <c r="T24" s="41">
        <f t="shared" si="10"/>
        <v>0</v>
      </c>
      <c r="U24" s="41">
        <v>18308</v>
      </c>
      <c r="V24" s="45">
        <v>18308</v>
      </c>
      <c r="W24" s="43">
        <f t="shared" si="11"/>
        <v>19773</v>
      </c>
      <c r="X24" s="43">
        <f t="shared" si="12"/>
        <v>18308</v>
      </c>
      <c r="Y24" s="43">
        <v>0</v>
      </c>
      <c r="Z24" s="43">
        <f t="shared" si="13"/>
        <v>18308</v>
      </c>
      <c r="AA24" s="41"/>
    </row>
    <row r="25" spans="1:27" s="47" customFormat="1" ht="12.75">
      <c r="A25" s="46" t="e">
        <f>#REF!</f>
        <v>#REF!</v>
      </c>
      <c r="B25" s="47" t="e">
        <f t="shared" si="2"/>
        <v>#REF!</v>
      </c>
      <c r="C25" s="1">
        <v>39</v>
      </c>
      <c r="D25" s="39" t="s">
        <v>42</v>
      </c>
      <c r="E25" s="40" t="b">
        <f t="shared" si="4"/>
        <v>1</v>
      </c>
      <c r="F25" s="39">
        <v>39</v>
      </c>
      <c r="G25" s="40" t="s">
        <v>42</v>
      </c>
      <c r="H25" s="41">
        <v>108.94</v>
      </c>
      <c r="I25" s="41">
        <f t="shared" si="3"/>
        <v>381104.8</v>
      </c>
      <c r="J25" s="41">
        <v>33.66</v>
      </c>
      <c r="K25" s="41">
        <f t="shared" si="5"/>
        <v>58876.39</v>
      </c>
      <c r="L25" s="41">
        <v>8.08</v>
      </c>
      <c r="M25" s="42">
        <v>0</v>
      </c>
      <c r="N25" s="41">
        <f t="shared" si="6"/>
        <v>15206.4</v>
      </c>
      <c r="O25" s="43">
        <f t="shared" si="7"/>
        <v>0</v>
      </c>
      <c r="P25" s="41">
        <v>0</v>
      </c>
      <c r="Q25" s="50">
        <f t="shared" si="8"/>
        <v>0</v>
      </c>
      <c r="R25" s="41">
        <f t="shared" si="9"/>
        <v>455187.59</v>
      </c>
      <c r="S25" s="44">
        <v>266795</v>
      </c>
      <c r="T25" s="41">
        <f t="shared" si="10"/>
        <v>188392.59000000003</v>
      </c>
      <c r="U25" s="41">
        <v>259033</v>
      </c>
      <c r="V25" s="45">
        <v>473370.51</v>
      </c>
      <c r="W25" s="43">
        <f t="shared" si="11"/>
        <v>511240</v>
      </c>
      <c r="X25" s="43">
        <f t="shared" si="12"/>
        <v>447425.59</v>
      </c>
      <c r="Y25" s="43">
        <v>0</v>
      </c>
      <c r="Z25" s="43">
        <f t="shared" si="13"/>
        <v>447425.59</v>
      </c>
      <c r="AA25" s="41"/>
    </row>
    <row r="26" spans="1:27" s="47" customFormat="1" ht="12.75">
      <c r="A26" s="46" t="e">
        <f>#REF!</f>
        <v>#REF!</v>
      </c>
      <c r="B26" s="47" t="e">
        <f t="shared" si="2"/>
        <v>#REF!</v>
      </c>
      <c r="C26" s="1">
        <v>41</v>
      </c>
      <c r="D26" s="39" t="s">
        <v>43</v>
      </c>
      <c r="E26" s="40" t="b">
        <f t="shared" si="4"/>
        <v>1</v>
      </c>
      <c r="F26" s="39">
        <v>41</v>
      </c>
      <c r="G26" s="40" t="s">
        <v>43</v>
      </c>
      <c r="H26" s="41">
        <v>4264.78</v>
      </c>
      <c r="I26" s="41">
        <f t="shared" si="3"/>
        <v>14919479.87</v>
      </c>
      <c r="J26" s="41">
        <v>227.12</v>
      </c>
      <c r="K26" s="41">
        <f t="shared" si="5"/>
        <v>397266.95</v>
      </c>
      <c r="L26" s="41">
        <v>490.64</v>
      </c>
      <c r="M26" s="42">
        <v>19.93</v>
      </c>
      <c r="N26" s="41">
        <f t="shared" si="6"/>
        <v>923374.67</v>
      </c>
      <c r="O26" s="43">
        <f t="shared" si="7"/>
        <v>13641.09</v>
      </c>
      <c r="P26" s="41">
        <v>8</v>
      </c>
      <c r="Q26" s="50">
        <f t="shared" si="8"/>
        <v>5475.6</v>
      </c>
      <c r="R26" s="41">
        <f t="shared" si="9"/>
        <v>16259238.179999998</v>
      </c>
      <c r="S26" s="44">
        <v>7866227</v>
      </c>
      <c r="T26" s="41">
        <f t="shared" si="10"/>
        <v>8393011.179999998</v>
      </c>
      <c r="U26" s="41">
        <v>0</v>
      </c>
      <c r="V26" s="45">
        <v>3738676</v>
      </c>
      <c r="W26" s="43">
        <f t="shared" si="11"/>
        <v>4037770</v>
      </c>
      <c r="X26" s="43">
        <f t="shared" si="12"/>
        <v>4037770</v>
      </c>
      <c r="Y26" s="43">
        <v>0</v>
      </c>
      <c r="Z26" s="43">
        <f t="shared" si="13"/>
        <v>4037770</v>
      </c>
      <c r="AA26" s="41"/>
    </row>
    <row r="27" spans="1:27" s="47" customFormat="1" ht="12.75">
      <c r="A27" s="46" t="e">
        <f>#REF!</f>
        <v>#REF!</v>
      </c>
      <c r="B27" s="47" t="e">
        <f t="shared" si="2"/>
        <v>#REF!</v>
      </c>
      <c r="C27" s="1">
        <v>43</v>
      </c>
      <c r="D27" s="39" t="s">
        <v>44</v>
      </c>
      <c r="E27" s="40" t="b">
        <f t="shared" si="4"/>
        <v>1</v>
      </c>
      <c r="F27" s="39">
        <v>43</v>
      </c>
      <c r="G27" s="40" t="s">
        <v>44</v>
      </c>
      <c r="H27" s="41">
        <v>1015.48</v>
      </c>
      <c r="I27" s="41">
        <f t="shared" si="3"/>
        <v>3552453.68</v>
      </c>
      <c r="J27" s="41">
        <v>340.14</v>
      </c>
      <c r="K27" s="41">
        <f t="shared" si="5"/>
        <v>594955.88</v>
      </c>
      <c r="L27" s="41">
        <v>167.95</v>
      </c>
      <c r="M27" s="42">
        <v>7.779999999999999</v>
      </c>
      <c r="N27" s="41">
        <f t="shared" si="6"/>
        <v>316078.54</v>
      </c>
      <c r="O27" s="43">
        <f t="shared" si="7"/>
        <v>5325.02</v>
      </c>
      <c r="P27" s="41">
        <v>5.94</v>
      </c>
      <c r="Q27" s="50">
        <f t="shared" si="8"/>
        <v>4065.63</v>
      </c>
      <c r="R27" s="41">
        <f t="shared" si="9"/>
        <v>4472878.749999999</v>
      </c>
      <c r="S27" s="44">
        <v>1433259</v>
      </c>
      <c r="T27" s="41">
        <f t="shared" si="10"/>
        <v>3039619.749999999</v>
      </c>
      <c r="U27" s="41">
        <v>1233780</v>
      </c>
      <c r="V27" s="45">
        <v>4326791.54</v>
      </c>
      <c r="W27" s="43">
        <f t="shared" si="11"/>
        <v>4672935</v>
      </c>
      <c r="X27" s="43">
        <f t="shared" si="12"/>
        <v>4273399.749999999</v>
      </c>
      <c r="Y27" s="43">
        <v>0</v>
      </c>
      <c r="Z27" s="43">
        <f t="shared" si="13"/>
        <v>4273399.749999999</v>
      </c>
      <c r="AA27" s="41"/>
    </row>
    <row r="28" spans="1:27" s="47" customFormat="1" ht="12.75">
      <c r="A28" s="46" t="e">
        <f>#REF!</f>
        <v>#REF!</v>
      </c>
      <c r="B28" s="47" t="e">
        <f t="shared" si="2"/>
        <v>#REF!</v>
      </c>
      <c r="C28" s="1">
        <v>45</v>
      </c>
      <c r="D28" s="39" t="s">
        <v>45</v>
      </c>
      <c r="E28" s="40" t="b">
        <f t="shared" si="4"/>
        <v>1</v>
      </c>
      <c r="F28" s="39">
        <v>45</v>
      </c>
      <c r="G28" s="40" t="s">
        <v>45</v>
      </c>
      <c r="H28" s="41">
        <v>215.8</v>
      </c>
      <c r="I28" s="41">
        <f t="shared" si="3"/>
        <v>754933.14</v>
      </c>
      <c r="J28" s="41">
        <v>90.30000000000001</v>
      </c>
      <c r="K28" s="41">
        <f t="shared" si="5"/>
        <v>157948.25</v>
      </c>
      <c r="L28" s="41">
        <v>44.760000000000005</v>
      </c>
      <c r="M28" s="42">
        <v>1</v>
      </c>
      <c r="N28" s="41">
        <f t="shared" si="6"/>
        <v>84237.42</v>
      </c>
      <c r="O28" s="43">
        <f t="shared" si="7"/>
        <v>684.45</v>
      </c>
      <c r="P28" s="41">
        <v>0.88</v>
      </c>
      <c r="Q28" s="50">
        <f t="shared" si="8"/>
        <v>602.32</v>
      </c>
      <c r="R28" s="41">
        <f t="shared" si="9"/>
        <v>998405.58</v>
      </c>
      <c r="S28" s="44">
        <v>257928</v>
      </c>
      <c r="T28" s="41">
        <f t="shared" si="10"/>
        <v>740477.58</v>
      </c>
      <c r="U28" s="41">
        <v>489829</v>
      </c>
      <c r="V28" s="45">
        <v>1212701.5499999998</v>
      </c>
      <c r="W28" s="43">
        <f t="shared" si="11"/>
        <v>1309718</v>
      </c>
      <c r="X28" s="43">
        <f>IF(T28+U28&lt;W28,T28+U28,W28)</f>
        <v>1230306.58</v>
      </c>
      <c r="Y28" s="43">
        <v>13925.520000000019</v>
      </c>
      <c r="Z28" s="43">
        <f t="shared" si="13"/>
        <v>1244232.1</v>
      </c>
      <c r="AA28" s="41"/>
    </row>
    <row r="29" spans="1:27" s="47" customFormat="1" ht="12.75">
      <c r="A29" s="46" t="e">
        <f>#REF!</f>
        <v>#REF!</v>
      </c>
      <c r="B29" s="47" t="e">
        <f t="shared" si="2"/>
        <v>#REF!</v>
      </c>
      <c r="C29" s="1">
        <v>47</v>
      </c>
      <c r="D29" s="39" t="s">
        <v>46</v>
      </c>
      <c r="E29" s="40" t="b">
        <f t="shared" si="4"/>
        <v>1</v>
      </c>
      <c r="F29" s="39">
        <v>47</v>
      </c>
      <c r="G29" s="40" t="s">
        <v>46</v>
      </c>
      <c r="H29" s="41">
        <v>30.5</v>
      </c>
      <c r="I29" s="41">
        <f t="shared" si="3"/>
        <v>106698.15</v>
      </c>
      <c r="J29" s="41">
        <v>6</v>
      </c>
      <c r="K29" s="41">
        <f t="shared" si="5"/>
        <v>10494.9</v>
      </c>
      <c r="L29" s="41">
        <v>6.43</v>
      </c>
      <c r="M29" s="42">
        <v>0</v>
      </c>
      <c r="N29" s="41">
        <f t="shared" si="6"/>
        <v>12101.13</v>
      </c>
      <c r="O29" s="43">
        <f t="shared" si="7"/>
        <v>0</v>
      </c>
      <c r="P29" s="41">
        <v>0</v>
      </c>
      <c r="Q29" s="50">
        <f t="shared" si="8"/>
        <v>0</v>
      </c>
      <c r="R29" s="41">
        <f t="shared" si="9"/>
        <v>129294.18</v>
      </c>
      <c r="S29" s="44">
        <v>58413</v>
      </c>
      <c r="T29" s="41">
        <f t="shared" si="10"/>
        <v>70881.18</v>
      </c>
      <c r="U29" s="41">
        <v>59781</v>
      </c>
      <c r="V29" s="45">
        <v>125260.43000000002</v>
      </c>
      <c r="W29" s="43">
        <f t="shared" si="11"/>
        <v>135281</v>
      </c>
      <c r="X29" s="43">
        <f t="shared" si="12"/>
        <v>130662.18</v>
      </c>
      <c r="Y29" s="43">
        <v>0</v>
      </c>
      <c r="Z29" s="43">
        <f t="shared" si="13"/>
        <v>130662.18</v>
      </c>
      <c r="AA29" s="41"/>
    </row>
    <row r="30" spans="1:27" s="47" customFormat="1" ht="12.75">
      <c r="A30" s="46" t="e">
        <f>#REF!</f>
        <v>#REF!</v>
      </c>
      <c r="B30" s="47" t="e">
        <f t="shared" si="2"/>
        <v>#REF!</v>
      </c>
      <c r="C30" s="1">
        <v>51</v>
      </c>
      <c r="D30" s="39" t="s">
        <v>47</v>
      </c>
      <c r="E30" s="40" t="b">
        <f t="shared" si="4"/>
        <v>1</v>
      </c>
      <c r="F30" s="39">
        <v>51</v>
      </c>
      <c r="G30" s="40" t="s">
        <v>47</v>
      </c>
      <c r="H30" s="41">
        <v>1134.98</v>
      </c>
      <c r="I30" s="41">
        <f t="shared" si="3"/>
        <v>3970500.53</v>
      </c>
      <c r="J30" s="41">
        <v>613.64</v>
      </c>
      <c r="K30" s="41">
        <f t="shared" si="5"/>
        <v>1073348.41</v>
      </c>
      <c r="L30" s="41">
        <v>262.68</v>
      </c>
      <c r="M30" s="42">
        <v>3</v>
      </c>
      <c r="N30" s="41">
        <f t="shared" si="6"/>
        <v>494358.51</v>
      </c>
      <c r="O30" s="43">
        <f t="shared" si="7"/>
        <v>2053.35</v>
      </c>
      <c r="P30" s="41">
        <v>2.86</v>
      </c>
      <c r="Q30" s="50">
        <f t="shared" si="8"/>
        <v>1957.53</v>
      </c>
      <c r="R30" s="41">
        <f t="shared" si="9"/>
        <v>5542218.329999999</v>
      </c>
      <c r="S30" s="44">
        <v>703225</v>
      </c>
      <c r="T30" s="41">
        <f t="shared" si="10"/>
        <v>4838993.329999999</v>
      </c>
      <c r="U30" s="41">
        <v>5495595</v>
      </c>
      <c r="V30" s="45">
        <v>10414882.68</v>
      </c>
      <c r="W30" s="43">
        <f t="shared" si="11"/>
        <v>11248073</v>
      </c>
      <c r="X30" s="43">
        <f t="shared" si="12"/>
        <v>10334588.329999998</v>
      </c>
      <c r="Y30" s="43">
        <v>0</v>
      </c>
      <c r="Z30" s="43">
        <f t="shared" si="13"/>
        <v>10334588.329999998</v>
      </c>
      <c r="AA30" s="41"/>
    </row>
    <row r="31" spans="1:27" s="47" customFormat="1" ht="12.75">
      <c r="A31" s="46" t="e">
        <f>#REF!</f>
        <v>#REF!</v>
      </c>
      <c r="B31" s="47" t="e">
        <f t="shared" si="2"/>
        <v>#REF!</v>
      </c>
      <c r="C31" s="1">
        <v>53</v>
      </c>
      <c r="D31" s="39" t="s">
        <v>48</v>
      </c>
      <c r="E31" s="40" t="b">
        <f t="shared" si="4"/>
        <v>1</v>
      </c>
      <c r="F31" s="39">
        <v>53</v>
      </c>
      <c r="G31" s="40" t="s">
        <v>48</v>
      </c>
      <c r="H31" s="41">
        <v>312.26</v>
      </c>
      <c r="I31" s="41">
        <f t="shared" si="3"/>
        <v>1092379.16</v>
      </c>
      <c r="J31" s="41">
        <v>120.44999999999999</v>
      </c>
      <c r="K31" s="41">
        <f t="shared" si="5"/>
        <v>210685.12</v>
      </c>
      <c r="L31" s="41">
        <v>41.25</v>
      </c>
      <c r="M31" s="42">
        <v>0</v>
      </c>
      <c r="N31" s="41">
        <f t="shared" si="6"/>
        <v>77631.68</v>
      </c>
      <c r="O31" s="43">
        <f t="shared" si="7"/>
        <v>0</v>
      </c>
      <c r="P31" s="41">
        <v>0.15</v>
      </c>
      <c r="Q31" s="50">
        <f t="shared" si="8"/>
        <v>102.67</v>
      </c>
      <c r="R31" s="41">
        <f t="shared" si="9"/>
        <v>1380798.6299999997</v>
      </c>
      <c r="S31" s="44">
        <v>538066</v>
      </c>
      <c r="T31" s="41">
        <f t="shared" si="10"/>
        <v>842732.6299999997</v>
      </c>
      <c r="U31" s="41">
        <v>449239</v>
      </c>
      <c r="V31" s="45">
        <v>1401703.42</v>
      </c>
      <c r="W31" s="43">
        <f t="shared" si="11"/>
        <v>1513840</v>
      </c>
      <c r="X31" s="43">
        <f t="shared" si="12"/>
        <v>1291971.6299999997</v>
      </c>
      <c r="Y31" s="43">
        <v>0</v>
      </c>
      <c r="Z31" s="43">
        <f t="shared" si="13"/>
        <v>1291971.6299999997</v>
      </c>
      <c r="AA31" s="41"/>
    </row>
    <row r="32" spans="1:27" s="47" customFormat="1" ht="12.75">
      <c r="A32" s="46" t="e">
        <f>#REF!</f>
        <v>#REF!</v>
      </c>
      <c r="B32" s="47" t="e">
        <f t="shared" si="2"/>
        <v>#REF!</v>
      </c>
      <c r="C32" s="1">
        <v>55</v>
      </c>
      <c r="D32" s="39" t="s">
        <v>49</v>
      </c>
      <c r="E32" s="40" t="b">
        <f t="shared" si="4"/>
        <v>1</v>
      </c>
      <c r="F32" s="39">
        <v>55</v>
      </c>
      <c r="G32" s="40" t="s">
        <v>49</v>
      </c>
      <c r="H32" s="41">
        <v>480.83</v>
      </c>
      <c r="I32" s="41">
        <f t="shared" si="3"/>
        <v>1682087.59</v>
      </c>
      <c r="J32" s="41">
        <v>176.45</v>
      </c>
      <c r="K32" s="41">
        <f t="shared" si="5"/>
        <v>308637.52</v>
      </c>
      <c r="L32" s="41">
        <v>84.29</v>
      </c>
      <c r="M32" s="42">
        <v>2</v>
      </c>
      <c r="N32" s="41">
        <f t="shared" si="6"/>
        <v>158632.09</v>
      </c>
      <c r="O32" s="43">
        <f t="shared" si="7"/>
        <v>1368.9</v>
      </c>
      <c r="P32" s="41">
        <v>2</v>
      </c>
      <c r="Q32" s="50">
        <f t="shared" si="8"/>
        <v>1368.9</v>
      </c>
      <c r="R32" s="41">
        <f t="shared" si="9"/>
        <v>2152095</v>
      </c>
      <c r="S32" s="44">
        <v>547485</v>
      </c>
      <c r="T32" s="41">
        <f t="shared" si="10"/>
        <v>1604610</v>
      </c>
      <c r="U32" s="41">
        <v>1119944</v>
      </c>
      <c r="V32" s="45">
        <v>2643001.3499999996</v>
      </c>
      <c r="W32" s="43">
        <f t="shared" si="11"/>
        <v>2854441</v>
      </c>
      <c r="X32" s="43">
        <f t="shared" si="12"/>
        <v>2724554</v>
      </c>
      <c r="Y32" s="43">
        <v>0</v>
      </c>
      <c r="Z32" s="43">
        <f t="shared" si="13"/>
        <v>2724554</v>
      </c>
      <c r="AA32" s="41"/>
    </row>
    <row r="33" spans="1:27" s="47" customFormat="1" ht="12.75">
      <c r="A33" s="46" t="e">
        <f>#REF!</f>
        <v>#REF!</v>
      </c>
      <c r="B33" s="47" t="e">
        <f t="shared" si="2"/>
        <v>#REF!</v>
      </c>
      <c r="C33" s="1">
        <v>57</v>
      </c>
      <c r="D33" s="39" t="s">
        <v>50</v>
      </c>
      <c r="E33" s="40" t="b">
        <f t="shared" si="4"/>
        <v>1</v>
      </c>
      <c r="F33" s="39">
        <v>57</v>
      </c>
      <c r="G33" s="40" t="s">
        <v>50</v>
      </c>
      <c r="H33" s="41">
        <v>1330.53</v>
      </c>
      <c r="I33" s="41">
        <f t="shared" si="3"/>
        <v>4654593.1</v>
      </c>
      <c r="J33" s="41">
        <v>74.81</v>
      </c>
      <c r="K33" s="41">
        <f t="shared" si="5"/>
        <v>130853.91</v>
      </c>
      <c r="L33" s="41">
        <v>164.53</v>
      </c>
      <c r="M33" s="42">
        <v>5.02</v>
      </c>
      <c r="N33" s="41">
        <f t="shared" si="6"/>
        <v>309642.17</v>
      </c>
      <c r="O33" s="43">
        <f t="shared" si="7"/>
        <v>3435.94</v>
      </c>
      <c r="P33" s="41">
        <v>7</v>
      </c>
      <c r="Q33" s="50">
        <f t="shared" si="8"/>
        <v>4791.15</v>
      </c>
      <c r="R33" s="41">
        <f t="shared" si="9"/>
        <v>5103316.2700000005</v>
      </c>
      <c r="S33" s="44">
        <v>2151913</v>
      </c>
      <c r="T33" s="41">
        <f t="shared" si="10"/>
        <v>2951403.2700000005</v>
      </c>
      <c r="U33" s="41">
        <v>349208</v>
      </c>
      <c r="V33" s="45">
        <v>3460583.26</v>
      </c>
      <c r="W33" s="43">
        <f t="shared" si="11"/>
        <v>3737430</v>
      </c>
      <c r="X33" s="43">
        <f t="shared" si="12"/>
        <v>3300611.2700000005</v>
      </c>
      <c r="Y33" s="43">
        <v>0</v>
      </c>
      <c r="Z33" s="43">
        <f t="shared" si="13"/>
        <v>3300611.2700000005</v>
      </c>
      <c r="AA33" s="41"/>
    </row>
    <row r="34" spans="1:27" s="47" customFormat="1" ht="12.75">
      <c r="A34" s="46" t="e">
        <f>#REF!</f>
        <v>#REF!</v>
      </c>
      <c r="B34" s="47" t="e">
        <f t="shared" si="2"/>
        <v>#REF!</v>
      </c>
      <c r="C34" s="1">
        <v>59</v>
      </c>
      <c r="D34" s="39" t="s">
        <v>51</v>
      </c>
      <c r="E34" s="40" t="b">
        <f t="shared" si="4"/>
        <v>1</v>
      </c>
      <c r="F34" s="39">
        <v>59</v>
      </c>
      <c r="G34" s="40" t="s">
        <v>51</v>
      </c>
      <c r="H34" s="41">
        <v>207.9</v>
      </c>
      <c r="I34" s="41">
        <f t="shared" si="3"/>
        <v>727296.57</v>
      </c>
      <c r="J34" s="41">
        <v>53.300000000000004</v>
      </c>
      <c r="K34" s="41">
        <f t="shared" si="5"/>
        <v>93229.7</v>
      </c>
      <c r="L34" s="41">
        <v>35.89</v>
      </c>
      <c r="M34" s="42">
        <v>2</v>
      </c>
      <c r="N34" s="41">
        <f t="shared" si="6"/>
        <v>67544.26</v>
      </c>
      <c r="O34" s="43">
        <f t="shared" si="7"/>
        <v>1368.9</v>
      </c>
      <c r="P34" s="41">
        <v>1</v>
      </c>
      <c r="Q34" s="50">
        <f t="shared" si="8"/>
        <v>684.45</v>
      </c>
      <c r="R34" s="41">
        <f t="shared" si="9"/>
        <v>890123.8799999999</v>
      </c>
      <c r="S34" s="44">
        <v>536095</v>
      </c>
      <c r="T34" s="41">
        <f t="shared" si="10"/>
        <v>354028.8799999999</v>
      </c>
      <c r="U34" s="41">
        <v>199555</v>
      </c>
      <c r="V34" s="45">
        <v>592597</v>
      </c>
      <c r="W34" s="43">
        <f t="shared" si="11"/>
        <v>640005</v>
      </c>
      <c r="X34" s="43">
        <f t="shared" si="12"/>
        <v>553583.8799999999</v>
      </c>
      <c r="Y34" s="43">
        <v>1252.8900000001304</v>
      </c>
      <c r="Z34" s="43">
        <f t="shared" si="13"/>
        <v>554836.77</v>
      </c>
      <c r="AA34" s="41"/>
    </row>
    <row r="35" spans="1:27" s="47" customFormat="1" ht="12.75">
      <c r="A35" s="46" t="e">
        <f>#REF!</f>
        <v>#REF!</v>
      </c>
      <c r="B35" s="47" t="e">
        <f t="shared" si="2"/>
        <v>#REF!</v>
      </c>
      <c r="C35" s="1">
        <v>63</v>
      </c>
      <c r="D35" s="39" t="s">
        <v>52</v>
      </c>
      <c r="E35" s="40" t="b">
        <f t="shared" si="4"/>
        <v>1</v>
      </c>
      <c r="F35" s="39">
        <v>63</v>
      </c>
      <c r="G35" s="40" t="s">
        <v>52</v>
      </c>
      <c r="H35" s="41">
        <v>829.33</v>
      </c>
      <c r="I35" s="41">
        <f t="shared" si="3"/>
        <v>2901245.14</v>
      </c>
      <c r="J35" s="41">
        <v>45.84</v>
      </c>
      <c r="K35" s="41">
        <f t="shared" si="5"/>
        <v>80181.04</v>
      </c>
      <c r="L35" s="41">
        <v>112.56</v>
      </c>
      <c r="M35" s="42">
        <v>5.37</v>
      </c>
      <c r="N35" s="41">
        <f t="shared" si="6"/>
        <v>211835.67</v>
      </c>
      <c r="O35" s="43">
        <f t="shared" si="7"/>
        <v>3675.5</v>
      </c>
      <c r="P35" s="41">
        <v>4</v>
      </c>
      <c r="Q35" s="50">
        <f t="shared" si="8"/>
        <v>2737.8</v>
      </c>
      <c r="R35" s="41">
        <f t="shared" si="9"/>
        <v>3199675.15</v>
      </c>
      <c r="S35" s="44">
        <v>1189979</v>
      </c>
      <c r="T35" s="41">
        <f t="shared" si="10"/>
        <v>2009696.15</v>
      </c>
      <c r="U35" s="41">
        <v>0</v>
      </c>
      <c r="V35" s="45">
        <v>1988890</v>
      </c>
      <c r="W35" s="43">
        <f t="shared" si="11"/>
        <v>2148001</v>
      </c>
      <c r="X35" s="43">
        <f t="shared" si="12"/>
        <v>2009696.15</v>
      </c>
      <c r="Y35" s="43">
        <v>0</v>
      </c>
      <c r="Z35" s="43">
        <f t="shared" si="13"/>
        <v>2009696.15</v>
      </c>
      <c r="AA35" s="41"/>
    </row>
    <row r="36" spans="1:27" s="47" customFormat="1" ht="12.75">
      <c r="A36" s="46" t="e">
        <f>#REF!</f>
        <v>#REF!</v>
      </c>
      <c r="B36" s="47" t="e">
        <f t="shared" si="2"/>
        <v>#REF!</v>
      </c>
      <c r="C36" s="1">
        <v>65</v>
      </c>
      <c r="D36" s="39" t="s">
        <v>53</v>
      </c>
      <c r="E36" s="40" t="b">
        <f t="shared" si="4"/>
        <v>1</v>
      </c>
      <c r="F36" s="39">
        <v>65</v>
      </c>
      <c r="G36" s="40" t="s">
        <v>53</v>
      </c>
      <c r="H36" s="41">
        <v>100.98</v>
      </c>
      <c r="I36" s="41">
        <f t="shared" si="3"/>
        <v>353258.33</v>
      </c>
      <c r="J36" s="41">
        <v>28.92</v>
      </c>
      <c r="K36" s="41">
        <f t="shared" si="5"/>
        <v>50585.42</v>
      </c>
      <c r="L36" s="41">
        <v>15.4</v>
      </c>
      <c r="M36" s="42">
        <v>0</v>
      </c>
      <c r="N36" s="41">
        <f t="shared" si="6"/>
        <v>28982.49</v>
      </c>
      <c r="O36" s="43">
        <f t="shared" si="7"/>
        <v>0</v>
      </c>
      <c r="P36" s="41">
        <v>0</v>
      </c>
      <c r="Q36" s="50">
        <f t="shared" si="8"/>
        <v>0</v>
      </c>
      <c r="R36" s="41">
        <f t="shared" si="9"/>
        <v>432826.24</v>
      </c>
      <c r="S36" s="44">
        <v>799981</v>
      </c>
      <c r="T36" s="41">
        <f t="shared" si="10"/>
        <v>0</v>
      </c>
      <c r="U36" s="41">
        <v>0</v>
      </c>
      <c r="V36" s="45">
        <v>0</v>
      </c>
      <c r="W36" s="43">
        <f t="shared" si="11"/>
        <v>0</v>
      </c>
      <c r="X36" s="43">
        <f t="shared" si="12"/>
        <v>0</v>
      </c>
      <c r="Y36" s="43">
        <v>0</v>
      </c>
      <c r="Z36" s="43">
        <f t="shared" si="13"/>
        <v>0</v>
      </c>
      <c r="AA36" s="41"/>
    </row>
    <row r="37" spans="1:27" s="47" customFormat="1" ht="12.75">
      <c r="A37" s="46" t="e">
        <f>#REF!</f>
        <v>#REF!</v>
      </c>
      <c r="B37" s="47" t="e">
        <f t="shared" si="2"/>
        <v>#REF!</v>
      </c>
      <c r="C37" s="1">
        <v>67</v>
      </c>
      <c r="D37" s="39" t="s">
        <v>54</v>
      </c>
      <c r="E37" s="40" t="b">
        <f t="shared" si="4"/>
        <v>1</v>
      </c>
      <c r="F37" s="39">
        <v>67</v>
      </c>
      <c r="G37" s="40" t="s">
        <v>54</v>
      </c>
      <c r="H37" s="41">
        <v>372.53</v>
      </c>
      <c r="I37" s="41">
        <f t="shared" si="3"/>
        <v>1303221.7</v>
      </c>
      <c r="J37" s="41">
        <v>165.29999999999998</v>
      </c>
      <c r="K37" s="41">
        <f t="shared" si="5"/>
        <v>289134.5</v>
      </c>
      <c r="L37" s="41">
        <v>43.74</v>
      </c>
      <c r="M37" s="42">
        <v>0</v>
      </c>
      <c r="N37" s="41">
        <f t="shared" si="6"/>
        <v>82317.81</v>
      </c>
      <c r="O37" s="43">
        <f t="shared" si="7"/>
        <v>0</v>
      </c>
      <c r="P37" s="41">
        <v>2</v>
      </c>
      <c r="Q37" s="50">
        <f t="shared" si="8"/>
        <v>1368.9</v>
      </c>
      <c r="R37" s="41">
        <f t="shared" si="9"/>
        <v>1676042.91</v>
      </c>
      <c r="S37" s="44">
        <v>1149036</v>
      </c>
      <c r="T37" s="41">
        <f t="shared" si="10"/>
        <v>527006.9099999999</v>
      </c>
      <c r="U37" s="41">
        <v>267027</v>
      </c>
      <c r="V37" s="45">
        <v>941258.25</v>
      </c>
      <c r="W37" s="43">
        <f t="shared" si="11"/>
        <v>1016559</v>
      </c>
      <c r="X37" s="43">
        <f t="shared" si="12"/>
        <v>794033.9099999999</v>
      </c>
      <c r="Y37" s="43">
        <v>41582.39000000013</v>
      </c>
      <c r="Z37" s="43">
        <f t="shared" si="13"/>
        <v>835616.3</v>
      </c>
      <c r="AA37" s="41"/>
    </row>
    <row r="38" spans="1:27" s="47" customFormat="1" ht="12.75">
      <c r="A38" s="46" t="e">
        <f>#REF!</f>
        <v>#REF!</v>
      </c>
      <c r="B38" s="47" t="e">
        <f t="shared" si="2"/>
        <v>#REF!</v>
      </c>
      <c r="C38" s="1">
        <v>69</v>
      </c>
      <c r="D38" s="39" t="s">
        <v>55</v>
      </c>
      <c r="E38" s="40" t="b">
        <f t="shared" si="4"/>
        <v>1</v>
      </c>
      <c r="F38" s="39">
        <v>69</v>
      </c>
      <c r="G38" s="40" t="s">
        <v>55</v>
      </c>
      <c r="H38" s="41">
        <v>75.07</v>
      </c>
      <c r="I38" s="41">
        <f t="shared" si="3"/>
        <v>262617.38</v>
      </c>
      <c r="J38" s="41">
        <v>24.35</v>
      </c>
      <c r="K38" s="41">
        <f t="shared" si="5"/>
        <v>42591.8</v>
      </c>
      <c r="L38" s="41">
        <v>10</v>
      </c>
      <c r="M38" s="42">
        <v>0</v>
      </c>
      <c r="N38" s="41">
        <f t="shared" si="6"/>
        <v>18819.8</v>
      </c>
      <c r="O38" s="43">
        <f t="shared" si="7"/>
        <v>0</v>
      </c>
      <c r="P38" s="41">
        <v>0</v>
      </c>
      <c r="Q38" s="50">
        <f t="shared" si="8"/>
        <v>0</v>
      </c>
      <c r="R38" s="41">
        <f t="shared" si="9"/>
        <v>324028.98</v>
      </c>
      <c r="S38" s="44">
        <v>227880</v>
      </c>
      <c r="T38" s="41">
        <f t="shared" si="10"/>
        <v>96148.97999999998</v>
      </c>
      <c r="U38" s="41">
        <v>56013</v>
      </c>
      <c r="V38" s="45">
        <v>146153</v>
      </c>
      <c r="W38" s="43">
        <f t="shared" si="11"/>
        <v>157845</v>
      </c>
      <c r="X38" s="43">
        <f t="shared" si="12"/>
        <v>152161.97999999998</v>
      </c>
      <c r="Y38" s="43">
        <v>0</v>
      </c>
      <c r="Z38" s="43">
        <f t="shared" si="13"/>
        <v>152161.97999999998</v>
      </c>
      <c r="AA38" s="41"/>
    </row>
    <row r="39" spans="1:27" s="47" customFormat="1" ht="12.75">
      <c r="A39" s="46" t="e">
        <f>#REF!</f>
        <v>#REF!</v>
      </c>
      <c r="B39" s="47" t="e">
        <f t="shared" si="2"/>
        <v>#REF!</v>
      </c>
      <c r="C39" s="1">
        <v>71</v>
      </c>
      <c r="D39" s="39" t="s">
        <v>56</v>
      </c>
      <c r="E39" s="40" t="b">
        <f t="shared" si="4"/>
        <v>1</v>
      </c>
      <c r="F39" s="39">
        <v>71</v>
      </c>
      <c r="G39" s="40" t="s">
        <v>56</v>
      </c>
      <c r="H39" s="41">
        <v>1125.69</v>
      </c>
      <c r="I39" s="41">
        <f t="shared" si="3"/>
        <v>3938001.33</v>
      </c>
      <c r="J39" s="41">
        <v>80.39</v>
      </c>
      <c r="K39" s="41">
        <f t="shared" si="5"/>
        <v>140614.17</v>
      </c>
      <c r="L39" s="41">
        <v>196.61</v>
      </c>
      <c r="M39" s="42">
        <v>7.41</v>
      </c>
      <c r="N39" s="41">
        <f t="shared" si="6"/>
        <v>370016.09</v>
      </c>
      <c r="O39" s="43">
        <f t="shared" si="7"/>
        <v>5071.77</v>
      </c>
      <c r="P39" s="41">
        <v>1</v>
      </c>
      <c r="Q39" s="50">
        <f t="shared" si="8"/>
        <v>684.45</v>
      </c>
      <c r="R39" s="41">
        <f t="shared" si="9"/>
        <v>4454387.81</v>
      </c>
      <c r="S39" s="44">
        <v>1244178</v>
      </c>
      <c r="T39" s="41">
        <f t="shared" si="10"/>
        <v>3210209.8099999996</v>
      </c>
      <c r="U39" s="41">
        <v>758524</v>
      </c>
      <c r="V39" s="45">
        <v>4038580.4899999993</v>
      </c>
      <c r="W39" s="43">
        <f t="shared" si="11"/>
        <v>4361667</v>
      </c>
      <c r="X39" s="43">
        <f t="shared" si="12"/>
        <v>3968733.8099999996</v>
      </c>
      <c r="Y39" s="43">
        <v>0</v>
      </c>
      <c r="Z39" s="43">
        <f t="shared" si="13"/>
        <v>3968733.8099999996</v>
      </c>
      <c r="AA39" s="41"/>
    </row>
    <row r="40" spans="1:27" s="47" customFormat="1" ht="12.75">
      <c r="A40" s="46" t="e">
        <f>#REF!</f>
        <v>#REF!</v>
      </c>
      <c r="B40" s="47" t="e">
        <f t="shared" si="2"/>
        <v>#REF!</v>
      </c>
      <c r="C40" s="1">
        <v>73</v>
      </c>
      <c r="D40" s="39" t="s">
        <v>57</v>
      </c>
      <c r="E40" s="40" t="b">
        <f t="shared" si="4"/>
        <v>1</v>
      </c>
      <c r="F40" s="39">
        <v>73</v>
      </c>
      <c r="G40" s="40" t="s">
        <v>57</v>
      </c>
      <c r="H40" s="41">
        <v>0</v>
      </c>
      <c r="I40" s="41">
        <f t="shared" si="3"/>
        <v>0</v>
      </c>
      <c r="J40" s="41">
        <v>0</v>
      </c>
      <c r="K40" s="41">
        <f t="shared" si="5"/>
        <v>0</v>
      </c>
      <c r="L40" s="41">
        <v>0</v>
      </c>
      <c r="M40" s="42">
        <v>0</v>
      </c>
      <c r="N40" s="41">
        <f t="shared" si="6"/>
        <v>0</v>
      </c>
      <c r="O40" s="43">
        <f t="shared" si="7"/>
        <v>0</v>
      </c>
      <c r="P40" s="41">
        <v>0</v>
      </c>
      <c r="Q40" s="50">
        <f t="shared" si="8"/>
        <v>0</v>
      </c>
      <c r="R40" s="41">
        <f t="shared" si="9"/>
        <v>0</v>
      </c>
      <c r="S40" s="44">
        <v>20319</v>
      </c>
      <c r="T40" s="41">
        <f t="shared" si="10"/>
        <v>0</v>
      </c>
      <c r="U40" s="41">
        <v>203</v>
      </c>
      <c r="V40" s="45">
        <v>203</v>
      </c>
      <c r="W40" s="43">
        <f t="shared" si="11"/>
        <v>219</v>
      </c>
      <c r="X40" s="43">
        <f t="shared" si="12"/>
        <v>203</v>
      </c>
      <c r="Y40" s="43">
        <v>0</v>
      </c>
      <c r="Z40" s="43">
        <f t="shared" si="13"/>
        <v>203</v>
      </c>
      <c r="AA40" s="41"/>
    </row>
    <row r="41" spans="1:27" s="47" customFormat="1" ht="12.75">
      <c r="A41" s="46" t="e">
        <f>#REF!</f>
        <v>#REF!</v>
      </c>
      <c r="B41" s="47" t="e">
        <f t="shared" si="2"/>
        <v>#REF!</v>
      </c>
      <c r="C41" s="1">
        <v>75</v>
      </c>
      <c r="D41" s="39" t="s">
        <v>58</v>
      </c>
      <c r="E41" s="40" t="b">
        <f t="shared" si="4"/>
        <v>1</v>
      </c>
      <c r="F41" s="39">
        <v>75</v>
      </c>
      <c r="G41" s="40" t="s">
        <v>58</v>
      </c>
      <c r="H41" s="41">
        <v>437.31</v>
      </c>
      <c r="I41" s="41">
        <f t="shared" si="3"/>
        <v>1529841.57</v>
      </c>
      <c r="J41" s="41">
        <v>186.34</v>
      </c>
      <c r="K41" s="41">
        <f t="shared" si="5"/>
        <v>325936.61</v>
      </c>
      <c r="L41" s="41">
        <v>76.94</v>
      </c>
      <c r="M41" s="42">
        <v>1</v>
      </c>
      <c r="N41" s="41">
        <f t="shared" si="6"/>
        <v>144799.54</v>
      </c>
      <c r="O41" s="43">
        <f t="shared" si="7"/>
        <v>684.45</v>
      </c>
      <c r="P41" s="41">
        <v>0</v>
      </c>
      <c r="Q41" s="50">
        <f t="shared" si="8"/>
        <v>0</v>
      </c>
      <c r="R41" s="41">
        <f t="shared" si="9"/>
        <v>2001262.1700000002</v>
      </c>
      <c r="S41" s="44">
        <v>881029</v>
      </c>
      <c r="T41" s="41">
        <f t="shared" si="10"/>
        <v>1120233.1700000002</v>
      </c>
      <c r="U41" s="41">
        <v>669210</v>
      </c>
      <c r="V41" s="45">
        <v>1671070.1199999999</v>
      </c>
      <c r="W41" s="43">
        <f t="shared" si="11"/>
        <v>1804756</v>
      </c>
      <c r="X41" s="43">
        <f t="shared" si="12"/>
        <v>1789443.1700000002</v>
      </c>
      <c r="Y41" s="43">
        <v>0</v>
      </c>
      <c r="Z41" s="43">
        <f t="shared" si="13"/>
        <v>1789443.1700000002</v>
      </c>
      <c r="AA41" s="41"/>
    </row>
    <row r="42" spans="1:27" s="47" customFormat="1" ht="12.75">
      <c r="A42" s="46" t="e">
        <f>#REF!</f>
        <v>#REF!</v>
      </c>
      <c r="B42" s="47" t="e">
        <f t="shared" si="2"/>
        <v>#REF!</v>
      </c>
      <c r="C42" s="1">
        <v>77</v>
      </c>
      <c r="D42" s="39" t="s">
        <v>59</v>
      </c>
      <c r="E42" s="40" t="b">
        <f t="shared" si="4"/>
        <v>1</v>
      </c>
      <c r="F42" s="39">
        <v>77</v>
      </c>
      <c r="G42" s="40" t="s">
        <v>59</v>
      </c>
      <c r="H42" s="41">
        <v>459.11999999999995</v>
      </c>
      <c r="I42" s="41">
        <f t="shared" si="3"/>
        <v>1606139.5</v>
      </c>
      <c r="J42" s="41">
        <v>157.36</v>
      </c>
      <c r="K42" s="41">
        <f t="shared" si="5"/>
        <v>275246.24</v>
      </c>
      <c r="L42" s="41">
        <v>68.10000000000001</v>
      </c>
      <c r="M42" s="42">
        <v>3</v>
      </c>
      <c r="N42" s="41">
        <f t="shared" si="6"/>
        <v>128162.84</v>
      </c>
      <c r="O42" s="43">
        <f t="shared" si="7"/>
        <v>2053.35</v>
      </c>
      <c r="P42" s="41">
        <v>0</v>
      </c>
      <c r="Q42" s="50">
        <f t="shared" si="8"/>
        <v>0</v>
      </c>
      <c r="R42" s="41">
        <f t="shared" si="9"/>
        <v>2011601.9300000002</v>
      </c>
      <c r="S42" s="44">
        <v>862525</v>
      </c>
      <c r="T42" s="41">
        <f t="shared" si="10"/>
        <v>1149076.9300000002</v>
      </c>
      <c r="U42" s="41">
        <v>956783</v>
      </c>
      <c r="V42" s="45">
        <v>2140857.9399999995</v>
      </c>
      <c r="W42" s="43">
        <f t="shared" si="11"/>
        <v>2312127</v>
      </c>
      <c r="X42" s="43">
        <f t="shared" si="12"/>
        <v>2105859.93</v>
      </c>
      <c r="Y42" s="43">
        <v>0</v>
      </c>
      <c r="Z42" s="43">
        <f t="shared" si="13"/>
        <v>2105859.93</v>
      </c>
      <c r="AA42" s="41"/>
    </row>
    <row r="43" spans="1:27" s="47" customFormat="1" ht="12.75">
      <c r="A43" s="46" t="e">
        <f>#REF!</f>
        <v>#REF!</v>
      </c>
      <c r="B43" s="47" t="e">
        <f t="shared" si="2"/>
        <v>#REF!</v>
      </c>
      <c r="C43" s="1">
        <v>79</v>
      </c>
      <c r="D43" s="39" t="s">
        <v>60</v>
      </c>
      <c r="E43" s="40" t="b">
        <f t="shared" si="4"/>
        <v>1</v>
      </c>
      <c r="F43" s="39">
        <v>79</v>
      </c>
      <c r="G43" s="40" t="s">
        <v>60</v>
      </c>
      <c r="H43" s="41">
        <v>524.75</v>
      </c>
      <c r="I43" s="41">
        <f t="shared" si="3"/>
        <v>1835732.93</v>
      </c>
      <c r="J43" s="41">
        <v>72.69</v>
      </c>
      <c r="K43" s="41">
        <f t="shared" si="5"/>
        <v>127145.71</v>
      </c>
      <c r="L43" s="41">
        <v>59.92</v>
      </c>
      <c r="M43" s="42">
        <v>3</v>
      </c>
      <c r="N43" s="41">
        <f t="shared" si="6"/>
        <v>112768.24</v>
      </c>
      <c r="O43" s="43">
        <f t="shared" si="7"/>
        <v>2053.35</v>
      </c>
      <c r="P43" s="41">
        <v>1</v>
      </c>
      <c r="Q43" s="50">
        <f t="shared" si="8"/>
        <v>684.45</v>
      </c>
      <c r="R43" s="41">
        <f t="shared" si="9"/>
        <v>2078384.68</v>
      </c>
      <c r="S43" s="44">
        <v>934336</v>
      </c>
      <c r="T43" s="41">
        <f t="shared" si="10"/>
        <v>1144048.68</v>
      </c>
      <c r="U43" s="41">
        <v>0</v>
      </c>
      <c r="V43" s="45">
        <v>1318598.26</v>
      </c>
      <c r="W43" s="43">
        <f t="shared" si="11"/>
        <v>1424086</v>
      </c>
      <c r="X43" s="43">
        <f t="shared" si="12"/>
        <v>1144048.68</v>
      </c>
      <c r="Y43" s="43">
        <v>0</v>
      </c>
      <c r="Z43" s="43">
        <f t="shared" si="13"/>
        <v>1144048.68</v>
      </c>
      <c r="AA43" s="41"/>
    </row>
    <row r="44" spans="1:27" s="47" customFormat="1" ht="12.75">
      <c r="A44" s="46" t="e">
        <f>#REF!</f>
        <v>#REF!</v>
      </c>
      <c r="B44" s="47" t="e">
        <f t="shared" si="2"/>
        <v>#REF!</v>
      </c>
      <c r="C44" s="1">
        <v>81</v>
      </c>
      <c r="D44" s="39" t="s">
        <v>61</v>
      </c>
      <c r="E44" s="40" t="b">
        <f t="shared" si="4"/>
        <v>1</v>
      </c>
      <c r="F44" s="39">
        <v>81</v>
      </c>
      <c r="G44" s="40" t="s">
        <v>61</v>
      </c>
      <c r="H44" s="41">
        <v>258.69</v>
      </c>
      <c r="I44" s="41">
        <f t="shared" si="3"/>
        <v>904975.23</v>
      </c>
      <c r="J44" s="41">
        <v>37.74</v>
      </c>
      <c r="K44" s="41">
        <f t="shared" si="5"/>
        <v>66012.92</v>
      </c>
      <c r="L44" s="41">
        <v>28.619999999999997</v>
      </c>
      <c r="M44" s="42">
        <v>0.99</v>
      </c>
      <c r="N44" s="41">
        <f t="shared" si="6"/>
        <v>53862.27</v>
      </c>
      <c r="O44" s="43">
        <f t="shared" si="7"/>
        <v>677.61</v>
      </c>
      <c r="P44" s="41">
        <v>0</v>
      </c>
      <c r="Q44" s="50">
        <f t="shared" si="8"/>
        <v>0</v>
      </c>
      <c r="R44" s="41">
        <f t="shared" si="9"/>
        <v>1025528.03</v>
      </c>
      <c r="S44" s="44">
        <v>600046</v>
      </c>
      <c r="T44" s="41">
        <f t="shared" si="10"/>
        <v>425482.03</v>
      </c>
      <c r="U44" s="41">
        <v>0</v>
      </c>
      <c r="V44" s="45">
        <v>455245</v>
      </c>
      <c r="W44" s="43">
        <f t="shared" si="11"/>
        <v>491665</v>
      </c>
      <c r="X44" s="43">
        <f t="shared" si="12"/>
        <v>425482.03</v>
      </c>
      <c r="Y44" s="43">
        <v>0</v>
      </c>
      <c r="Z44" s="43">
        <f t="shared" si="13"/>
        <v>425482.03</v>
      </c>
      <c r="AA44" s="41"/>
    </row>
    <row r="45" spans="1:27" s="47" customFormat="1" ht="12.75">
      <c r="A45" s="46" t="e">
        <f>#REF!</f>
        <v>#REF!</v>
      </c>
      <c r="B45" s="47" t="e">
        <f t="shared" si="2"/>
        <v>#REF!</v>
      </c>
      <c r="C45" s="1">
        <v>83</v>
      </c>
      <c r="D45" s="39" t="s">
        <v>62</v>
      </c>
      <c r="E45" s="40" t="b">
        <f t="shared" si="4"/>
        <v>1</v>
      </c>
      <c r="F45" s="39">
        <v>83</v>
      </c>
      <c r="G45" s="40" t="s">
        <v>62</v>
      </c>
      <c r="H45" s="41">
        <v>70.09</v>
      </c>
      <c r="I45" s="41">
        <f t="shared" si="3"/>
        <v>245195.85</v>
      </c>
      <c r="J45" s="41">
        <v>27.46</v>
      </c>
      <c r="K45" s="41">
        <f t="shared" si="5"/>
        <v>48031.66</v>
      </c>
      <c r="L45" s="41">
        <v>11.5</v>
      </c>
      <c r="M45" s="42">
        <v>0</v>
      </c>
      <c r="N45" s="41">
        <f t="shared" si="6"/>
        <v>21642.77</v>
      </c>
      <c r="O45" s="43">
        <f t="shared" si="7"/>
        <v>0</v>
      </c>
      <c r="P45" s="41">
        <v>0</v>
      </c>
      <c r="Q45" s="50">
        <f t="shared" si="8"/>
        <v>0</v>
      </c>
      <c r="R45" s="41">
        <f t="shared" si="9"/>
        <v>314870.28</v>
      </c>
      <c r="S45" s="44">
        <v>784828</v>
      </c>
      <c r="T45" s="41">
        <f t="shared" si="10"/>
        <v>0</v>
      </c>
      <c r="U45" s="41">
        <v>0</v>
      </c>
      <c r="V45" s="45">
        <v>0</v>
      </c>
      <c r="W45" s="43">
        <f t="shared" si="11"/>
        <v>0</v>
      </c>
      <c r="X45" s="43">
        <f t="shared" si="12"/>
        <v>0</v>
      </c>
      <c r="Y45" s="43">
        <v>0</v>
      </c>
      <c r="Z45" s="43">
        <f t="shared" si="13"/>
        <v>0</v>
      </c>
      <c r="AA45" s="41"/>
    </row>
    <row r="46" spans="1:27" s="47" customFormat="1" ht="12.75">
      <c r="A46" s="46" t="e">
        <f>#REF!</f>
        <v>#REF!</v>
      </c>
      <c r="B46" s="47" t="e">
        <f t="shared" si="2"/>
        <v>#REF!</v>
      </c>
      <c r="C46" s="1">
        <v>87</v>
      </c>
      <c r="D46" s="39" t="s">
        <v>63</v>
      </c>
      <c r="E46" s="40" t="b">
        <f t="shared" si="4"/>
        <v>1</v>
      </c>
      <c r="F46" s="39">
        <v>87</v>
      </c>
      <c r="G46" s="40" t="s">
        <v>63</v>
      </c>
      <c r="H46" s="41">
        <v>103.81</v>
      </c>
      <c r="I46" s="41">
        <f t="shared" si="3"/>
        <v>363158.52</v>
      </c>
      <c r="J46" s="41">
        <v>24.83</v>
      </c>
      <c r="K46" s="41">
        <f t="shared" si="5"/>
        <v>43431.39</v>
      </c>
      <c r="L46" s="41">
        <v>14.5</v>
      </c>
      <c r="M46" s="42">
        <v>0</v>
      </c>
      <c r="N46" s="41">
        <f t="shared" si="6"/>
        <v>27288.71</v>
      </c>
      <c r="O46" s="43">
        <f t="shared" si="7"/>
        <v>0</v>
      </c>
      <c r="P46" s="41">
        <v>1</v>
      </c>
      <c r="Q46" s="50">
        <f t="shared" si="8"/>
        <v>684.45</v>
      </c>
      <c r="R46" s="41">
        <f t="shared" si="9"/>
        <v>434563.07000000007</v>
      </c>
      <c r="S46" s="44">
        <v>992220</v>
      </c>
      <c r="T46" s="41">
        <f t="shared" si="10"/>
        <v>0</v>
      </c>
      <c r="U46" s="41">
        <v>0</v>
      </c>
      <c r="V46" s="45">
        <v>0</v>
      </c>
      <c r="W46" s="43">
        <f t="shared" si="11"/>
        <v>0</v>
      </c>
      <c r="X46" s="43">
        <f t="shared" si="12"/>
        <v>0</v>
      </c>
      <c r="Y46" s="43">
        <v>0</v>
      </c>
      <c r="Z46" s="43">
        <f t="shared" si="13"/>
        <v>0</v>
      </c>
      <c r="AA46" s="41"/>
    </row>
    <row r="47" spans="1:27" s="47" customFormat="1" ht="12.75">
      <c r="A47" s="46" t="e">
        <f>#REF!</f>
        <v>#REF!</v>
      </c>
      <c r="B47" s="47" t="e">
        <f t="shared" si="2"/>
        <v>#REF!</v>
      </c>
      <c r="C47" s="1">
        <v>89</v>
      </c>
      <c r="D47" s="39" t="s">
        <v>64</v>
      </c>
      <c r="E47" s="40" t="b">
        <f t="shared" si="4"/>
        <v>1</v>
      </c>
      <c r="F47" s="39">
        <v>89</v>
      </c>
      <c r="G47" s="40" t="s">
        <v>64</v>
      </c>
      <c r="H47" s="41">
        <v>636.0600000000001</v>
      </c>
      <c r="I47" s="41">
        <f t="shared" si="3"/>
        <v>2225128.7</v>
      </c>
      <c r="J47" s="41">
        <v>278.15</v>
      </c>
      <c r="K47" s="41">
        <f t="shared" si="5"/>
        <v>486526.07</v>
      </c>
      <c r="L47" s="41">
        <v>131.23</v>
      </c>
      <c r="M47" s="42">
        <v>2</v>
      </c>
      <c r="N47" s="41">
        <f t="shared" si="6"/>
        <v>246972.24</v>
      </c>
      <c r="O47" s="43">
        <f t="shared" si="7"/>
        <v>1368.9</v>
      </c>
      <c r="P47" s="41">
        <v>2</v>
      </c>
      <c r="Q47" s="50">
        <f t="shared" si="8"/>
        <v>1368.9</v>
      </c>
      <c r="R47" s="41">
        <f t="shared" si="9"/>
        <v>2961364.8099999996</v>
      </c>
      <c r="S47" s="44">
        <v>655178</v>
      </c>
      <c r="T47" s="41">
        <f t="shared" si="10"/>
        <v>2306186.8099999996</v>
      </c>
      <c r="U47" s="41">
        <v>2520022</v>
      </c>
      <c r="V47" s="45">
        <v>4954076.83</v>
      </c>
      <c r="W47" s="43">
        <f t="shared" si="11"/>
        <v>5350403</v>
      </c>
      <c r="X47" s="43">
        <f t="shared" si="12"/>
        <v>4826208.81</v>
      </c>
      <c r="Y47" s="43">
        <v>0</v>
      </c>
      <c r="Z47" s="43">
        <f t="shared" si="13"/>
        <v>4826208.81</v>
      </c>
      <c r="AA47" s="41"/>
    </row>
    <row r="48" spans="1:27" s="47" customFormat="1" ht="12.75">
      <c r="A48" s="46" t="e">
        <f>#REF!</f>
        <v>#REF!</v>
      </c>
      <c r="B48" s="47" t="e">
        <f t="shared" si="2"/>
        <v>#REF!</v>
      </c>
      <c r="C48" s="1">
        <v>91</v>
      </c>
      <c r="D48" s="39" t="s">
        <v>65</v>
      </c>
      <c r="E48" s="40" t="b">
        <f t="shared" si="4"/>
        <v>1</v>
      </c>
      <c r="F48" s="39">
        <v>91</v>
      </c>
      <c r="G48" s="40" t="s">
        <v>65</v>
      </c>
      <c r="H48" s="41">
        <v>40.97</v>
      </c>
      <c r="I48" s="41">
        <f t="shared" si="3"/>
        <v>143325.35</v>
      </c>
      <c r="J48" s="41">
        <v>0</v>
      </c>
      <c r="K48" s="41">
        <f t="shared" si="5"/>
        <v>0</v>
      </c>
      <c r="L48" s="41">
        <v>10</v>
      </c>
      <c r="M48" s="42">
        <v>0</v>
      </c>
      <c r="N48" s="41">
        <f t="shared" si="6"/>
        <v>18819.8</v>
      </c>
      <c r="O48" s="43">
        <f t="shared" si="7"/>
        <v>0</v>
      </c>
      <c r="P48" s="41">
        <v>0</v>
      </c>
      <c r="Q48" s="50">
        <f t="shared" si="8"/>
        <v>0</v>
      </c>
      <c r="R48" s="41">
        <f t="shared" si="9"/>
        <v>162145.15</v>
      </c>
      <c r="S48" s="44">
        <v>128199</v>
      </c>
      <c r="T48" s="41">
        <f t="shared" si="10"/>
        <v>33946.149999999994</v>
      </c>
      <c r="U48" s="41">
        <v>0</v>
      </c>
      <c r="V48" s="45">
        <v>40397.669999999984</v>
      </c>
      <c r="W48" s="43">
        <f t="shared" si="11"/>
        <v>43629</v>
      </c>
      <c r="X48" s="43">
        <f t="shared" si="12"/>
        <v>33946.149999999994</v>
      </c>
      <c r="Y48" s="43">
        <v>4185.590000000004</v>
      </c>
      <c r="Z48" s="43">
        <f t="shared" si="13"/>
        <v>38131.74</v>
      </c>
      <c r="AA48" s="41"/>
    </row>
    <row r="49" spans="1:27" s="47" customFormat="1" ht="12.75">
      <c r="A49" s="46" t="e">
        <f>#REF!</f>
        <v>#REF!</v>
      </c>
      <c r="B49" s="47" t="e">
        <f t="shared" si="2"/>
        <v>#REF!</v>
      </c>
      <c r="C49" s="1">
        <v>93</v>
      </c>
      <c r="D49" s="39" t="s">
        <v>66</v>
      </c>
      <c r="E49" s="40" t="b">
        <f t="shared" si="4"/>
        <v>1</v>
      </c>
      <c r="F49" s="39">
        <v>93</v>
      </c>
      <c r="G49" s="40" t="s">
        <v>66</v>
      </c>
      <c r="H49" s="41">
        <v>879.9499999999999</v>
      </c>
      <c r="I49" s="41">
        <f t="shared" si="3"/>
        <v>3078329.09</v>
      </c>
      <c r="J49" s="41">
        <v>68.61</v>
      </c>
      <c r="K49" s="41">
        <f t="shared" si="5"/>
        <v>120009.18</v>
      </c>
      <c r="L49" s="41">
        <v>81.43</v>
      </c>
      <c r="M49" s="42">
        <v>1</v>
      </c>
      <c r="N49" s="41">
        <f t="shared" si="6"/>
        <v>153249.63</v>
      </c>
      <c r="O49" s="43">
        <f t="shared" si="7"/>
        <v>684.45</v>
      </c>
      <c r="P49" s="41">
        <v>6.62</v>
      </c>
      <c r="Q49" s="50">
        <f t="shared" si="8"/>
        <v>4531.06</v>
      </c>
      <c r="R49" s="41">
        <f t="shared" si="9"/>
        <v>3356803.41</v>
      </c>
      <c r="S49" s="44">
        <v>1084371</v>
      </c>
      <c r="T49" s="41">
        <f t="shared" si="10"/>
        <v>2272432.41</v>
      </c>
      <c r="U49" s="41">
        <v>532325</v>
      </c>
      <c r="V49" s="45">
        <v>2899732.3000000003</v>
      </c>
      <c r="W49" s="43">
        <f t="shared" si="11"/>
        <v>3131711</v>
      </c>
      <c r="X49" s="43">
        <f t="shared" si="12"/>
        <v>2804757.41</v>
      </c>
      <c r="Y49" s="43">
        <v>0</v>
      </c>
      <c r="Z49" s="43">
        <f t="shared" si="13"/>
        <v>2804757.41</v>
      </c>
      <c r="AA49" s="41"/>
    </row>
    <row r="50" spans="1:27" s="47" customFormat="1" ht="12.75">
      <c r="A50" s="46" t="e">
        <f>#REF!</f>
        <v>#REF!</v>
      </c>
      <c r="B50" s="47" t="e">
        <f t="shared" si="2"/>
        <v>#REF!</v>
      </c>
      <c r="C50" s="1">
        <v>95</v>
      </c>
      <c r="D50" s="39" t="s">
        <v>67</v>
      </c>
      <c r="E50" s="40" t="b">
        <f t="shared" si="4"/>
        <v>1</v>
      </c>
      <c r="F50" s="39">
        <v>95</v>
      </c>
      <c r="G50" s="40" t="s">
        <v>67</v>
      </c>
      <c r="H50" s="41">
        <v>428.97</v>
      </c>
      <c r="I50" s="41">
        <f t="shared" si="3"/>
        <v>1500665.75</v>
      </c>
      <c r="J50" s="41">
        <v>66.14999999999999</v>
      </c>
      <c r="K50" s="41">
        <f t="shared" si="5"/>
        <v>115706.27</v>
      </c>
      <c r="L50" s="41">
        <v>62.21</v>
      </c>
      <c r="M50" s="42">
        <v>3.5</v>
      </c>
      <c r="N50" s="41">
        <f t="shared" si="6"/>
        <v>117077.98</v>
      </c>
      <c r="O50" s="43">
        <f t="shared" si="7"/>
        <v>2395.58</v>
      </c>
      <c r="P50" s="41">
        <v>1</v>
      </c>
      <c r="Q50" s="50">
        <f t="shared" si="8"/>
        <v>684.45</v>
      </c>
      <c r="R50" s="41">
        <f t="shared" si="9"/>
        <v>1736530.03</v>
      </c>
      <c r="S50" s="44">
        <v>1200340</v>
      </c>
      <c r="T50" s="41">
        <f t="shared" si="10"/>
        <v>536190.03</v>
      </c>
      <c r="U50" s="41">
        <v>119256</v>
      </c>
      <c r="V50" s="45">
        <v>748722.96</v>
      </c>
      <c r="W50" s="43">
        <f t="shared" si="11"/>
        <v>808621</v>
      </c>
      <c r="X50" s="43">
        <f t="shared" si="12"/>
        <v>655446.03</v>
      </c>
      <c r="Y50" s="43">
        <v>17614.31999999995</v>
      </c>
      <c r="Z50" s="43">
        <f t="shared" si="13"/>
        <v>673060.35</v>
      </c>
      <c r="AA50" s="41"/>
    </row>
    <row r="51" spans="1:27" s="47" customFormat="1" ht="12.75">
      <c r="A51" s="46" t="e">
        <f>#REF!</f>
        <v>#REF!</v>
      </c>
      <c r="B51" s="47" t="e">
        <f t="shared" si="2"/>
        <v>#REF!</v>
      </c>
      <c r="C51" s="1">
        <v>99</v>
      </c>
      <c r="D51" s="39" t="s">
        <v>68</v>
      </c>
      <c r="E51" s="40" t="b">
        <f t="shared" si="4"/>
        <v>1</v>
      </c>
      <c r="F51" s="39">
        <v>99</v>
      </c>
      <c r="G51" s="40" t="s">
        <v>68</v>
      </c>
      <c r="H51" s="41">
        <v>338.65999999999997</v>
      </c>
      <c r="I51" s="41">
        <f t="shared" si="3"/>
        <v>1184734.28</v>
      </c>
      <c r="J51" s="41">
        <v>43.36</v>
      </c>
      <c r="K51" s="41">
        <f t="shared" si="5"/>
        <v>75843.14</v>
      </c>
      <c r="L51" s="41">
        <v>47.48</v>
      </c>
      <c r="M51" s="42">
        <v>0</v>
      </c>
      <c r="N51" s="41">
        <f t="shared" si="6"/>
        <v>89356.41</v>
      </c>
      <c r="O51" s="43">
        <f t="shared" si="7"/>
        <v>0</v>
      </c>
      <c r="P51" s="41">
        <v>3</v>
      </c>
      <c r="Q51" s="50">
        <f t="shared" si="8"/>
        <v>2053.35</v>
      </c>
      <c r="R51" s="41">
        <f t="shared" si="9"/>
        <v>1351987.18</v>
      </c>
      <c r="S51" s="44">
        <v>623066</v>
      </c>
      <c r="T51" s="41">
        <f t="shared" si="10"/>
        <v>728921.1799999999</v>
      </c>
      <c r="U51" s="41">
        <v>115615</v>
      </c>
      <c r="V51" s="45">
        <v>890091.2900000003</v>
      </c>
      <c r="W51" s="43">
        <f t="shared" si="11"/>
        <v>961299</v>
      </c>
      <c r="X51" s="43">
        <f t="shared" si="12"/>
        <v>844536.1799999999</v>
      </c>
      <c r="Y51" s="43">
        <v>0</v>
      </c>
      <c r="Z51" s="43">
        <f t="shared" si="13"/>
        <v>844536.1799999999</v>
      </c>
      <c r="AA51" s="41"/>
    </row>
    <row r="52" spans="1:27" s="47" customFormat="1" ht="12.75">
      <c r="A52" s="46" t="e">
        <f>#REF!</f>
        <v>#REF!</v>
      </c>
      <c r="B52" s="47" t="e">
        <f t="shared" si="2"/>
        <v>#REF!</v>
      </c>
      <c r="C52" s="1">
        <v>101</v>
      </c>
      <c r="D52" s="39" t="s">
        <v>69</v>
      </c>
      <c r="E52" s="40" t="b">
        <f t="shared" si="4"/>
        <v>1</v>
      </c>
      <c r="F52" s="39">
        <v>101</v>
      </c>
      <c r="G52" s="40" t="s">
        <v>69</v>
      </c>
      <c r="H52" s="41">
        <v>1713.6200000000001</v>
      </c>
      <c r="I52" s="41">
        <f t="shared" si="3"/>
        <v>5994756.85</v>
      </c>
      <c r="J52" s="41">
        <v>813.83</v>
      </c>
      <c r="K52" s="41">
        <f t="shared" si="5"/>
        <v>1423510.74</v>
      </c>
      <c r="L52" s="41">
        <v>400.88</v>
      </c>
      <c r="M52" s="42">
        <v>18.44</v>
      </c>
      <c r="N52" s="41">
        <f t="shared" si="6"/>
        <v>754448.14</v>
      </c>
      <c r="O52" s="43">
        <f t="shared" si="7"/>
        <v>12621.26</v>
      </c>
      <c r="P52" s="41">
        <v>7.57</v>
      </c>
      <c r="Q52" s="50">
        <f t="shared" si="8"/>
        <v>5181.29</v>
      </c>
      <c r="R52" s="41">
        <f t="shared" si="9"/>
        <v>8190518.279999999</v>
      </c>
      <c r="S52" s="44">
        <v>1835855</v>
      </c>
      <c r="T52" s="41">
        <f t="shared" si="10"/>
        <v>6354663.279999999</v>
      </c>
      <c r="U52" s="41">
        <v>6282807</v>
      </c>
      <c r="V52" s="45">
        <v>12545834.4</v>
      </c>
      <c r="W52" s="43">
        <f t="shared" si="11"/>
        <v>13549501</v>
      </c>
      <c r="X52" s="43">
        <f t="shared" si="12"/>
        <v>12637470.28</v>
      </c>
      <c r="Y52" s="43">
        <v>0</v>
      </c>
      <c r="Z52" s="43">
        <f t="shared" si="13"/>
        <v>12637470.28</v>
      </c>
      <c r="AA52" s="41"/>
    </row>
    <row r="53" spans="1:27" s="47" customFormat="1" ht="12.75">
      <c r="A53" s="46" t="e">
        <f>#REF!</f>
        <v>#REF!</v>
      </c>
      <c r="B53" s="47" t="e">
        <f t="shared" si="2"/>
        <v>#REF!</v>
      </c>
      <c r="C53" s="1">
        <v>103</v>
      </c>
      <c r="D53" s="39" t="s">
        <v>70</v>
      </c>
      <c r="E53" s="40" t="b">
        <f t="shared" si="4"/>
        <v>1</v>
      </c>
      <c r="F53" s="39">
        <v>103</v>
      </c>
      <c r="G53" s="40" t="s">
        <v>70</v>
      </c>
      <c r="H53" s="41">
        <v>26.68</v>
      </c>
      <c r="I53" s="41">
        <f t="shared" si="3"/>
        <v>93334.64</v>
      </c>
      <c r="J53" s="41">
        <v>12.52</v>
      </c>
      <c r="K53" s="41">
        <f t="shared" si="5"/>
        <v>21899.36</v>
      </c>
      <c r="L53" s="41">
        <v>3</v>
      </c>
      <c r="M53" s="42">
        <v>0</v>
      </c>
      <c r="N53" s="41">
        <f t="shared" si="6"/>
        <v>5645.94</v>
      </c>
      <c r="O53" s="43">
        <f t="shared" si="7"/>
        <v>0</v>
      </c>
      <c r="P53" s="41">
        <v>0</v>
      </c>
      <c r="Q53" s="50">
        <f t="shared" si="8"/>
        <v>0</v>
      </c>
      <c r="R53" s="41">
        <f t="shared" si="9"/>
        <v>120879.94</v>
      </c>
      <c r="S53" s="44">
        <v>108957</v>
      </c>
      <c r="T53" s="41">
        <f t="shared" si="10"/>
        <v>11922.940000000002</v>
      </c>
      <c r="U53" s="41">
        <v>46927</v>
      </c>
      <c r="V53" s="45">
        <v>51986.68</v>
      </c>
      <c r="W53" s="43">
        <f t="shared" si="11"/>
        <v>56146</v>
      </c>
      <c r="X53" s="43">
        <f t="shared" si="12"/>
        <v>56146</v>
      </c>
      <c r="Y53" s="43">
        <v>0</v>
      </c>
      <c r="Z53" s="43">
        <f t="shared" si="13"/>
        <v>56146</v>
      </c>
      <c r="AA53" s="41"/>
    </row>
    <row r="54" spans="1:27" s="47" customFormat="1" ht="12.75">
      <c r="A54" s="46" t="e">
        <f>#REF!</f>
        <v>#REF!</v>
      </c>
      <c r="B54" s="47" t="e">
        <f t="shared" si="2"/>
        <v>#REF!</v>
      </c>
      <c r="C54" s="1">
        <v>105</v>
      </c>
      <c r="D54" s="39" t="s">
        <v>71</v>
      </c>
      <c r="E54" s="40" t="b">
        <f t="shared" si="4"/>
        <v>1</v>
      </c>
      <c r="F54" s="39">
        <v>105</v>
      </c>
      <c r="G54" s="40" t="s">
        <v>71</v>
      </c>
      <c r="H54" s="41">
        <v>261.79</v>
      </c>
      <c r="I54" s="41">
        <f t="shared" si="3"/>
        <v>915819.96</v>
      </c>
      <c r="J54" s="41">
        <v>132.32</v>
      </c>
      <c r="K54" s="41">
        <f t="shared" si="5"/>
        <v>231447.53</v>
      </c>
      <c r="L54" s="41">
        <v>38.08</v>
      </c>
      <c r="M54" s="42">
        <v>0</v>
      </c>
      <c r="N54" s="41">
        <f t="shared" si="6"/>
        <v>71665.8</v>
      </c>
      <c r="O54" s="43">
        <f t="shared" si="7"/>
        <v>0</v>
      </c>
      <c r="P54" s="41">
        <v>0</v>
      </c>
      <c r="Q54" s="50">
        <f t="shared" si="8"/>
        <v>0</v>
      </c>
      <c r="R54" s="41">
        <f t="shared" si="9"/>
        <v>1218933.29</v>
      </c>
      <c r="S54" s="44">
        <v>355337</v>
      </c>
      <c r="T54" s="41">
        <f t="shared" si="10"/>
        <v>863596.29</v>
      </c>
      <c r="U54" s="41">
        <v>1088007</v>
      </c>
      <c r="V54" s="45">
        <v>1870411.9600000002</v>
      </c>
      <c r="W54" s="43">
        <f t="shared" si="11"/>
        <v>2020045</v>
      </c>
      <c r="X54" s="43">
        <f t="shared" si="12"/>
        <v>1951603.29</v>
      </c>
      <c r="Y54" s="43">
        <v>0</v>
      </c>
      <c r="Z54" s="43">
        <f t="shared" si="13"/>
        <v>1951603.29</v>
      </c>
      <c r="AA54" s="41"/>
    </row>
    <row r="55" spans="1:27" s="47" customFormat="1" ht="12.75">
      <c r="A55" s="46" t="e">
        <f>#REF!</f>
        <v>#REF!</v>
      </c>
      <c r="B55" s="47" t="e">
        <f t="shared" si="2"/>
        <v>#REF!</v>
      </c>
      <c r="C55" s="1">
        <v>107</v>
      </c>
      <c r="D55" s="39" t="s">
        <v>72</v>
      </c>
      <c r="E55" s="40" t="b">
        <f t="shared" si="4"/>
        <v>1</v>
      </c>
      <c r="F55" s="39">
        <v>107</v>
      </c>
      <c r="G55" s="40" t="s">
        <v>72</v>
      </c>
      <c r="H55" s="41">
        <v>80.43</v>
      </c>
      <c r="I55" s="41">
        <f t="shared" si="3"/>
        <v>281368.27</v>
      </c>
      <c r="J55" s="41">
        <v>43.260000000000005</v>
      </c>
      <c r="K55" s="41">
        <f t="shared" si="5"/>
        <v>75668.23</v>
      </c>
      <c r="L55" s="41">
        <v>10.59</v>
      </c>
      <c r="M55" s="42">
        <v>0</v>
      </c>
      <c r="N55" s="41">
        <f t="shared" si="6"/>
        <v>19930.17</v>
      </c>
      <c r="O55" s="43">
        <f t="shared" si="7"/>
        <v>0</v>
      </c>
      <c r="P55" s="41">
        <v>0</v>
      </c>
      <c r="Q55" s="50">
        <f t="shared" si="8"/>
        <v>0</v>
      </c>
      <c r="R55" s="41">
        <f t="shared" si="9"/>
        <v>376966.67</v>
      </c>
      <c r="S55" s="44">
        <v>159799</v>
      </c>
      <c r="T55" s="41">
        <f t="shared" si="10"/>
        <v>217167.66999999998</v>
      </c>
      <c r="U55" s="41">
        <v>199764</v>
      </c>
      <c r="V55" s="45">
        <v>433422.56</v>
      </c>
      <c r="W55" s="43">
        <f t="shared" si="11"/>
        <v>468096</v>
      </c>
      <c r="X55" s="43">
        <f t="shared" si="12"/>
        <v>416931.67</v>
      </c>
      <c r="Y55" s="43">
        <v>0</v>
      </c>
      <c r="Z55" s="43">
        <f t="shared" si="13"/>
        <v>416931.67</v>
      </c>
      <c r="AA55" s="41"/>
    </row>
    <row r="56" spans="1:27" s="47" customFormat="1" ht="12.75">
      <c r="A56" s="46" t="e">
        <f>#REF!</f>
        <v>#REF!</v>
      </c>
      <c r="B56" s="47" t="e">
        <f t="shared" si="2"/>
        <v>#REF!</v>
      </c>
      <c r="C56" s="1">
        <v>111</v>
      </c>
      <c r="D56" s="39" t="s">
        <v>73</v>
      </c>
      <c r="E56" s="40" t="b">
        <f t="shared" si="4"/>
        <v>1</v>
      </c>
      <c r="F56" s="39">
        <v>111</v>
      </c>
      <c r="G56" s="40" t="s">
        <v>73</v>
      </c>
      <c r="H56" s="41">
        <v>4336.27</v>
      </c>
      <c r="I56" s="41">
        <f t="shared" si="3"/>
        <v>15169573.34</v>
      </c>
      <c r="J56" s="41">
        <v>1577.71</v>
      </c>
      <c r="K56" s="41">
        <f t="shared" si="5"/>
        <v>2759651.45</v>
      </c>
      <c r="L56" s="41">
        <v>697.06</v>
      </c>
      <c r="M56" s="42">
        <v>293.68</v>
      </c>
      <c r="N56" s="41">
        <f t="shared" si="6"/>
        <v>1311852.98</v>
      </c>
      <c r="O56" s="43">
        <f t="shared" si="7"/>
        <v>201009.28</v>
      </c>
      <c r="P56" s="41">
        <v>27.54</v>
      </c>
      <c r="Q56" s="50">
        <f t="shared" si="8"/>
        <v>18849.75</v>
      </c>
      <c r="R56" s="41">
        <f t="shared" si="9"/>
        <v>19460936.8</v>
      </c>
      <c r="S56" s="44">
        <v>8607574</v>
      </c>
      <c r="T56" s="41">
        <f t="shared" si="10"/>
        <v>10853362.8</v>
      </c>
      <c r="U56" s="41">
        <v>1794128</v>
      </c>
      <c r="V56" s="45">
        <v>13302671.95</v>
      </c>
      <c r="W56" s="43">
        <f t="shared" si="11"/>
        <v>14366886</v>
      </c>
      <c r="X56" s="43">
        <f t="shared" si="12"/>
        <v>12647490.8</v>
      </c>
      <c r="Y56" s="43">
        <v>0</v>
      </c>
      <c r="Z56" s="43">
        <f t="shared" si="13"/>
        <v>12647490.8</v>
      </c>
      <c r="AA56" s="41"/>
    </row>
    <row r="57" spans="1:27" s="47" customFormat="1" ht="12.75">
      <c r="A57" s="46" t="e">
        <f>#REF!</f>
        <v>#REF!</v>
      </c>
      <c r="B57" s="47" t="e">
        <f t="shared" si="2"/>
        <v>#REF!</v>
      </c>
      <c r="C57" s="1">
        <v>113</v>
      </c>
      <c r="D57" s="39" t="s">
        <v>74</v>
      </c>
      <c r="E57" s="40" t="b">
        <f t="shared" si="4"/>
        <v>1</v>
      </c>
      <c r="F57" s="39">
        <v>113</v>
      </c>
      <c r="G57" s="40" t="s">
        <v>74</v>
      </c>
      <c r="H57" s="41">
        <v>1245.89</v>
      </c>
      <c r="I57" s="41">
        <f t="shared" si="3"/>
        <v>4358496.99</v>
      </c>
      <c r="J57" s="41">
        <v>549.69</v>
      </c>
      <c r="K57" s="41">
        <f t="shared" si="5"/>
        <v>961490.26</v>
      </c>
      <c r="L57" s="41">
        <v>207.54</v>
      </c>
      <c r="M57" s="42">
        <v>10</v>
      </c>
      <c r="N57" s="41">
        <f t="shared" si="6"/>
        <v>390586.13</v>
      </c>
      <c r="O57" s="43">
        <f t="shared" si="7"/>
        <v>6844.5</v>
      </c>
      <c r="P57" s="41">
        <v>7</v>
      </c>
      <c r="Q57" s="50">
        <f t="shared" si="8"/>
        <v>4791.15</v>
      </c>
      <c r="R57" s="41">
        <f t="shared" si="9"/>
        <v>5722209.03</v>
      </c>
      <c r="S57" s="44">
        <v>3506115</v>
      </c>
      <c r="T57" s="41">
        <f t="shared" si="10"/>
        <v>2216094.0300000003</v>
      </c>
      <c r="U57" s="41">
        <v>793690</v>
      </c>
      <c r="V57" s="45">
        <v>3166584</v>
      </c>
      <c r="W57" s="43">
        <f t="shared" si="11"/>
        <v>3419911</v>
      </c>
      <c r="X57" s="43">
        <f t="shared" si="12"/>
        <v>3009784.0300000003</v>
      </c>
      <c r="Y57" s="43">
        <v>0</v>
      </c>
      <c r="Z57" s="43">
        <f t="shared" si="13"/>
        <v>3009784.0300000003</v>
      </c>
      <c r="AA57" s="41"/>
    </row>
    <row r="58" spans="1:27" s="47" customFormat="1" ht="12.75">
      <c r="A58" s="46" t="e">
        <f>#REF!</f>
        <v>#REF!</v>
      </c>
      <c r="B58" s="47" t="e">
        <f t="shared" si="2"/>
        <v>#REF!</v>
      </c>
      <c r="C58" s="1">
        <v>115</v>
      </c>
      <c r="D58" s="39" t="s">
        <v>75</v>
      </c>
      <c r="E58" s="40" t="b">
        <f t="shared" si="4"/>
        <v>1</v>
      </c>
      <c r="F58" s="39">
        <v>115</v>
      </c>
      <c r="G58" s="40" t="s">
        <v>75</v>
      </c>
      <c r="H58" s="41">
        <v>180.09</v>
      </c>
      <c r="I58" s="41">
        <f t="shared" si="3"/>
        <v>630008.85</v>
      </c>
      <c r="J58" s="41">
        <v>21.61</v>
      </c>
      <c r="K58" s="41">
        <f t="shared" si="5"/>
        <v>37799.13</v>
      </c>
      <c r="L58" s="41">
        <v>33.53</v>
      </c>
      <c r="M58" s="42">
        <v>0</v>
      </c>
      <c r="N58" s="41">
        <f t="shared" si="6"/>
        <v>63102.79</v>
      </c>
      <c r="O58" s="43">
        <f t="shared" si="7"/>
        <v>0</v>
      </c>
      <c r="P58" s="41">
        <v>0</v>
      </c>
      <c r="Q58" s="50">
        <f t="shared" si="8"/>
        <v>0</v>
      </c>
      <c r="R58" s="41">
        <f t="shared" si="9"/>
        <v>730910.77</v>
      </c>
      <c r="S58" s="44">
        <v>455033</v>
      </c>
      <c r="T58" s="41">
        <f t="shared" si="10"/>
        <v>275877.77</v>
      </c>
      <c r="U58" s="41">
        <v>418638</v>
      </c>
      <c r="V58" s="45">
        <v>727196.25</v>
      </c>
      <c r="W58" s="43">
        <f t="shared" si="11"/>
        <v>785372</v>
      </c>
      <c r="X58" s="43">
        <f t="shared" si="12"/>
        <v>694515.77</v>
      </c>
      <c r="Y58" s="43">
        <v>0</v>
      </c>
      <c r="Z58" s="43">
        <f t="shared" si="13"/>
        <v>694515.77</v>
      </c>
      <c r="AA58" s="41"/>
    </row>
    <row r="59" spans="1:27" s="47" customFormat="1" ht="12.75">
      <c r="A59" s="46" t="e">
        <f>#REF!</f>
        <v>#REF!</v>
      </c>
      <c r="B59" s="47" t="e">
        <f t="shared" si="2"/>
        <v>#REF!</v>
      </c>
      <c r="C59" s="1">
        <v>117</v>
      </c>
      <c r="D59" s="39" t="s">
        <v>76</v>
      </c>
      <c r="E59" s="40" t="b">
        <f t="shared" si="4"/>
        <v>1</v>
      </c>
      <c r="F59" s="39">
        <v>117</v>
      </c>
      <c r="G59" s="40" t="s">
        <v>76</v>
      </c>
      <c r="H59" s="41">
        <v>74.05</v>
      </c>
      <c r="I59" s="41">
        <f t="shared" si="3"/>
        <v>259049.12</v>
      </c>
      <c r="J59" s="41">
        <v>23.04</v>
      </c>
      <c r="K59" s="41">
        <f t="shared" si="5"/>
        <v>40300.42</v>
      </c>
      <c r="L59" s="41">
        <v>17.16</v>
      </c>
      <c r="M59" s="42">
        <v>0</v>
      </c>
      <c r="N59" s="41">
        <f t="shared" si="6"/>
        <v>32294.78</v>
      </c>
      <c r="O59" s="43">
        <f t="shared" si="7"/>
        <v>0</v>
      </c>
      <c r="P59" s="41">
        <v>1</v>
      </c>
      <c r="Q59" s="50">
        <f t="shared" si="8"/>
        <v>684.45</v>
      </c>
      <c r="R59" s="41">
        <f t="shared" si="9"/>
        <v>332328.76999999996</v>
      </c>
      <c r="S59" s="44">
        <v>227893</v>
      </c>
      <c r="T59" s="41">
        <f t="shared" si="10"/>
        <v>104435.76999999996</v>
      </c>
      <c r="U59" s="41">
        <v>190872</v>
      </c>
      <c r="V59" s="45">
        <v>350693.64</v>
      </c>
      <c r="W59" s="43">
        <f t="shared" si="11"/>
        <v>378749</v>
      </c>
      <c r="X59" s="43">
        <f t="shared" si="12"/>
        <v>295307.76999999996</v>
      </c>
      <c r="Y59" s="43">
        <v>8947.250000000058</v>
      </c>
      <c r="Z59" s="43">
        <f t="shared" si="13"/>
        <v>304255.02</v>
      </c>
      <c r="AA59" s="41"/>
    </row>
    <row r="60" spans="1:27" s="47" customFormat="1" ht="12.75">
      <c r="A60" s="46" t="e">
        <f>#REF!</f>
        <v>#REF!</v>
      </c>
      <c r="B60" s="47" t="e">
        <f t="shared" si="2"/>
        <v>#REF!</v>
      </c>
      <c r="C60" s="1">
        <v>119</v>
      </c>
      <c r="D60" s="39" t="s">
        <v>77</v>
      </c>
      <c r="E60" s="40" t="b">
        <f t="shared" si="4"/>
        <v>1</v>
      </c>
      <c r="F60" s="39">
        <v>119</v>
      </c>
      <c r="G60" s="40" t="s">
        <v>77</v>
      </c>
      <c r="H60" s="41">
        <v>121.53</v>
      </c>
      <c r="I60" s="41">
        <f t="shared" si="3"/>
        <v>425148.4</v>
      </c>
      <c r="J60" s="41">
        <v>59.89</v>
      </c>
      <c r="K60" s="41">
        <f t="shared" si="5"/>
        <v>104756.59</v>
      </c>
      <c r="L60" s="41">
        <v>34.19</v>
      </c>
      <c r="M60" s="42">
        <v>0</v>
      </c>
      <c r="N60" s="41">
        <f t="shared" si="6"/>
        <v>64344.9</v>
      </c>
      <c r="O60" s="43">
        <f t="shared" si="7"/>
        <v>0</v>
      </c>
      <c r="P60" s="41">
        <v>0</v>
      </c>
      <c r="Q60" s="50">
        <f t="shared" si="8"/>
        <v>0</v>
      </c>
      <c r="R60" s="41">
        <f t="shared" si="9"/>
        <v>594249.89</v>
      </c>
      <c r="S60" s="44">
        <v>186469</v>
      </c>
      <c r="T60" s="41">
        <f t="shared" si="10"/>
        <v>407780.89</v>
      </c>
      <c r="U60" s="41">
        <v>329178</v>
      </c>
      <c r="V60" s="45">
        <v>818371</v>
      </c>
      <c r="W60" s="43">
        <f t="shared" si="11"/>
        <v>883841</v>
      </c>
      <c r="X60" s="43">
        <f t="shared" si="12"/>
        <v>736958.89</v>
      </c>
      <c r="Y60" s="43">
        <v>0</v>
      </c>
      <c r="Z60" s="43">
        <f t="shared" si="13"/>
        <v>736958.89</v>
      </c>
      <c r="AA60" s="41"/>
    </row>
    <row r="61" spans="1:27" s="47" customFormat="1" ht="12.75">
      <c r="A61" s="46" t="e">
        <f>#REF!</f>
        <v>#REF!</v>
      </c>
      <c r="B61" s="47" t="e">
        <f t="shared" si="2"/>
        <v>#REF!</v>
      </c>
      <c r="C61" s="1">
        <v>123</v>
      </c>
      <c r="D61" s="39" t="s">
        <v>78</v>
      </c>
      <c r="E61" s="40" t="b">
        <f t="shared" si="4"/>
        <v>1</v>
      </c>
      <c r="F61" s="39">
        <v>123</v>
      </c>
      <c r="G61" s="40" t="s">
        <v>78</v>
      </c>
      <c r="H61" s="41">
        <v>133</v>
      </c>
      <c r="I61" s="41">
        <f t="shared" si="3"/>
        <v>465273.9</v>
      </c>
      <c r="J61" s="41">
        <v>48.98</v>
      </c>
      <c r="K61" s="41">
        <f t="shared" si="5"/>
        <v>85673.37</v>
      </c>
      <c r="L61" s="41">
        <v>17.94</v>
      </c>
      <c r="M61" s="42">
        <v>2</v>
      </c>
      <c r="N61" s="41">
        <f t="shared" si="6"/>
        <v>33762.72</v>
      </c>
      <c r="O61" s="43">
        <f t="shared" si="7"/>
        <v>1368.9</v>
      </c>
      <c r="P61" s="41">
        <v>0</v>
      </c>
      <c r="Q61" s="50">
        <f t="shared" si="8"/>
        <v>0</v>
      </c>
      <c r="R61" s="41">
        <f t="shared" si="9"/>
        <v>586078.89</v>
      </c>
      <c r="S61" s="44">
        <v>267528</v>
      </c>
      <c r="T61" s="41">
        <f t="shared" si="10"/>
        <v>318550.89</v>
      </c>
      <c r="U61" s="41">
        <v>390811</v>
      </c>
      <c r="V61" s="45">
        <v>723390.9199999999</v>
      </c>
      <c r="W61" s="43">
        <f t="shared" si="11"/>
        <v>781262</v>
      </c>
      <c r="X61" s="43">
        <f t="shared" si="12"/>
        <v>709361.89</v>
      </c>
      <c r="Y61" s="43">
        <v>0</v>
      </c>
      <c r="Z61" s="43">
        <f t="shared" si="13"/>
        <v>709361.89</v>
      </c>
      <c r="AA61" s="41"/>
    </row>
    <row r="62" spans="1:27" s="47" customFormat="1" ht="12.75">
      <c r="A62" s="46" t="e">
        <f>#REF!</f>
        <v>#REF!</v>
      </c>
      <c r="B62" s="47" t="e">
        <f t="shared" si="2"/>
        <v>#REF!</v>
      </c>
      <c r="C62" s="1">
        <v>125</v>
      </c>
      <c r="D62" s="39" t="s">
        <v>79</v>
      </c>
      <c r="E62" s="40" t="b">
        <f t="shared" si="4"/>
        <v>1</v>
      </c>
      <c r="F62" s="39">
        <v>125</v>
      </c>
      <c r="G62" s="40" t="s">
        <v>79</v>
      </c>
      <c r="H62" s="41">
        <v>715.91</v>
      </c>
      <c r="I62" s="41">
        <f t="shared" si="3"/>
        <v>2504467.95</v>
      </c>
      <c r="J62" s="41">
        <v>110.81</v>
      </c>
      <c r="K62" s="41">
        <f t="shared" si="5"/>
        <v>193823.31</v>
      </c>
      <c r="L62" s="41">
        <v>152.45</v>
      </c>
      <c r="M62" s="42">
        <v>2</v>
      </c>
      <c r="N62" s="41">
        <f t="shared" si="6"/>
        <v>286907.85</v>
      </c>
      <c r="O62" s="43">
        <f t="shared" si="7"/>
        <v>1368.9</v>
      </c>
      <c r="P62" s="41">
        <v>1</v>
      </c>
      <c r="Q62" s="50">
        <f t="shared" si="8"/>
        <v>684.45</v>
      </c>
      <c r="R62" s="41">
        <f t="shared" si="9"/>
        <v>2987252.4600000004</v>
      </c>
      <c r="S62" s="44">
        <v>769613</v>
      </c>
      <c r="T62" s="41">
        <f t="shared" si="10"/>
        <v>2217639.4600000004</v>
      </c>
      <c r="U62" s="41">
        <v>1082128</v>
      </c>
      <c r="V62" s="45">
        <v>3346873.14</v>
      </c>
      <c r="W62" s="43">
        <f t="shared" si="11"/>
        <v>3614623</v>
      </c>
      <c r="X62" s="43">
        <f t="shared" si="12"/>
        <v>3299767.4600000004</v>
      </c>
      <c r="Y62" s="43">
        <v>0</v>
      </c>
      <c r="Z62" s="43">
        <f t="shared" si="13"/>
        <v>3299767.4600000004</v>
      </c>
      <c r="AA62" s="41"/>
    </row>
    <row r="63" spans="1:27" s="47" customFormat="1" ht="12.75">
      <c r="A63" s="46" t="e">
        <f>#REF!</f>
        <v>#REF!</v>
      </c>
      <c r="B63" s="47" t="e">
        <f t="shared" si="2"/>
        <v>#REF!</v>
      </c>
      <c r="C63" s="1">
        <v>127</v>
      </c>
      <c r="D63" s="39" t="s">
        <v>80</v>
      </c>
      <c r="E63" s="40" t="b">
        <f t="shared" si="4"/>
        <v>1</v>
      </c>
      <c r="F63" s="39">
        <v>127</v>
      </c>
      <c r="G63" s="40" t="s">
        <v>80</v>
      </c>
      <c r="H63" s="41">
        <v>618.68</v>
      </c>
      <c r="I63" s="41">
        <f t="shared" si="3"/>
        <v>2164328.24</v>
      </c>
      <c r="J63" s="41">
        <v>94.98</v>
      </c>
      <c r="K63" s="41">
        <f t="shared" si="5"/>
        <v>166134.27</v>
      </c>
      <c r="L63" s="41">
        <v>80.31</v>
      </c>
      <c r="M63" s="42">
        <v>0.5</v>
      </c>
      <c r="N63" s="41">
        <f t="shared" si="6"/>
        <v>151141.81</v>
      </c>
      <c r="O63" s="43">
        <f t="shared" si="7"/>
        <v>342.23</v>
      </c>
      <c r="P63" s="41">
        <v>5</v>
      </c>
      <c r="Q63" s="50">
        <f t="shared" si="8"/>
        <v>3422.25</v>
      </c>
      <c r="R63" s="41">
        <f t="shared" si="9"/>
        <v>2485368.8000000003</v>
      </c>
      <c r="S63" s="44">
        <v>1103256</v>
      </c>
      <c r="T63" s="41">
        <f t="shared" si="10"/>
        <v>1382112.8000000003</v>
      </c>
      <c r="U63" s="41">
        <v>341247</v>
      </c>
      <c r="V63" s="45">
        <v>1786724.74</v>
      </c>
      <c r="W63" s="43">
        <f t="shared" si="11"/>
        <v>1929663</v>
      </c>
      <c r="X63" s="43">
        <f t="shared" si="12"/>
        <v>1723359.8000000003</v>
      </c>
      <c r="Y63" s="43">
        <v>0</v>
      </c>
      <c r="Z63" s="43">
        <f t="shared" si="13"/>
        <v>1723359.8000000003</v>
      </c>
      <c r="AA63" s="41"/>
    </row>
    <row r="64" spans="1:27" s="47" customFormat="1" ht="12.75">
      <c r="A64" s="46" t="e">
        <f>#REF!</f>
        <v>#REF!</v>
      </c>
      <c r="B64" s="47" t="e">
        <f t="shared" si="2"/>
        <v>#REF!</v>
      </c>
      <c r="C64" s="1">
        <v>129</v>
      </c>
      <c r="D64" s="39" t="s">
        <v>81</v>
      </c>
      <c r="E64" s="40" t="b">
        <f t="shared" si="4"/>
        <v>1</v>
      </c>
      <c r="F64" s="39">
        <v>129</v>
      </c>
      <c r="G64" s="40" t="s">
        <v>81</v>
      </c>
      <c r="H64" s="41">
        <v>185.24</v>
      </c>
      <c r="I64" s="41">
        <f t="shared" si="3"/>
        <v>648025.09</v>
      </c>
      <c r="J64" s="41">
        <v>82.99000000000001</v>
      </c>
      <c r="K64" s="41">
        <f t="shared" si="5"/>
        <v>145161.96</v>
      </c>
      <c r="L64" s="41">
        <v>27.57</v>
      </c>
      <c r="M64" s="42">
        <v>0</v>
      </c>
      <c r="N64" s="41">
        <f t="shared" si="6"/>
        <v>51886.19</v>
      </c>
      <c r="O64" s="43">
        <f t="shared" si="7"/>
        <v>0</v>
      </c>
      <c r="P64" s="41">
        <v>0</v>
      </c>
      <c r="Q64" s="50">
        <f t="shared" si="8"/>
        <v>0</v>
      </c>
      <c r="R64" s="41">
        <f t="shared" si="9"/>
        <v>845073.24</v>
      </c>
      <c r="S64" s="44">
        <v>426172</v>
      </c>
      <c r="T64" s="41">
        <f t="shared" si="10"/>
        <v>418901.24</v>
      </c>
      <c r="U64" s="41">
        <v>398400</v>
      </c>
      <c r="V64" s="45">
        <v>806319.91</v>
      </c>
      <c r="W64" s="43">
        <f t="shared" si="11"/>
        <v>870826</v>
      </c>
      <c r="X64" s="43">
        <f t="shared" si="12"/>
        <v>817301.24</v>
      </c>
      <c r="Y64" s="43">
        <v>0</v>
      </c>
      <c r="Z64" s="43">
        <f t="shared" si="13"/>
        <v>817301.24</v>
      </c>
      <c r="AA64" s="41"/>
    </row>
    <row r="65" spans="1:27" s="47" customFormat="1" ht="12.75">
      <c r="A65" s="46" t="e">
        <f>#REF!</f>
        <v>#REF!</v>
      </c>
      <c r="B65" s="47" t="e">
        <f t="shared" si="2"/>
        <v>#REF!</v>
      </c>
      <c r="C65" s="1">
        <v>131</v>
      </c>
      <c r="D65" s="39" t="s">
        <v>82</v>
      </c>
      <c r="E65" s="40" t="b">
        <f t="shared" si="4"/>
        <v>1</v>
      </c>
      <c r="F65" s="39">
        <v>131</v>
      </c>
      <c r="G65" s="40" t="s">
        <v>82</v>
      </c>
      <c r="H65" s="41">
        <v>5343.45</v>
      </c>
      <c r="I65" s="41">
        <f t="shared" si="3"/>
        <v>18692991.14</v>
      </c>
      <c r="J65" s="41">
        <v>1210.24</v>
      </c>
      <c r="K65" s="41">
        <f t="shared" si="5"/>
        <v>2116891.3</v>
      </c>
      <c r="L65" s="41">
        <v>883.78</v>
      </c>
      <c r="M65" s="42">
        <v>70.16</v>
      </c>
      <c r="N65" s="41">
        <f t="shared" si="6"/>
        <v>1663256.28</v>
      </c>
      <c r="O65" s="43">
        <f t="shared" si="7"/>
        <v>48021.01</v>
      </c>
      <c r="P65" s="41">
        <v>30.8</v>
      </c>
      <c r="Q65" s="50">
        <f t="shared" si="8"/>
        <v>21081.06</v>
      </c>
      <c r="R65" s="41">
        <f t="shared" si="9"/>
        <v>22542240.790000003</v>
      </c>
      <c r="S65" s="44">
        <v>5985888</v>
      </c>
      <c r="T65" s="41">
        <f t="shared" si="10"/>
        <v>16556352.790000003</v>
      </c>
      <c r="U65" s="41">
        <v>8658713</v>
      </c>
      <c r="V65" s="45">
        <v>25680049.76</v>
      </c>
      <c r="W65" s="43">
        <f t="shared" si="11"/>
        <v>27734454</v>
      </c>
      <c r="X65" s="43">
        <f t="shared" si="12"/>
        <v>25215065.790000003</v>
      </c>
      <c r="Y65" s="43">
        <v>0</v>
      </c>
      <c r="Z65" s="43">
        <f t="shared" si="13"/>
        <v>25215065.790000003</v>
      </c>
      <c r="AA65" s="41"/>
    </row>
    <row r="66" spans="1:27" s="47" customFormat="1" ht="12.75">
      <c r="A66" s="46" t="e">
        <f>#REF!</f>
        <v>#REF!</v>
      </c>
      <c r="B66" s="47" t="e">
        <f t="shared" si="2"/>
        <v>#REF!</v>
      </c>
      <c r="C66" s="1">
        <v>133</v>
      </c>
      <c r="D66" s="39" t="s">
        <v>83</v>
      </c>
      <c r="E66" s="40" t="b">
        <f t="shared" si="4"/>
        <v>1</v>
      </c>
      <c r="F66" s="39">
        <v>133</v>
      </c>
      <c r="G66" s="40" t="s">
        <v>83</v>
      </c>
      <c r="H66" s="41">
        <v>0</v>
      </c>
      <c r="I66" s="41">
        <f t="shared" si="3"/>
        <v>0</v>
      </c>
      <c r="J66" s="41">
        <v>0</v>
      </c>
      <c r="K66" s="41">
        <f t="shared" si="5"/>
        <v>0</v>
      </c>
      <c r="L66" s="41">
        <v>0</v>
      </c>
      <c r="M66" s="42">
        <v>0</v>
      </c>
      <c r="N66" s="41">
        <f t="shared" si="6"/>
        <v>0</v>
      </c>
      <c r="O66" s="43">
        <f t="shared" si="7"/>
        <v>0</v>
      </c>
      <c r="P66" s="41">
        <v>0</v>
      </c>
      <c r="Q66" s="50">
        <f t="shared" si="8"/>
        <v>0</v>
      </c>
      <c r="R66" s="41">
        <f t="shared" si="9"/>
        <v>0</v>
      </c>
      <c r="S66" s="44">
        <v>2165</v>
      </c>
      <c r="T66" s="41">
        <f t="shared" si="10"/>
        <v>0</v>
      </c>
      <c r="U66" s="41">
        <v>0</v>
      </c>
      <c r="V66" s="45">
        <v>0</v>
      </c>
      <c r="W66" s="43">
        <f t="shared" si="11"/>
        <v>0</v>
      </c>
      <c r="X66" s="43">
        <f t="shared" si="12"/>
        <v>0</v>
      </c>
      <c r="Y66" s="43">
        <v>0</v>
      </c>
      <c r="Z66" s="43">
        <f t="shared" si="13"/>
        <v>0</v>
      </c>
      <c r="AA66" s="41"/>
    </row>
    <row r="67" spans="1:27" s="47" customFormat="1" ht="12.75">
      <c r="A67" s="46" t="e">
        <f>#REF!</f>
        <v>#REF!</v>
      </c>
      <c r="B67" s="47" t="e">
        <f t="shared" si="2"/>
        <v>#REF!</v>
      </c>
      <c r="C67" s="1">
        <v>134</v>
      </c>
      <c r="D67" s="39" t="s">
        <v>84</v>
      </c>
      <c r="E67" s="40" t="b">
        <f t="shared" si="4"/>
        <v>1</v>
      </c>
      <c r="F67" s="39">
        <v>134</v>
      </c>
      <c r="G67" s="40" t="s">
        <v>84</v>
      </c>
      <c r="H67" s="41">
        <v>0</v>
      </c>
      <c r="I67" s="41">
        <f t="shared" si="3"/>
        <v>0</v>
      </c>
      <c r="J67" s="41">
        <v>0</v>
      </c>
      <c r="K67" s="41">
        <f t="shared" si="5"/>
        <v>0</v>
      </c>
      <c r="L67" s="41">
        <v>0</v>
      </c>
      <c r="M67" s="42">
        <v>0</v>
      </c>
      <c r="N67" s="41">
        <f t="shared" si="6"/>
        <v>0</v>
      </c>
      <c r="O67" s="43">
        <f t="shared" si="7"/>
        <v>0</v>
      </c>
      <c r="P67" s="41">
        <v>0</v>
      </c>
      <c r="Q67" s="50">
        <f t="shared" si="8"/>
        <v>0</v>
      </c>
      <c r="R67" s="41">
        <f t="shared" si="9"/>
        <v>0</v>
      </c>
      <c r="S67" s="44">
        <v>20471</v>
      </c>
      <c r="T67" s="41">
        <f t="shared" si="10"/>
        <v>0</v>
      </c>
      <c r="U67" s="41">
        <v>8706</v>
      </c>
      <c r="V67" s="45">
        <v>8706</v>
      </c>
      <c r="W67" s="43">
        <f t="shared" si="11"/>
        <v>9402</v>
      </c>
      <c r="X67" s="43">
        <f t="shared" si="12"/>
        <v>8706</v>
      </c>
      <c r="Y67" s="43">
        <v>0</v>
      </c>
      <c r="Z67" s="43">
        <f t="shared" si="13"/>
        <v>8706</v>
      </c>
      <c r="AA67" s="41"/>
    </row>
    <row r="68" spans="1:27" s="47" customFormat="1" ht="12.75">
      <c r="A68" s="46" t="e">
        <f>#REF!</f>
        <v>#REF!</v>
      </c>
      <c r="B68" s="47" t="e">
        <f t="shared" si="2"/>
        <v>#REF!</v>
      </c>
      <c r="C68" s="1">
        <v>139</v>
      </c>
      <c r="D68" s="39" t="s">
        <v>85</v>
      </c>
      <c r="E68" s="40" t="b">
        <f t="shared" si="4"/>
        <v>1</v>
      </c>
      <c r="F68" s="39">
        <v>139</v>
      </c>
      <c r="G68" s="40" t="s">
        <v>85</v>
      </c>
      <c r="H68" s="41">
        <v>30.65</v>
      </c>
      <c r="I68" s="41">
        <f t="shared" si="3"/>
        <v>107222.9</v>
      </c>
      <c r="J68" s="41">
        <v>17.12</v>
      </c>
      <c r="K68" s="41">
        <f t="shared" si="5"/>
        <v>29945.45</v>
      </c>
      <c r="L68" s="41">
        <v>7</v>
      </c>
      <c r="M68" s="42">
        <v>0</v>
      </c>
      <c r="N68" s="41">
        <f t="shared" si="6"/>
        <v>13173.86</v>
      </c>
      <c r="O68" s="43">
        <f t="shared" si="7"/>
        <v>0</v>
      </c>
      <c r="P68" s="41">
        <v>0</v>
      </c>
      <c r="Q68" s="50">
        <f t="shared" si="8"/>
        <v>0</v>
      </c>
      <c r="R68" s="41">
        <f t="shared" si="9"/>
        <v>150342.21000000002</v>
      </c>
      <c r="S68" s="44">
        <v>99089</v>
      </c>
      <c r="T68" s="41">
        <f t="shared" si="10"/>
        <v>51253.21000000002</v>
      </c>
      <c r="U68" s="41">
        <v>180839</v>
      </c>
      <c r="V68" s="45">
        <v>242589.13</v>
      </c>
      <c r="W68" s="43">
        <f t="shared" si="11"/>
        <v>261996</v>
      </c>
      <c r="X68" s="43">
        <f t="shared" si="12"/>
        <v>232092.21000000002</v>
      </c>
      <c r="Y68" s="43">
        <v>0</v>
      </c>
      <c r="Z68" s="43">
        <f t="shared" si="13"/>
        <v>232092.21000000002</v>
      </c>
      <c r="AA68" s="41"/>
    </row>
    <row r="69" spans="1:27" s="47" customFormat="1" ht="12.75">
      <c r="A69" s="46" t="e">
        <f>#REF!</f>
        <v>#REF!</v>
      </c>
      <c r="B69" s="47" t="e">
        <f t="shared" si="2"/>
        <v>#REF!</v>
      </c>
      <c r="C69" s="1">
        <v>141</v>
      </c>
      <c r="D69" s="39" t="s">
        <v>86</v>
      </c>
      <c r="E69" s="40" t="b">
        <f t="shared" si="4"/>
        <v>1</v>
      </c>
      <c r="F69" s="39">
        <v>141</v>
      </c>
      <c r="G69" s="40" t="s">
        <v>86</v>
      </c>
      <c r="H69" s="41">
        <v>3525.69</v>
      </c>
      <c r="I69" s="41">
        <f t="shared" si="3"/>
        <v>12333921.33</v>
      </c>
      <c r="J69" s="41">
        <v>1129.02</v>
      </c>
      <c r="K69" s="41">
        <f t="shared" si="5"/>
        <v>1974825.33</v>
      </c>
      <c r="L69" s="41">
        <v>492.72</v>
      </c>
      <c r="M69" s="42">
        <v>93.82</v>
      </c>
      <c r="N69" s="41">
        <f t="shared" si="6"/>
        <v>927289.19</v>
      </c>
      <c r="O69" s="43">
        <f t="shared" si="7"/>
        <v>64215.1</v>
      </c>
      <c r="P69" s="41">
        <v>22.16</v>
      </c>
      <c r="Q69" s="50">
        <f t="shared" si="8"/>
        <v>15167.41</v>
      </c>
      <c r="R69" s="41">
        <f t="shared" si="9"/>
        <v>15315418.36</v>
      </c>
      <c r="S69" s="44">
        <v>6710193</v>
      </c>
      <c r="T69" s="41">
        <f t="shared" si="10"/>
        <v>8605225.36</v>
      </c>
      <c r="U69" s="41">
        <v>0</v>
      </c>
      <c r="V69" s="45">
        <v>6535665</v>
      </c>
      <c r="W69" s="43">
        <f t="shared" si="11"/>
        <v>7058518</v>
      </c>
      <c r="X69" s="43">
        <f t="shared" si="12"/>
        <v>7058518</v>
      </c>
      <c r="Y69" s="43">
        <v>0</v>
      </c>
      <c r="Z69" s="43">
        <f t="shared" si="13"/>
        <v>7058518</v>
      </c>
      <c r="AA69" s="41"/>
    </row>
    <row r="70" spans="1:27" s="47" customFormat="1" ht="12.75">
      <c r="A70" s="46" t="e">
        <f>#REF!</f>
        <v>#REF!</v>
      </c>
      <c r="B70" s="47" t="e">
        <f t="shared" si="2"/>
        <v>#REF!</v>
      </c>
      <c r="C70" s="1">
        <v>143</v>
      </c>
      <c r="D70" s="39" t="s">
        <v>87</v>
      </c>
      <c r="E70" s="40" t="b">
        <f t="shared" si="4"/>
        <v>1</v>
      </c>
      <c r="F70" s="39">
        <v>143</v>
      </c>
      <c r="G70" s="40" t="s">
        <v>87</v>
      </c>
      <c r="H70" s="41">
        <v>152.23000000000002</v>
      </c>
      <c r="I70" s="41">
        <f t="shared" si="3"/>
        <v>532546.21</v>
      </c>
      <c r="J70" s="41">
        <v>36.4</v>
      </c>
      <c r="K70" s="41">
        <f t="shared" si="5"/>
        <v>63669.06</v>
      </c>
      <c r="L70" s="41">
        <v>20.73</v>
      </c>
      <c r="M70" s="42">
        <v>0</v>
      </c>
      <c r="N70" s="41">
        <f t="shared" si="6"/>
        <v>39013.45</v>
      </c>
      <c r="O70" s="43">
        <f t="shared" si="7"/>
        <v>0</v>
      </c>
      <c r="P70" s="41">
        <v>0</v>
      </c>
      <c r="Q70" s="50">
        <f t="shared" si="8"/>
        <v>0</v>
      </c>
      <c r="R70" s="41">
        <f t="shared" si="9"/>
        <v>635228.72</v>
      </c>
      <c r="S70" s="44">
        <v>569366</v>
      </c>
      <c r="T70" s="41">
        <f t="shared" si="10"/>
        <v>65862.71999999997</v>
      </c>
      <c r="U70" s="41">
        <v>14881</v>
      </c>
      <c r="V70" s="45">
        <v>17180</v>
      </c>
      <c r="W70" s="43">
        <f t="shared" si="11"/>
        <v>18554</v>
      </c>
      <c r="X70" s="43">
        <f t="shared" si="12"/>
        <v>18554</v>
      </c>
      <c r="Y70" s="43">
        <v>0</v>
      </c>
      <c r="Z70" s="43">
        <f t="shared" si="13"/>
        <v>18554</v>
      </c>
      <c r="AA70" s="41"/>
    </row>
    <row r="71" spans="1:27" s="47" customFormat="1" ht="12.75">
      <c r="A71" s="46" t="e">
        <f>#REF!</f>
        <v>#REF!</v>
      </c>
      <c r="B71" s="47" t="e">
        <f t="shared" si="2"/>
        <v>#REF!</v>
      </c>
      <c r="C71" s="1">
        <v>147</v>
      </c>
      <c r="D71" s="39" t="s">
        <v>88</v>
      </c>
      <c r="E71" s="40" t="b">
        <f t="shared" si="4"/>
        <v>1</v>
      </c>
      <c r="F71" s="39">
        <v>147</v>
      </c>
      <c r="G71" s="40" t="s">
        <v>88</v>
      </c>
      <c r="H71" s="41">
        <v>28.47</v>
      </c>
      <c r="I71" s="41">
        <f t="shared" si="3"/>
        <v>99596.6</v>
      </c>
      <c r="J71" s="41">
        <v>5.38</v>
      </c>
      <c r="K71" s="41">
        <f t="shared" si="5"/>
        <v>9410.43</v>
      </c>
      <c r="L71" s="41">
        <v>2.02</v>
      </c>
      <c r="M71" s="42">
        <v>0</v>
      </c>
      <c r="N71" s="41">
        <f t="shared" si="6"/>
        <v>3801.6</v>
      </c>
      <c r="O71" s="43">
        <f t="shared" si="7"/>
        <v>0</v>
      </c>
      <c r="P71" s="41">
        <v>0</v>
      </c>
      <c r="Q71" s="50">
        <f t="shared" si="8"/>
        <v>0</v>
      </c>
      <c r="R71" s="41">
        <f t="shared" si="9"/>
        <v>112808.63</v>
      </c>
      <c r="S71" s="44">
        <v>74725</v>
      </c>
      <c r="T71" s="41">
        <f t="shared" si="10"/>
        <v>38083.630000000005</v>
      </c>
      <c r="U71" s="41">
        <v>50888</v>
      </c>
      <c r="V71" s="45">
        <v>119492.59</v>
      </c>
      <c r="W71" s="43">
        <f t="shared" si="11"/>
        <v>129052</v>
      </c>
      <c r="X71" s="43">
        <f t="shared" si="12"/>
        <v>88971.63</v>
      </c>
      <c r="Y71" s="43">
        <v>1401.179999999993</v>
      </c>
      <c r="Z71" s="43">
        <f t="shared" si="13"/>
        <v>90372.81</v>
      </c>
      <c r="AA71" s="41"/>
    </row>
    <row r="72" spans="1:27" s="47" customFormat="1" ht="12.75">
      <c r="A72" s="46" t="e">
        <f>#REF!</f>
        <v>#REF!</v>
      </c>
      <c r="B72" s="47" t="e">
        <f t="shared" si="2"/>
        <v>#REF!</v>
      </c>
      <c r="C72" s="1">
        <v>149</v>
      </c>
      <c r="D72" s="39" t="s">
        <v>89</v>
      </c>
      <c r="E72" s="40" t="b">
        <f t="shared" si="4"/>
        <v>1</v>
      </c>
      <c r="F72" s="39">
        <v>149</v>
      </c>
      <c r="G72" s="40" t="s">
        <v>89</v>
      </c>
      <c r="H72" s="41">
        <v>364.51</v>
      </c>
      <c r="I72" s="41">
        <f t="shared" si="3"/>
        <v>1275165.33</v>
      </c>
      <c r="J72" s="41">
        <v>39.169999999999995</v>
      </c>
      <c r="K72" s="41">
        <f t="shared" si="5"/>
        <v>68514.21</v>
      </c>
      <c r="L72" s="41">
        <v>55.61</v>
      </c>
      <c r="M72" s="42">
        <v>0</v>
      </c>
      <c r="N72" s="41">
        <f t="shared" si="6"/>
        <v>104656.91</v>
      </c>
      <c r="O72" s="43">
        <f t="shared" si="7"/>
        <v>0</v>
      </c>
      <c r="P72" s="41">
        <v>2</v>
      </c>
      <c r="Q72" s="50">
        <f t="shared" si="8"/>
        <v>1368.9</v>
      </c>
      <c r="R72" s="41">
        <f t="shared" si="9"/>
        <v>1449705.3499999999</v>
      </c>
      <c r="S72" s="44">
        <v>639901</v>
      </c>
      <c r="T72" s="41">
        <f t="shared" si="10"/>
        <v>809804.3499999999</v>
      </c>
      <c r="U72" s="41">
        <v>0</v>
      </c>
      <c r="V72" s="45">
        <v>583622</v>
      </c>
      <c r="W72" s="43">
        <f t="shared" si="11"/>
        <v>630312</v>
      </c>
      <c r="X72" s="43">
        <f t="shared" si="12"/>
        <v>630312</v>
      </c>
      <c r="Y72" s="43">
        <v>0</v>
      </c>
      <c r="Z72" s="43">
        <f t="shared" si="13"/>
        <v>630312</v>
      </c>
      <c r="AA72" s="41"/>
    </row>
    <row r="73" spans="1:27" s="47" customFormat="1" ht="12.75">
      <c r="A73" s="46" t="e">
        <f>#REF!</f>
        <v>#REF!</v>
      </c>
      <c r="B73" s="47" t="e">
        <f t="shared" si="2"/>
        <v>#REF!</v>
      </c>
      <c r="C73" s="1">
        <v>151</v>
      </c>
      <c r="D73" s="39" t="s">
        <v>90</v>
      </c>
      <c r="E73" s="40" t="b">
        <f t="shared" si="4"/>
        <v>1</v>
      </c>
      <c r="F73" s="39">
        <v>151</v>
      </c>
      <c r="G73" s="40" t="s">
        <v>90</v>
      </c>
      <c r="H73" s="41">
        <v>906.36</v>
      </c>
      <c r="I73" s="41">
        <f t="shared" si="3"/>
        <v>3170719.19</v>
      </c>
      <c r="J73" s="41">
        <v>44.62</v>
      </c>
      <c r="K73" s="41">
        <f t="shared" si="5"/>
        <v>78047.07</v>
      </c>
      <c r="L73" s="41">
        <v>122.61</v>
      </c>
      <c r="M73" s="42">
        <v>17.86</v>
      </c>
      <c r="N73" s="41">
        <f t="shared" si="6"/>
        <v>230749.57</v>
      </c>
      <c r="O73" s="43">
        <f t="shared" si="7"/>
        <v>12224.28</v>
      </c>
      <c r="P73" s="41">
        <v>3</v>
      </c>
      <c r="Q73" s="50">
        <f t="shared" si="8"/>
        <v>2053.35</v>
      </c>
      <c r="R73" s="41">
        <f t="shared" si="9"/>
        <v>3493793.4599999995</v>
      </c>
      <c r="S73" s="44">
        <v>2248560</v>
      </c>
      <c r="T73" s="41">
        <f t="shared" si="10"/>
        <v>1245233.4599999995</v>
      </c>
      <c r="U73" s="41">
        <v>12435</v>
      </c>
      <c r="V73" s="45">
        <v>1242405.7700000005</v>
      </c>
      <c r="W73" s="43">
        <f t="shared" si="11"/>
        <v>1341798</v>
      </c>
      <c r="X73" s="43">
        <f t="shared" si="12"/>
        <v>1257668.4599999995</v>
      </c>
      <c r="Y73" s="43">
        <v>0</v>
      </c>
      <c r="Z73" s="43">
        <f t="shared" si="13"/>
        <v>1257668.4599999995</v>
      </c>
      <c r="AA73" s="41"/>
    </row>
    <row r="74" spans="1:27" s="47" customFormat="1" ht="12.75">
      <c r="A74" s="46" t="e">
        <f>#REF!</f>
        <v>#REF!</v>
      </c>
      <c r="B74" s="47" t="e">
        <f aca="true" t="shared" si="14" ref="B74:B137">A74=F74</f>
        <v>#REF!</v>
      </c>
      <c r="C74" s="1">
        <v>153</v>
      </c>
      <c r="D74" s="39" t="s">
        <v>91</v>
      </c>
      <c r="E74" s="40" t="b">
        <f t="shared" si="4"/>
        <v>1</v>
      </c>
      <c r="F74" s="39">
        <v>153</v>
      </c>
      <c r="G74" s="40" t="s">
        <v>91</v>
      </c>
      <c r="H74" s="41">
        <v>378.49</v>
      </c>
      <c r="I74" s="41">
        <f aca="true" t="shared" si="15" ref="I74:I137">ROUND(H74*I$6,2)</f>
        <v>1324071.57</v>
      </c>
      <c r="J74" s="41">
        <v>35.65</v>
      </c>
      <c r="K74" s="41">
        <f t="shared" si="5"/>
        <v>62357.2</v>
      </c>
      <c r="L74" s="41">
        <v>53.85</v>
      </c>
      <c r="M74" s="42">
        <v>0</v>
      </c>
      <c r="N74" s="41">
        <f t="shared" si="6"/>
        <v>101344.62</v>
      </c>
      <c r="O74" s="43">
        <f t="shared" si="7"/>
        <v>0</v>
      </c>
      <c r="P74" s="41">
        <v>7</v>
      </c>
      <c r="Q74" s="50">
        <f t="shared" si="8"/>
        <v>4791.15</v>
      </c>
      <c r="R74" s="41">
        <f t="shared" si="9"/>
        <v>1492564.54</v>
      </c>
      <c r="S74" s="44">
        <v>692856</v>
      </c>
      <c r="T74" s="41">
        <f t="shared" si="10"/>
        <v>799708.54</v>
      </c>
      <c r="U74" s="41">
        <v>0</v>
      </c>
      <c r="V74" s="45">
        <v>653578</v>
      </c>
      <c r="W74" s="43">
        <f t="shared" si="11"/>
        <v>705864</v>
      </c>
      <c r="X74" s="43">
        <f t="shared" si="12"/>
        <v>705864</v>
      </c>
      <c r="Y74" s="43">
        <v>0</v>
      </c>
      <c r="Z74" s="43">
        <f t="shared" si="13"/>
        <v>705864</v>
      </c>
      <c r="AA74" s="41"/>
    </row>
    <row r="75" spans="1:27" s="47" customFormat="1" ht="12.75">
      <c r="A75" s="46" t="e">
        <f>#REF!</f>
        <v>#REF!</v>
      </c>
      <c r="B75" s="47" t="e">
        <f t="shared" si="14"/>
        <v>#REF!</v>
      </c>
      <c r="C75" s="1">
        <v>155</v>
      </c>
      <c r="D75" s="39" t="s">
        <v>92</v>
      </c>
      <c r="E75" s="40" t="b">
        <f aca="true" t="shared" si="16" ref="E75:E138">D75=G75</f>
        <v>1</v>
      </c>
      <c r="F75" s="39">
        <v>155</v>
      </c>
      <c r="G75" s="40" t="s">
        <v>92</v>
      </c>
      <c r="H75" s="41">
        <v>15.44</v>
      </c>
      <c r="I75" s="41">
        <f t="shared" si="15"/>
        <v>54013.75</v>
      </c>
      <c r="J75" s="41">
        <v>0</v>
      </c>
      <c r="K75" s="41">
        <f aca="true" t="shared" si="17" ref="K75:K138">ROUND(J75*$K$6,2)</f>
        <v>0</v>
      </c>
      <c r="L75" s="41">
        <v>1</v>
      </c>
      <c r="M75" s="42">
        <v>0</v>
      </c>
      <c r="N75" s="41">
        <f aca="true" t="shared" si="18" ref="N75:N138">ROUND(L75*$N$6,2)</f>
        <v>1881.98</v>
      </c>
      <c r="O75" s="43">
        <f aca="true" t="shared" si="19" ref="O75:O138">ROUND(M75*$O$6,2)</f>
        <v>0</v>
      </c>
      <c r="P75" s="41">
        <v>0</v>
      </c>
      <c r="Q75" s="50">
        <f aca="true" t="shared" si="20" ref="Q75:Q138">ROUND(P75*$Q$6,2)</f>
        <v>0</v>
      </c>
      <c r="R75" s="41">
        <f aca="true" t="shared" si="21" ref="R75:R138">I75+K75+N75+O75+Q75</f>
        <v>55895.73</v>
      </c>
      <c r="S75" s="44">
        <v>164236</v>
      </c>
      <c r="T75" s="41">
        <f aca="true" t="shared" si="22" ref="T75:T138">IF(R75&gt;S75,R75-S75,0)</f>
        <v>0</v>
      </c>
      <c r="U75" s="41">
        <v>0</v>
      </c>
      <c r="V75" s="45">
        <v>0</v>
      </c>
      <c r="W75" s="43">
        <f aca="true" t="shared" si="23" ref="W75:W138">ROUND(V75*$W$4,0)</f>
        <v>0</v>
      </c>
      <c r="X75" s="43">
        <f aca="true" t="shared" si="24" ref="X75:X138">IF(T75+U75&lt;W75,T75+U75,W75)</f>
        <v>0</v>
      </c>
      <c r="Y75" s="43">
        <v>0</v>
      </c>
      <c r="Z75" s="43">
        <f aca="true" t="shared" si="25" ref="Z75:Z138">X75+Y75</f>
        <v>0</v>
      </c>
      <c r="AA75" s="41"/>
    </row>
    <row r="76" spans="1:27" s="47" customFormat="1" ht="12.75">
      <c r="A76" s="46" t="e">
        <f>#REF!</f>
        <v>#REF!</v>
      </c>
      <c r="B76" s="47" t="e">
        <f t="shared" si="14"/>
        <v>#REF!</v>
      </c>
      <c r="C76" s="1">
        <v>159</v>
      </c>
      <c r="D76" s="39" t="s">
        <v>93</v>
      </c>
      <c r="E76" s="40" t="b">
        <f t="shared" si="16"/>
        <v>1</v>
      </c>
      <c r="F76" s="39">
        <v>159</v>
      </c>
      <c r="G76" s="40" t="s">
        <v>93</v>
      </c>
      <c r="H76" s="41">
        <v>18.5</v>
      </c>
      <c r="I76" s="41">
        <f t="shared" si="15"/>
        <v>64718.55</v>
      </c>
      <c r="J76" s="41">
        <v>7</v>
      </c>
      <c r="K76" s="41">
        <f t="shared" si="17"/>
        <v>12244.05</v>
      </c>
      <c r="L76" s="41">
        <v>2</v>
      </c>
      <c r="M76" s="42">
        <v>0</v>
      </c>
      <c r="N76" s="41">
        <f t="shared" si="18"/>
        <v>3763.96</v>
      </c>
      <c r="O76" s="43">
        <f t="shared" si="19"/>
        <v>0</v>
      </c>
      <c r="P76" s="41">
        <v>0</v>
      </c>
      <c r="Q76" s="50">
        <f t="shared" si="20"/>
        <v>0</v>
      </c>
      <c r="R76" s="41">
        <f t="shared" si="21"/>
        <v>80726.56000000001</v>
      </c>
      <c r="S76" s="44">
        <v>257740</v>
      </c>
      <c r="T76" s="41">
        <f t="shared" si="22"/>
        <v>0</v>
      </c>
      <c r="U76" s="41">
        <v>0</v>
      </c>
      <c r="V76" s="45">
        <v>0</v>
      </c>
      <c r="W76" s="43">
        <f t="shared" si="23"/>
        <v>0</v>
      </c>
      <c r="X76" s="43">
        <f t="shared" si="24"/>
        <v>0</v>
      </c>
      <c r="Y76" s="43">
        <v>0</v>
      </c>
      <c r="Z76" s="43">
        <f t="shared" si="25"/>
        <v>0</v>
      </c>
      <c r="AA76" s="41"/>
    </row>
    <row r="77" spans="1:27" s="47" customFormat="1" ht="12.75">
      <c r="A77" s="46" t="e">
        <f>#REF!</f>
        <v>#REF!</v>
      </c>
      <c r="B77" s="47" t="e">
        <f t="shared" si="14"/>
        <v>#REF!</v>
      </c>
      <c r="C77" s="1">
        <v>161</v>
      </c>
      <c r="D77" s="39" t="s">
        <v>94</v>
      </c>
      <c r="E77" s="40" t="b">
        <f t="shared" si="16"/>
        <v>1</v>
      </c>
      <c r="F77" s="39">
        <v>161</v>
      </c>
      <c r="G77" s="40" t="s">
        <v>94</v>
      </c>
      <c r="H77" s="41">
        <v>186.06</v>
      </c>
      <c r="I77" s="41">
        <f t="shared" si="15"/>
        <v>650893.7</v>
      </c>
      <c r="J77" s="41">
        <v>101.92</v>
      </c>
      <c r="K77" s="41">
        <f t="shared" si="17"/>
        <v>178273.37</v>
      </c>
      <c r="L77" s="41">
        <v>41.62</v>
      </c>
      <c r="M77" s="42">
        <v>0.5</v>
      </c>
      <c r="N77" s="41">
        <f t="shared" si="18"/>
        <v>78328.01</v>
      </c>
      <c r="O77" s="43">
        <f t="shared" si="19"/>
        <v>342.23</v>
      </c>
      <c r="P77" s="41">
        <v>0.12</v>
      </c>
      <c r="Q77" s="50">
        <f t="shared" si="20"/>
        <v>82.13</v>
      </c>
      <c r="R77" s="41">
        <f t="shared" si="21"/>
        <v>907919.44</v>
      </c>
      <c r="S77" s="44">
        <v>441042</v>
      </c>
      <c r="T77" s="41">
        <f t="shared" si="22"/>
        <v>466877.43999999994</v>
      </c>
      <c r="U77" s="41">
        <v>323629</v>
      </c>
      <c r="V77" s="45">
        <v>815974.15</v>
      </c>
      <c r="W77" s="43">
        <f t="shared" si="23"/>
        <v>881252</v>
      </c>
      <c r="X77" s="43">
        <f t="shared" si="24"/>
        <v>790506.44</v>
      </c>
      <c r="Y77" s="43">
        <v>0</v>
      </c>
      <c r="Z77" s="43">
        <f t="shared" si="25"/>
        <v>790506.44</v>
      </c>
      <c r="AA77" s="41"/>
    </row>
    <row r="78" spans="1:27" s="47" customFormat="1" ht="12.75">
      <c r="A78" s="46" t="e">
        <f>#REF!</f>
        <v>#REF!</v>
      </c>
      <c r="B78" s="47" t="e">
        <f t="shared" si="14"/>
        <v>#REF!</v>
      </c>
      <c r="C78" s="1">
        <v>162</v>
      </c>
      <c r="D78" s="39" t="s">
        <v>95</v>
      </c>
      <c r="E78" s="40" t="b">
        <f t="shared" si="16"/>
        <v>1</v>
      </c>
      <c r="F78" s="39">
        <v>162</v>
      </c>
      <c r="G78" s="40" t="s">
        <v>95</v>
      </c>
      <c r="H78" s="41">
        <v>10</v>
      </c>
      <c r="I78" s="41">
        <f t="shared" si="15"/>
        <v>34983</v>
      </c>
      <c r="J78" s="41">
        <v>5</v>
      </c>
      <c r="K78" s="41">
        <f t="shared" si="17"/>
        <v>8745.75</v>
      </c>
      <c r="L78" s="41">
        <v>1</v>
      </c>
      <c r="M78" s="42">
        <v>0</v>
      </c>
      <c r="N78" s="41">
        <f t="shared" si="18"/>
        <v>1881.98</v>
      </c>
      <c r="O78" s="43">
        <f t="shared" si="19"/>
        <v>0</v>
      </c>
      <c r="P78" s="41">
        <v>0</v>
      </c>
      <c r="Q78" s="50">
        <f t="shared" si="20"/>
        <v>0</v>
      </c>
      <c r="R78" s="41">
        <f t="shared" si="21"/>
        <v>45610.73</v>
      </c>
      <c r="S78" s="44">
        <v>34041</v>
      </c>
      <c r="T78" s="41">
        <f t="shared" si="22"/>
        <v>11569.730000000003</v>
      </c>
      <c r="U78" s="41">
        <v>0</v>
      </c>
      <c r="V78" s="45">
        <v>10196.409999999996</v>
      </c>
      <c r="W78" s="43">
        <f t="shared" si="23"/>
        <v>11012</v>
      </c>
      <c r="X78" s="43">
        <f t="shared" si="24"/>
        <v>11012</v>
      </c>
      <c r="Y78" s="43">
        <v>0</v>
      </c>
      <c r="Z78" s="43">
        <f t="shared" si="25"/>
        <v>11012</v>
      </c>
      <c r="AA78" s="41"/>
    </row>
    <row r="79" spans="1:27" s="47" customFormat="1" ht="12.75">
      <c r="A79" s="46" t="e">
        <f>#REF!</f>
        <v>#REF!</v>
      </c>
      <c r="B79" s="47" t="e">
        <f t="shared" si="14"/>
        <v>#REF!</v>
      </c>
      <c r="C79" s="1">
        <v>163</v>
      </c>
      <c r="D79" s="39" t="s">
        <v>96</v>
      </c>
      <c r="E79" s="40" t="b">
        <f t="shared" si="16"/>
        <v>1</v>
      </c>
      <c r="F79" s="39">
        <v>163</v>
      </c>
      <c r="G79" s="40" t="s">
        <v>96</v>
      </c>
      <c r="H79" s="41">
        <v>477.05</v>
      </c>
      <c r="I79" s="41">
        <f t="shared" si="15"/>
        <v>1668864.02</v>
      </c>
      <c r="J79" s="41">
        <v>116.02</v>
      </c>
      <c r="K79" s="41">
        <f t="shared" si="17"/>
        <v>202936.38</v>
      </c>
      <c r="L79" s="41">
        <v>66.37</v>
      </c>
      <c r="M79" s="42">
        <v>0</v>
      </c>
      <c r="N79" s="41">
        <f t="shared" si="18"/>
        <v>124907.01</v>
      </c>
      <c r="O79" s="43">
        <f t="shared" si="19"/>
        <v>0</v>
      </c>
      <c r="P79" s="41">
        <v>3.72</v>
      </c>
      <c r="Q79" s="50">
        <f t="shared" si="20"/>
        <v>2546.15</v>
      </c>
      <c r="R79" s="41">
        <f t="shared" si="21"/>
        <v>1999253.5599999998</v>
      </c>
      <c r="S79" s="44">
        <v>1279003</v>
      </c>
      <c r="T79" s="41">
        <f t="shared" si="22"/>
        <v>720250.5599999998</v>
      </c>
      <c r="U79" s="41">
        <v>58733</v>
      </c>
      <c r="V79" s="45">
        <v>841266.41</v>
      </c>
      <c r="W79" s="43">
        <f t="shared" si="23"/>
        <v>908568</v>
      </c>
      <c r="X79" s="43">
        <f t="shared" si="24"/>
        <v>778983.5599999998</v>
      </c>
      <c r="Y79" s="43">
        <v>0</v>
      </c>
      <c r="Z79" s="43">
        <f t="shared" si="25"/>
        <v>778983.5599999998</v>
      </c>
      <c r="AA79" s="41"/>
    </row>
    <row r="80" spans="1:27" s="47" customFormat="1" ht="12.75">
      <c r="A80" s="46" t="e">
        <f>#REF!</f>
        <v>#REF!</v>
      </c>
      <c r="B80" s="47" t="e">
        <f t="shared" si="14"/>
        <v>#REF!</v>
      </c>
      <c r="C80" s="1">
        <v>165</v>
      </c>
      <c r="D80" s="39" t="s">
        <v>97</v>
      </c>
      <c r="E80" s="40" t="b">
        <f t="shared" si="16"/>
        <v>1</v>
      </c>
      <c r="F80" s="39">
        <v>165</v>
      </c>
      <c r="G80" s="40" t="s">
        <v>97</v>
      </c>
      <c r="H80" s="41">
        <v>930.93</v>
      </c>
      <c r="I80" s="41">
        <f t="shared" si="15"/>
        <v>3256672.42</v>
      </c>
      <c r="J80" s="41">
        <v>255.39</v>
      </c>
      <c r="K80" s="41">
        <f t="shared" si="17"/>
        <v>446715.42</v>
      </c>
      <c r="L80" s="41">
        <v>148</v>
      </c>
      <c r="M80" s="42">
        <v>8</v>
      </c>
      <c r="N80" s="41">
        <f t="shared" si="18"/>
        <v>278533.04</v>
      </c>
      <c r="O80" s="43">
        <f t="shared" si="19"/>
        <v>5475.6</v>
      </c>
      <c r="P80" s="41">
        <v>3</v>
      </c>
      <c r="Q80" s="50">
        <f t="shared" si="20"/>
        <v>2053.35</v>
      </c>
      <c r="R80" s="41">
        <f t="shared" si="21"/>
        <v>3989449.83</v>
      </c>
      <c r="S80" s="44">
        <v>1479802</v>
      </c>
      <c r="T80" s="41">
        <f t="shared" si="22"/>
        <v>2509647.83</v>
      </c>
      <c r="U80" s="41">
        <v>866394</v>
      </c>
      <c r="V80" s="45">
        <v>3374438.86</v>
      </c>
      <c r="W80" s="43">
        <f t="shared" si="23"/>
        <v>3644394</v>
      </c>
      <c r="X80" s="43">
        <f t="shared" si="24"/>
        <v>3376041.83</v>
      </c>
      <c r="Y80" s="43">
        <v>0</v>
      </c>
      <c r="Z80" s="43">
        <f t="shared" si="25"/>
        <v>3376041.83</v>
      </c>
      <c r="AA80" s="41"/>
    </row>
    <row r="81" spans="1:27" s="47" customFormat="1" ht="12.75">
      <c r="A81" s="46" t="e">
        <f>#REF!</f>
        <v>#REF!</v>
      </c>
      <c r="B81" s="47" t="e">
        <f t="shared" si="14"/>
        <v>#REF!</v>
      </c>
      <c r="C81" s="1">
        <v>167</v>
      </c>
      <c r="D81" s="39" t="s">
        <v>98</v>
      </c>
      <c r="E81" s="40" t="b">
        <f t="shared" si="16"/>
        <v>1</v>
      </c>
      <c r="F81" s="39">
        <v>167</v>
      </c>
      <c r="G81" s="40" t="s">
        <v>98</v>
      </c>
      <c r="H81" s="41">
        <v>614</v>
      </c>
      <c r="I81" s="41">
        <f t="shared" si="15"/>
        <v>2147956.2</v>
      </c>
      <c r="J81" s="41">
        <v>126.5</v>
      </c>
      <c r="K81" s="41">
        <f t="shared" si="17"/>
        <v>221267.48</v>
      </c>
      <c r="L81" s="41">
        <v>61.87</v>
      </c>
      <c r="M81" s="42">
        <v>0.97</v>
      </c>
      <c r="N81" s="41">
        <f t="shared" si="18"/>
        <v>116438.1</v>
      </c>
      <c r="O81" s="43">
        <f t="shared" si="19"/>
        <v>663.92</v>
      </c>
      <c r="P81" s="41">
        <v>4</v>
      </c>
      <c r="Q81" s="50">
        <f t="shared" si="20"/>
        <v>2737.8</v>
      </c>
      <c r="R81" s="41">
        <f t="shared" si="21"/>
        <v>2489063.5</v>
      </c>
      <c r="S81" s="44">
        <v>920387</v>
      </c>
      <c r="T81" s="41">
        <f t="shared" si="22"/>
        <v>1568676.5</v>
      </c>
      <c r="U81" s="41">
        <v>955543</v>
      </c>
      <c r="V81" s="45">
        <v>2538977.88</v>
      </c>
      <c r="W81" s="43">
        <f t="shared" si="23"/>
        <v>2742096</v>
      </c>
      <c r="X81" s="43">
        <f t="shared" si="24"/>
        <v>2524219.5</v>
      </c>
      <c r="Y81" s="43">
        <v>0</v>
      </c>
      <c r="Z81" s="43">
        <f t="shared" si="25"/>
        <v>2524219.5</v>
      </c>
      <c r="AA81" s="41"/>
    </row>
    <row r="82" spans="1:27" s="47" customFormat="1" ht="12.75">
      <c r="A82" s="46" t="e">
        <f>#REF!</f>
        <v>#REF!</v>
      </c>
      <c r="B82" s="47" t="e">
        <f t="shared" si="14"/>
        <v>#REF!</v>
      </c>
      <c r="C82" s="1">
        <v>171</v>
      </c>
      <c r="D82" s="39" t="s">
        <v>99</v>
      </c>
      <c r="E82" s="40" t="b">
        <f t="shared" si="16"/>
        <v>1</v>
      </c>
      <c r="F82" s="39">
        <v>171</v>
      </c>
      <c r="G82" s="40" t="s">
        <v>99</v>
      </c>
      <c r="H82" s="41">
        <v>11.59</v>
      </c>
      <c r="I82" s="41">
        <f t="shared" si="15"/>
        <v>40545.3</v>
      </c>
      <c r="J82" s="41">
        <v>2</v>
      </c>
      <c r="K82" s="41">
        <f t="shared" si="17"/>
        <v>3498.3</v>
      </c>
      <c r="L82" s="41">
        <v>2</v>
      </c>
      <c r="M82" s="42">
        <v>0</v>
      </c>
      <c r="N82" s="41">
        <f t="shared" si="18"/>
        <v>3763.96</v>
      </c>
      <c r="O82" s="43">
        <f t="shared" si="19"/>
        <v>0</v>
      </c>
      <c r="P82" s="41">
        <v>1</v>
      </c>
      <c r="Q82" s="50">
        <f t="shared" si="20"/>
        <v>684.45</v>
      </c>
      <c r="R82" s="41">
        <f t="shared" si="21"/>
        <v>48492.01</v>
      </c>
      <c r="S82" s="44">
        <v>189584</v>
      </c>
      <c r="T82" s="41">
        <f t="shared" si="22"/>
        <v>0</v>
      </c>
      <c r="U82" s="41">
        <v>14426</v>
      </c>
      <c r="V82" s="45">
        <v>14426</v>
      </c>
      <c r="W82" s="43">
        <f t="shared" si="23"/>
        <v>15580</v>
      </c>
      <c r="X82" s="43">
        <f t="shared" si="24"/>
        <v>14426</v>
      </c>
      <c r="Y82" s="43">
        <v>0</v>
      </c>
      <c r="Z82" s="43">
        <f t="shared" si="25"/>
        <v>14426</v>
      </c>
      <c r="AA82" s="41"/>
    </row>
    <row r="83" spans="1:27" s="47" customFormat="1" ht="12.75">
      <c r="A83" s="46" t="e">
        <f>#REF!</f>
        <v>#REF!</v>
      </c>
      <c r="B83" s="47" t="e">
        <f t="shared" si="14"/>
        <v>#REF!</v>
      </c>
      <c r="C83" s="1">
        <v>173</v>
      </c>
      <c r="D83" s="39" t="s">
        <v>100</v>
      </c>
      <c r="E83" s="40" t="b">
        <f t="shared" si="16"/>
        <v>1</v>
      </c>
      <c r="F83" s="39">
        <v>173</v>
      </c>
      <c r="G83" s="40" t="s">
        <v>100</v>
      </c>
      <c r="H83" s="41">
        <v>2112.69</v>
      </c>
      <c r="I83" s="41">
        <f t="shared" si="15"/>
        <v>7390823.43</v>
      </c>
      <c r="J83" s="41">
        <v>360.57</v>
      </c>
      <c r="K83" s="41">
        <f t="shared" si="17"/>
        <v>630691.02</v>
      </c>
      <c r="L83" s="41">
        <v>344.53000000000003</v>
      </c>
      <c r="M83" s="42">
        <v>28.93</v>
      </c>
      <c r="N83" s="41">
        <f t="shared" si="18"/>
        <v>648398.57</v>
      </c>
      <c r="O83" s="43">
        <f t="shared" si="19"/>
        <v>19801.14</v>
      </c>
      <c r="P83" s="41">
        <v>9</v>
      </c>
      <c r="Q83" s="50">
        <f t="shared" si="20"/>
        <v>6160.05</v>
      </c>
      <c r="R83" s="41">
        <f t="shared" si="21"/>
        <v>8695874.21</v>
      </c>
      <c r="S83" s="44">
        <v>3944754</v>
      </c>
      <c r="T83" s="41">
        <f t="shared" si="22"/>
        <v>4751120.210000001</v>
      </c>
      <c r="U83" s="41">
        <v>0</v>
      </c>
      <c r="V83" s="45">
        <v>4455247</v>
      </c>
      <c r="W83" s="43">
        <f t="shared" si="23"/>
        <v>4811667</v>
      </c>
      <c r="X83" s="43">
        <f t="shared" si="24"/>
        <v>4751120.210000001</v>
      </c>
      <c r="Y83" s="43">
        <v>0</v>
      </c>
      <c r="Z83" s="43">
        <f t="shared" si="25"/>
        <v>4751120.210000001</v>
      </c>
      <c r="AA83" s="41"/>
    </row>
    <row r="84" spans="1:27" s="47" customFormat="1" ht="12.75">
      <c r="A84" s="46" t="e">
        <f>#REF!</f>
        <v>#REF!</v>
      </c>
      <c r="B84" s="47" t="e">
        <f t="shared" si="14"/>
        <v>#REF!</v>
      </c>
      <c r="C84" s="1">
        <v>175</v>
      </c>
      <c r="D84" s="39" t="s">
        <v>101</v>
      </c>
      <c r="E84" s="40" t="b">
        <f t="shared" si="16"/>
        <v>1</v>
      </c>
      <c r="F84" s="39">
        <v>175</v>
      </c>
      <c r="G84" s="40" t="s">
        <v>101</v>
      </c>
      <c r="H84" s="41">
        <v>901.94</v>
      </c>
      <c r="I84" s="41">
        <f t="shared" si="15"/>
        <v>3155256.7</v>
      </c>
      <c r="J84" s="41">
        <v>404.97</v>
      </c>
      <c r="K84" s="41">
        <f t="shared" si="17"/>
        <v>708353.28</v>
      </c>
      <c r="L84" s="41">
        <v>171.74</v>
      </c>
      <c r="M84" s="42">
        <v>2</v>
      </c>
      <c r="N84" s="41">
        <f t="shared" si="18"/>
        <v>323211.25</v>
      </c>
      <c r="O84" s="43">
        <f t="shared" si="19"/>
        <v>1368.9</v>
      </c>
      <c r="P84" s="41">
        <v>1</v>
      </c>
      <c r="Q84" s="50">
        <f t="shared" si="20"/>
        <v>684.45</v>
      </c>
      <c r="R84" s="41">
        <f t="shared" si="21"/>
        <v>4188874.5800000005</v>
      </c>
      <c r="S84" s="44">
        <v>1047703</v>
      </c>
      <c r="T84" s="41">
        <f t="shared" si="22"/>
        <v>3141171.5800000005</v>
      </c>
      <c r="U84" s="41">
        <v>2914592</v>
      </c>
      <c r="V84" s="45">
        <v>6460173.340000001</v>
      </c>
      <c r="W84" s="43">
        <f t="shared" si="23"/>
        <v>6976987</v>
      </c>
      <c r="X84" s="43">
        <f t="shared" si="24"/>
        <v>6055763.58</v>
      </c>
      <c r="Y84" s="43">
        <v>0</v>
      </c>
      <c r="Z84" s="43">
        <f t="shared" si="25"/>
        <v>6055763.58</v>
      </c>
      <c r="AA84" s="41"/>
    </row>
    <row r="85" spans="1:27" s="47" customFormat="1" ht="12.75">
      <c r="A85" s="46" t="e">
        <f>#REF!</f>
        <v>#REF!</v>
      </c>
      <c r="B85" s="47" t="e">
        <f t="shared" si="14"/>
        <v>#REF!</v>
      </c>
      <c r="C85" s="1">
        <v>177</v>
      </c>
      <c r="D85" s="39" t="s">
        <v>102</v>
      </c>
      <c r="E85" s="40" t="b">
        <f t="shared" si="16"/>
        <v>1</v>
      </c>
      <c r="F85" s="39">
        <v>177</v>
      </c>
      <c r="G85" s="40" t="s">
        <v>102</v>
      </c>
      <c r="H85" s="41">
        <v>243.19</v>
      </c>
      <c r="I85" s="41">
        <f t="shared" si="15"/>
        <v>850751.58</v>
      </c>
      <c r="J85" s="41">
        <v>83.77</v>
      </c>
      <c r="K85" s="41">
        <f t="shared" si="17"/>
        <v>146526.3</v>
      </c>
      <c r="L85" s="41">
        <v>23.38</v>
      </c>
      <c r="M85" s="42">
        <v>1</v>
      </c>
      <c r="N85" s="41">
        <f t="shared" si="18"/>
        <v>44000.69</v>
      </c>
      <c r="O85" s="43">
        <f t="shared" si="19"/>
        <v>684.45</v>
      </c>
      <c r="P85" s="41">
        <v>3</v>
      </c>
      <c r="Q85" s="50">
        <f t="shared" si="20"/>
        <v>2053.35</v>
      </c>
      <c r="R85" s="41">
        <f t="shared" si="21"/>
        <v>1044016.3699999998</v>
      </c>
      <c r="S85" s="44">
        <v>539719</v>
      </c>
      <c r="T85" s="41">
        <f t="shared" si="22"/>
        <v>504297.36999999976</v>
      </c>
      <c r="U85" s="41">
        <v>208236</v>
      </c>
      <c r="V85" s="45">
        <v>899344</v>
      </c>
      <c r="W85" s="43">
        <f t="shared" si="23"/>
        <v>971292</v>
      </c>
      <c r="X85" s="43">
        <f t="shared" si="24"/>
        <v>712533.3699999998</v>
      </c>
      <c r="Y85" s="43">
        <v>0</v>
      </c>
      <c r="Z85" s="43">
        <f t="shared" si="25"/>
        <v>712533.3699999998</v>
      </c>
      <c r="AA85" s="41"/>
    </row>
    <row r="86" spans="1:27" s="47" customFormat="1" ht="12.75">
      <c r="A86" s="46" t="e">
        <f>#REF!</f>
        <v>#REF!</v>
      </c>
      <c r="B86" s="47" t="e">
        <f t="shared" si="14"/>
        <v>#REF!</v>
      </c>
      <c r="C86" s="1">
        <v>179</v>
      </c>
      <c r="D86" s="39" t="s">
        <v>103</v>
      </c>
      <c r="E86" s="40" t="b">
        <f t="shared" si="16"/>
        <v>1</v>
      </c>
      <c r="F86" s="39">
        <v>179</v>
      </c>
      <c r="G86" s="40" t="s">
        <v>103</v>
      </c>
      <c r="H86" s="41">
        <v>160.38</v>
      </c>
      <c r="I86" s="41">
        <f t="shared" si="15"/>
        <v>561057.35</v>
      </c>
      <c r="J86" s="41">
        <v>34.82</v>
      </c>
      <c r="K86" s="41">
        <f t="shared" si="17"/>
        <v>60905.4</v>
      </c>
      <c r="L86" s="41">
        <v>18.87</v>
      </c>
      <c r="M86" s="42">
        <v>1</v>
      </c>
      <c r="N86" s="41">
        <f t="shared" si="18"/>
        <v>35512.96</v>
      </c>
      <c r="O86" s="43">
        <f t="shared" si="19"/>
        <v>684.45</v>
      </c>
      <c r="P86" s="41">
        <v>0</v>
      </c>
      <c r="Q86" s="50">
        <f t="shared" si="20"/>
        <v>0</v>
      </c>
      <c r="R86" s="41">
        <f t="shared" si="21"/>
        <v>658160.1599999999</v>
      </c>
      <c r="S86" s="44">
        <v>457922</v>
      </c>
      <c r="T86" s="41">
        <f t="shared" si="22"/>
        <v>200238.15999999992</v>
      </c>
      <c r="U86" s="41">
        <v>173610</v>
      </c>
      <c r="V86" s="45">
        <v>383376.22</v>
      </c>
      <c r="W86" s="43">
        <f t="shared" si="23"/>
        <v>414046</v>
      </c>
      <c r="X86" s="43">
        <f t="shared" si="24"/>
        <v>373848.1599999999</v>
      </c>
      <c r="Y86" s="43">
        <v>2484.6900000000605</v>
      </c>
      <c r="Z86" s="43">
        <f t="shared" si="25"/>
        <v>376332.85</v>
      </c>
      <c r="AA86" s="41"/>
    </row>
    <row r="87" spans="1:245" s="47" customFormat="1" ht="12.75">
      <c r="A87" s="47" t="e">
        <f>#REF!</f>
        <v>#REF!</v>
      </c>
      <c r="B87" s="47" t="e">
        <f t="shared" si="14"/>
        <v>#REF!</v>
      </c>
      <c r="C87" s="1">
        <v>183</v>
      </c>
      <c r="D87" s="39" t="s">
        <v>104</v>
      </c>
      <c r="E87" s="40" t="b">
        <f t="shared" si="16"/>
        <v>1</v>
      </c>
      <c r="F87" s="39">
        <v>183</v>
      </c>
      <c r="G87" s="40" t="s">
        <v>104</v>
      </c>
      <c r="H87" s="41">
        <v>109.57</v>
      </c>
      <c r="I87" s="41">
        <f t="shared" si="15"/>
        <v>383308.73</v>
      </c>
      <c r="J87" s="41">
        <v>17.65</v>
      </c>
      <c r="K87" s="41">
        <f t="shared" si="17"/>
        <v>30872.5</v>
      </c>
      <c r="L87" s="41">
        <v>15</v>
      </c>
      <c r="M87" s="42">
        <v>0</v>
      </c>
      <c r="N87" s="41">
        <f t="shared" si="18"/>
        <v>28229.7</v>
      </c>
      <c r="O87" s="43">
        <f t="shared" si="19"/>
        <v>0</v>
      </c>
      <c r="P87" s="41">
        <v>0</v>
      </c>
      <c r="Q87" s="50">
        <f t="shared" si="20"/>
        <v>0</v>
      </c>
      <c r="R87" s="41">
        <f t="shared" si="21"/>
        <v>442410.93</v>
      </c>
      <c r="S87" s="44">
        <v>700889</v>
      </c>
      <c r="T87" s="41">
        <f t="shared" si="22"/>
        <v>0</v>
      </c>
      <c r="U87" s="41">
        <v>0</v>
      </c>
      <c r="V87" s="45">
        <v>0</v>
      </c>
      <c r="W87" s="43">
        <f t="shared" si="23"/>
        <v>0</v>
      </c>
      <c r="X87" s="43">
        <f t="shared" si="24"/>
        <v>0</v>
      </c>
      <c r="Y87" s="43">
        <v>0</v>
      </c>
      <c r="Z87" s="43">
        <f t="shared" si="25"/>
        <v>0</v>
      </c>
      <c r="AA87" s="41"/>
      <c r="BZ87" s="44"/>
      <c r="CA87" s="44"/>
      <c r="CB87" s="44"/>
      <c r="CC87" s="44"/>
      <c r="CD87" s="52"/>
      <c r="CE87" s="44"/>
      <c r="CF87" s="44"/>
      <c r="CG87" s="44"/>
      <c r="CK87" s="48"/>
      <c r="CL87" s="51"/>
      <c r="CM87" s="44"/>
      <c r="CN87" s="49"/>
      <c r="CO87" s="49"/>
      <c r="CP87" s="44"/>
      <c r="CQ87" s="44"/>
      <c r="CR87" s="44"/>
      <c r="CS87" s="44"/>
      <c r="CT87" s="52"/>
      <c r="CU87" s="44"/>
      <c r="CV87" s="44"/>
      <c r="CW87" s="44"/>
      <c r="DA87" s="48"/>
      <c r="DB87" s="51"/>
      <c r="DC87" s="44"/>
      <c r="DD87" s="49"/>
      <c r="DE87" s="49"/>
      <c r="DF87" s="44"/>
      <c r="DG87" s="44"/>
      <c r="DH87" s="44"/>
      <c r="DI87" s="44"/>
      <c r="DJ87" s="52"/>
      <c r="DK87" s="44"/>
      <c r="DL87" s="44"/>
      <c r="DM87" s="44"/>
      <c r="DQ87" s="48"/>
      <c r="DR87" s="51"/>
      <c r="DS87" s="44"/>
      <c r="DT87" s="49"/>
      <c r="DU87" s="49"/>
      <c r="DV87" s="44"/>
      <c r="DW87" s="44"/>
      <c r="DX87" s="44"/>
      <c r="DY87" s="44"/>
      <c r="DZ87" s="52"/>
      <c r="EA87" s="44"/>
      <c r="EB87" s="44"/>
      <c r="EC87" s="44"/>
      <c r="EG87" s="48"/>
      <c r="EH87" s="51"/>
      <c r="EI87" s="44"/>
      <c r="EJ87" s="49"/>
      <c r="EK87" s="49"/>
      <c r="EL87" s="44"/>
      <c r="EM87" s="44"/>
      <c r="EN87" s="44"/>
      <c r="EO87" s="44"/>
      <c r="EP87" s="52"/>
      <c r="EQ87" s="44"/>
      <c r="ER87" s="44"/>
      <c r="ES87" s="44"/>
      <c r="EW87" s="48"/>
      <c r="EX87" s="51"/>
      <c r="EY87" s="44"/>
      <c r="EZ87" s="49"/>
      <c r="FA87" s="49"/>
      <c r="FB87" s="44"/>
      <c r="FC87" s="44"/>
      <c r="FD87" s="44"/>
      <c r="FE87" s="44"/>
      <c r="FF87" s="52"/>
      <c r="FG87" s="44"/>
      <c r="FH87" s="44"/>
      <c r="FI87" s="44"/>
      <c r="FM87" s="48"/>
      <c r="FN87" s="51"/>
      <c r="FO87" s="44"/>
      <c r="FP87" s="49"/>
      <c r="FQ87" s="49"/>
      <c r="FR87" s="44"/>
      <c r="FS87" s="44"/>
      <c r="FT87" s="44"/>
      <c r="FU87" s="44"/>
      <c r="FV87" s="52"/>
      <c r="FW87" s="44"/>
      <c r="FX87" s="44"/>
      <c r="FY87" s="44"/>
      <c r="GC87" s="48"/>
      <c r="GD87" s="51"/>
      <c r="GE87" s="44"/>
      <c r="GF87" s="49"/>
      <c r="GG87" s="49"/>
      <c r="GH87" s="44"/>
      <c r="GI87" s="44"/>
      <c r="GJ87" s="44"/>
      <c r="GK87" s="44"/>
      <c r="GL87" s="52"/>
      <c r="GM87" s="44"/>
      <c r="GN87" s="44"/>
      <c r="GO87" s="44"/>
      <c r="GS87" s="48"/>
      <c r="GT87" s="51"/>
      <c r="GU87" s="44"/>
      <c r="GV87" s="49"/>
      <c r="GW87" s="49"/>
      <c r="GX87" s="44"/>
      <c r="GY87" s="44"/>
      <c r="GZ87" s="44"/>
      <c r="HA87" s="44"/>
      <c r="HB87" s="52"/>
      <c r="HC87" s="44"/>
      <c r="HD87" s="44"/>
      <c r="HE87" s="44"/>
      <c r="HI87" s="48"/>
      <c r="HJ87" s="51"/>
      <c r="HK87" s="44"/>
      <c r="HL87" s="49"/>
      <c r="HM87" s="49"/>
      <c r="HN87" s="44"/>
      <c r="HO87" s="44"/>
      <c r="HP87" s="44"/>
      <c r="HQ87" s="44"/>
      <c r="HR87" s="52"/>
      <c r="HS87" s="44"/>
      <c r="HT87" s="44"/>
      <c r="HU87" s="44"/>
      <c r="HY87" s="48"/>
      <c r="HZ87" s="51"/>
      <c r="IA87" s="44"/>
      <c r="IB87" s="49"/>
      <c r="IC87" s="49"/>
      <c r="ID87" s="44"/>
      <c r="IE87" s="44"/>
      <c r="IF87" s="44"/>
      <c r="IG87" s="44"/>
      <c r="IH87" s="52"/>
      <c r="II87" s="44"/>
      <c r="IJ87" s="44"/>
      <c r="IK87" s="44"/>
    </row>
    <row r="88" spans="1:27" s="47" customFormat="1" ht="12.75">
      <c r="A88" s="46" t="e">
        <f>#REF!</f>
        <v>#REF!</v>
      </c>
      <c r="B88" s="47" t="e">
        <f t="shared" si="14"/>
        <v>#REF!</v>
      </c>
      <c r="C88" s="1">
        <v>185</v>
      </c>
      <c r="D88" s="39" t="s">
        <v>105</v>
      </c>
      <c r="E88" s="40" t="b">
        <f t="shared" si="16"/>
        <v>1</v>
      </c>
      <c r="F88" s="39">
        <v>185</v>
      </c>
      <c r="G88" s="40" t="s">
        <v>105</v>
      </c>
      <c r="H88" s="41">
        <v>1081.18</v>
      </c>
      <c r="I88" s="41">
        <f t="shared" si="15"/>
        <v>3782291.99</v>
      </c>
      <c r="J88" s="41">
        <v>663.95</v>
      </c>
      <c r="K88" s="41">
        <f t="shared" si="17"/>
        <v>1161348.14</v>
      </c>
      <c r="L88" s="41">
        <v>170.57999999999998</v>
      </c>
      <c r="M88" s="42">
        <v>9.5</v>
      </c>
      <c r="N88" s="41">
        <f t="shared" si="18"/>
        <v>321028.15</v>
      </c>
      <c r="O88" s="43">
        <f t="shared" si="19"/>
        <v>6502.28</v>
      </c>
      <c r="P88" s="41">
        <v>5</v>
      </c>
      <c r="Q88" s="50">
        <f t="shared" si="20"/>
        <v>3422.25</v>
      </c>
      <c r="R88" s="41">
        <f t="shared" si="21"/>
        <v>5274592.8100000005</v>
      </c>
      <c r="S88" s="44">
        <v>1162694</v>
      </c>
      <c r="T88" s="41">
        <f t="shared" si="22"/>
        <v>4111898.8100000005</v>
      </c>
      <c r="U88" s="41">
        <v>4034992</v>
      </c>
      <c r="V88" s="45">
        <v>8079197.59</v>
      </c>
      <c r="W88" s="43">
        <f t="shared" si="23"/>
        <v>8725533</v>
      </c>
      <c r="X88" s="43">
        <f t="shared" si="24"/>
        <v>8146890.8100000005</v>
      </c>
      <c r="Y88" s="43">
        <v>0</v>
      </c>
      <c r="Z88" s="43">
        <f t="shared" si="25"/>
        <v>8146890.8100000005</v>
      </c>
      <c r="AA88" s="41"/>
    </row>
    <row r="89" spans="1:27" s="47" customFormat="1" ht="12.75">
      <c r="A89" s="46" t="e">
        <f>#REF!</f>
        <v>#REF!</v>
      </c>
      <c r="B89" s="47" t="e">
        <f t="shared" si="14"/>
        <v>#REF!</v>
      </c>
      <c r="C89" s="1">
        <v>187</v>
      </c>
      <c r="D89" s="39" t="s">
        <v>106</v>
      </c>
      <c r="E89" s="40" t="b">
        <f t="shared" si="16"/>
        <v>1</v>
      </c>
      <c r="F89" s="39">
        <v>187</v>
      </c>
      <c r="G89" s="40" t="s">
        <v>106</v>
      </c>
      <c r="H89" s="41">
        <v>116.31</v>
      </c>
      <c r="I89" s="41">
        <f t="shared" si="15"/>
        <v>406887.27</v>
      </c>
      <c r="J89" s="41">
        <v>39.7</v>
      </c>
      <c r="K89" s="41">
        <f t="shared" si="17"/>
        <v>69441.26</v>
      </c>
      <c r="L89" s="41">
        <v>22.8</v>
      </c>
      <c r="M89" s="42">
        <v>0</v>
      </c>
      <c r="N89" s="41">
        <f t="shared" si="18"/>
        <v>42909.14</v>
      </c>
      <c r="O89" s="43">
        <f t="shared" si="19"/>
        <v>0</v>
      </c>
      <c r="P89" s="41">
        <v>0.62</v>
      </c>
      <c r="Q89" s="50">
        <f t="shared" si="20"/>
        <v>424.36</v>
      </c>
      <c r="R89" s="41">
        <f t="shared" si="21"/>
        <v>519662.03</v>
      </c>
      <c r="S89" s="44">
        <v>1109060</v>
      </c>
      <c r="T89" s="41">
        <f t="shared" si="22"/>
        <v>0</v>
      </c>
      <c r="U89" s="41">
        <v>0</v>
      </c>
      <c r="V89" s="45">
        <v>0</v>
      </c>
      <c r="W89" s="43">
        <f t="shared" si="23"/>
        <v>0</v>
      </c>
      <c r="X89" s="43">
        <f t="shared" si="24"/>
        <v>0</v>
      </c>
      <c r="Y89" s="43">
        <v>0</v>
      </c>
      <c r="Z89" s="43">
        <f t="shared" si="25"/>
        <v>0</v>
      </c>
      <c r="AA89" s="41"/>
    </row>
    <row r="90" spans="1:27" s="47" customFormat="1" ht="12.75">
      <c r="A90" s="46" t="e">
        <f>#REF!</f>
        <v>#REF!</v>
      </c>
      <c r="B90" s="47" t="e">
        <f t="shared" si="14"/>
        <v>#REF!</v>
      </c>
      <c r="C90" s="1">
        <v>189</v>
      </c>
      <c r="D90" s="39" t="s">
        <v>107</v>
      </c>
      <c r="E90" s="40" t="b">
        <f t="shared" si="16"/>
        <v>1</v>
      </c>
      <c r="F90" s="39">
        <v>189</v>
      </c>
      <c r="G90" s="40" t="s">
        <v>107</v>
      </c>
      <c r="H90" s="41">
        <v>631.01</v>
      </c>
      <c r="I90" s="41">
        <f t="shared" si="15"/>
        <v>2207462.28</v>
      </c>
      <c r="J90" s="41">
        <v>86.09</v>
      </c>
      <c r="K90" s="41">
        <f t="shared" si="17"/>
        <v>150584.32</v>
      </c>
      <c r="L90" s="41">
        <v>88.23</v>
      </c>
      <c r="M90" s="42">
        <v>1</v>
      </c>
      <c r="N90" s="41">
        <f t="shared" si="18"/>
        <v>166047.1</v>
      </c>
      <c r="O90" s="43">
        <f t="shared" si="19"/>
        <v>684.45</v>
      </c>
      <c r="P90" s="41">
        <v>1</v>
      </c>
      <c r="Q90" s="50">
        <f t="shared" si="20"/>
        <v>684.45</v>
      </c>
      <c r="R90" s="41">
        <f t="shared" si="21"/>
        <v>2525462.6</v>
      </c>
      <c r="S90" s="44">
        <v>841615</v>
      </c>
      <c r="T90" s="41">
        <f t="shared" si="22"/>
        <v>1683847.6</v>
      </c>
      <c r="U90" s="41">
        <v>0</v>
      </c>
      <c r="V90" s="45">
        <v>1729298.46</v>
      </c>
      <c r="W90" s="43">
        <f t="shared" si="23"/>
        <v>1867642</v>
      </c>
      <c r="X90" s="43">
        <f t="shared" si="24"/>
        <v>1683847.6</v>
      </c>
      <c r="Y90" s="43">
        <v>29120.649999999907</v>
      </c>
      <c r="Z90" s="43">
        <f t="shared" si="25"/>
        <v>1712968.25</v>
      </c>
      <c r="AA90" s="41"/>
    </row>
    <row r="91" spans="1:27" s="47" customFormat="1" ht="12.75">
      <c r="A91" s="46" t="e">
        <f>#REF!</f>
        <v>#REF!</v>
      </c>
      <c r="B91" s="47" t="e">
        <f t="shared" si="14"/>
        <v>#REF!</v>
      </c>
      <c r="C91" s="1">
        <v>191</v>
      </c>
      <c r="D91" s="39" t="s">
        <v>108</v>
      </c>
      <c r="E91" s="40" t="b">
        <f t="shared" si="16"/>
        <v>1</v>
      </c>
      <c r="F91" s="39">
        <v>191</v>
      </c>
      <c r="G91" s="40" t="s">
        <v>108</v>
      </c>
      <c r="H91" s="41">
        <v>1018.77</v>
      </c>
      <c r="I91" s="41">
        <f t="shared" si="15"/>
        <v>3563963.09</v>
      </c>
      <c r="J91" s="41">
        <v>223.94</v>
      </c>
      <c r="K91" s="41">
        <f t="shared" si="17"/>
        <v>391704.65</v>
      </c>
      <c r="L91" s="41">
        <v>168.3</v>
      </c>
      <c r="M91" s="42">
        <v>2.45</v>
      </c>
      <c r="N91" s="41">
        <f t="shared" si="18"/>
        <v>316737.23</v>
      </c>
      <c r="O91" s="43">
        <f t="shared" si="19"/>
        <v>1676.9</v>
      </c>
      <c r="P91" s="41">
        <v>6</v>
      </c>
      <c r="Q91" s="50">
        <f t="shared" si="20"/>
        <v>4106.7</v>
      </c>
      <c r="R91" s="41">
        <f t="shared" si="21"/>
        <v>4278188.57</v>
      </c>
      <c r="S91" s="44">
        <v>3956747</v>
      </c>
      <c r="T91" s="41">
        <f t="shared" si="22"/>
        <v>321441.5700000003</v>
      </c>
      <c r="U91" s="41">
        <v>363818</v>
      </c>
      <c r="V91" s="45">
        <v>674047</v>
      </c>
      <c r="W91" s="43">
        <f t="shared" si="23"/>
        <v>727971</v>
      </c>
      <c r="X91" s="43">
        <f t="shared" si="24"/>
        <v>685259.5700000003</v>
      </c>
      <c r="Y91" s="43">
        <v>0</v>
      </c>
      <c r="Z91" s="43">
        <f t="shared" si="25"/>
        <v>685259.5700000003</v>
      </c>
      <c r="AA91" s="41"/>
    </row>
    <row r="92" spans="1:27" s="47" customFormat="1" ht="12.75">
      <c r="A92" s="46" t="e">
        <f>#REF!</f>
        <v>#REF!</v>
      </c>
      <c r="B92" s="47" t="e">
        <f t="shared" si="14"/>
        <v>#REF!</v>
      </c>
      <c r="C92" s="1">
        <v>195</v>
      </c>
      <c r="D92" s="39" t="s">
        <v>109</v>
      </c>
      <c r="E92" s="40" t="b">
        <f t="shared" si="16"/>
        <v>1</v>
      </c>
      <c r="F92" s="39">
        <v>195</v>
      </c>
      <c r="G92" s="40" t="s">
        <v>109</v>
      </c>
      <c r="H92" s="41">
        <v>531.23</v>
      </c>
      <c r="I92" s="41">
        <f t="shared" si="15"/>
        <v>1858401.91</v>
      </c>
      <c r="J92" s="41">
        <v>107.66</v>
      </c>
      <c r="K92" s="41">
        <f t="shared" si="17"/>
        <v>188313.49</v>
      </c>
      <c r="L92" s="41">
        <v>29.29</v>
      </c>
      <c r="M92" s="42">
        <v>0.05</v>
      </c>
      <c r="N92" s="41">
        <f t="shared" si="18"/>
        <v>55123.19</v>
      </c>
      <c r="O92" s="43">
        <f t="shared" si="19"/>
        <v>34.22</v>
      </c>
      <c r="P92" s="41">
        <v>3</v>
      </c>
      <c r="Q92" s="50">
        <f t="shared" si="20"/>
        <v>2053.35</v>
      </c>
      <c r="R92" s="41">
        <f t="shared" si="21"/>
        <v>2103926.16</v>
      </c>
      <c r="S92" s="44">
        <v>1167482</v>
      </c>
      <c r="T92" s="41">
        <f t="shared" si="22"/>
        <v>936444.1600000001</v>
      </c>
      <c r="U92" s="41">
        <v>0</v>
      </c>
      <c r="V92" s="45">
        <v>1031621.0099999998</v>
      </c>
      <c r="W92" s="43">
        <f t="shared" si="23"/>
        <v>1114151</v>
      </c>
      <c r="X92" s="43">
        <f t="shared" si="24"/>
        <v>936444.1600000001</v>
      </c>
      <c r="Y92" s="43">
        <v>29711.17999999982</v>
      </c>
      <c r="Z92" s="43">
        <f t="shared" si="25"/>
        <v>966155.34</v>
      </c>
      <c r="AA92" s="41"/>
    </row>
    <row r="93" spans="1:27" s="47" customFormat="1" ht="12.75">
      <c r="A93" s="46" t="e">
        <f>#REF!</f>
        <v>#REF!</v>
      </c>
      <c r="B93" s="47" t="e">
        <f t="shared" si="14"/>
        <v>#REF!</v>
      </c>
      <c r="C93" s="1">
        <v>197</v>
      </c>
      <c r="D93" s="39" t="s">
        <v>110</v>
      </c>
      <c r="E93" s="40" t="b">
        <f t="shared" si="16"/>
        <v>1</v>
      </c>
      <c r="F93" s="39">
        <v>197</v>
      </c>
      <c r="G93" s="40" t="s">
        <v>110</v>
      </c>
      <c r="H93" s="41">
        <v>68.54</v>
      </c>
      <c r="I93" s="41">
        <f t="shared" si="15"/>
        <v>239773.48</v>
      </c>
      <c r="J93" s="41">
        <v>32.45</v>
      </c>
      <c r="K93" s="41">
        <f t="shared" si="17"/>
        <v>56759.92</v>
      </c>
      <c r="L93" s="41">
        <v>8.27</v>
      </c>
      <c r="M93" s="42">
        <v>0</v>
      </c>
      <c r="N93" s="41">
        <f t="shared" si="18"/>
        <v>15563.97</v>
      </c>
      <c r="O93" s="43">
        <f t="shared" si="19"/>
        <v>0</v>
      </c>
      <c r="P93" s="41">
        <v>0</v>
      </c>
      <c r="Q93" s="50">
        <f t="shared" si="20"/>
        <v>0</v>
      </c>
      <c r="R93" s="41">
        <f t="shared" si="21"/>
        <v>312097.37</v>
      </c>
      <c r="S93" s="44">
        <v>148588</v>
      </c>
      <c r="T93" s="41">
        <f t="shared" si="22"/>
        <v>163509.37</v>
      </c>
      <c r="U93" s="41">
        <v>286055</v>
      </c>
      <c r="V93" s="45">
        <v>518373.76</v>
      </c>
      <c r="W93" s="43">
        <f t="shared" si="23"/>
        <v>559844</v>
      </c>
      <c r="X93" s="43">
        <f t="shared" si="24"/>
        <v>449564.37</v>
      </c>
      <c r="Y93" s="43">
        <v>0</v>
      </c>
      <c r="Z93" s="43">
        <f t="shared" si="25"/>
        <v>449564.37</v>
      </c>
      <c r="AA93" s="41"/>
    </row>
    <row r="94" spans="1:27" s="47" customFormat="1" ht="12.75">
      <c r="A94" s="46" t="e">
        <f>#REF!</f>
        <v>#REF!</v>
      </c>
      <c r="B94" s="47" t="e">
        <f t="shared" si="14"/>
        <v>#REF!</v>
      </c>
      <c r="C94" s="1">
        <v>199</v>
      </c>
      <c r="D94" s="39" t="s">
        <v>111</v>
      </c>
      <c r="E94" s="40" t="b">
        <f t="shared" si="16"/>
        <v>1</v>
      </c>
      <c r="F94" s="39">
        <v>199</v>
      </c>
      <c r="G94" s="40" t="s">
        <v>111</v>
      </c>
      <c r="H94" s="41">
        <v>2148.3</v>
      </c>
      <c r="I94" s="41">
        <f t="shared" si="15"/>
        <v>7515397.89</v>
      </c>
      <c r="J94" s="41">
        <v>417.38</v>
      </c>
      <c r="K94" s="41">
        <f t="shared" si="17"/>
        <v>730060.23</v>
      </c>
      <c r="L94" s="41">
        <v>336.53999999999996</v>
      </c>
      <c r="M94" s="42">
        <v>21.130000000000003</v>
      </c>
      <c r="N94" s="41">
        <f t="shared" si="18"/>
        <v>633361.55</v>
      </c>
      <c r="O94" s="43">
        <f t="shared" si="19"/>
        <v>14462.43</v>
      </c>
      <c r="P94" s="41">
        <v>6.9</v>
      </c>
      <c r="Q94" s="50">
        <f t="shared" si="20"/>
        <v>4722.71</v>
      </c>
      <c r="R94" s="41">
        <f t="shared" si="21"/>
        <v>8898004.81</v>
      </c>
      <c r="S94" s="44">
        <v>3245261</v>
      </c>
      <c r="T94" s="41">
        <f t="shared" si="22"/>
        <v>5652743.8100000005</v>
      </c>
      <c r="U94" s="41">
        <v>1040103</v>
      </c>
      <c r="V94" s="45">
        <v>6828547.27</v>
      </c>
      <c r="W94" s="43">
        <f t="shared" si="23"/>
        <v>7374831</v>
      </c>
      <c r="X94" s="43">
        <f t="shared" si="24"/>
        <v>6692846.8100000005</v>
      </c>
      <c r="Y94" s="43">
        <v>0</v>
      </c>
      <c r="Z94" s="43">
        <f t="shared" si="25"/>
        <v>6692846.8100000005</v>
      </c>
      <c r="AA94" s="41"/>
    </row>
    <row r="95" spans="1:27" s="47" customFormat="1" ht="12.75">
      <c r="A95" s="46" t="e">
        <f>#REF!</f>
        <v>#REF!</v>
      </c>
      <c r="B95" s="47" t="e">
        <f t="shared" si="14"/>
        <v>#REF!</v>
      </c>
      <c r="C95" s="1">
        <v>201</v>
      </c>
      <c r="D95" s="39" t="s">
        <v>112</v>
      </c>
      <c r="E95" s="40" t="b">
        <f t="shared" si="16"/>
        <v>1</v>
      </c>
      <c r="F95" s="39">
        <v>201</v>
      </c>
      <c r="G95" s="40" t="s">
        <v>112</v>
      </c>
      <c r="H95" s="41">
        <v>371.78</v>
      </c>
      <c r="I95" s="41">
        <f t="shared" si="15"/>
        <v>1300597.97</v>
      </c>
      <c r="J95" s="41">
        <v>108.56</v>
      </c>
      <c r="K95" s="41">
        <f t="shared" si="17"/>
        <v>189887.72</v>
      </c>
      <c r="L95" s="41">
        <v>81.86</v>
      </c>
      <c r="M95" s="42">
        <v>4</v>
      </c>
      <c r="N95" s="41">
        <f t="shared" si="18"/>
        <v>154058.88</v>
      </c>
      <c r="O95" s="43">
        <f t="shared" si="19"/>
        <v>2737.8</v>
      </c>
      <c r="P95" s="41">
        <v>1.33</v>
      </c>
      <c r="Q95" s="50">
        <f t="shared" si="20"/>
        <v>910.32</v>
      </c>
      <c r="R95" s="41">
        <f t="shared" si="21"/>
        <v>1648192.69</v>
      </c>
      <c r="S95" s="44">
        <v>570445</v>
      </c>
      <c r="T95" s="41">
        <f t="shared" si="22"/>
        <v>1077747.69</v>
      </c>
      <c r="U95" s="41">
        <v>849335</v>
      </c>
      <c r="V95" s="45">
        <v>1833798.1199999999</v>
      </c>
      <c r="W95" s="43">
        <f t="shared" si="23"/>
        <v>1980502</v>
      </c>
      <c r="X95" s="43">
        <f t="shared" si="24"/>
        <v>1927082.69</v>
      </c>
      <c r="Y95" s="43">
        <v>0</v>
      </c>
      <c r="Z95" s="43">
        <f t="shared" si="25"/>
        <v>1927082.69</v>
      </c>
      <c r="AA95" s="41"/>
    </row>
    <row r="96" spans="1:27" s="47" customFormat="1" ht="12.75">
      <c r="A96" s="46" t="e">
        <f>#REF!</f>
        <v>#REF!</v>
      </c>
      <c r="B96" s="47" t="e">
        <f t="shared" si="14"/>
        <v>#REF!</v>
      </c>
      <c r="C96" s="1">
        <v>203</v>
      </c>
      <c r="D96" s="39" t="s">
        <v>113</v>
      </c>
      <c r="E96" s="40" t="b">
        <f t="shared" si="16"/>
        <v>1</v>
      </c>
      <c r="F96" s="39">
        <v>203</v>
      </c>
      <c r="G96" s="40" t="s">
        <v>113</v>
      </c>
      <c r="H96" s="41">
        <v>72.64</v>
      </c>
      <c r="I96" s="41">
        <f t="shared" si="15"/>
        <v>254116.51</v>
      </c>
      <c r="J96" s="41">
        <v>22.33</v>
      </c>
      <c r="K96" s="41">
        <f t="shared" si="17"/>
        <v>39058.52</v>
      </c>
      <c r="L96" s="41">
        <v>15.65</v>
      </c>
      <c r="M96" s="42">
        <v>3.1</v>
      </c>
      <c r="N96" s="41">
        <f t="shared" si="18"/>
        <v>29452.99</v>
      </c>
      <c r="O96" s="43">
        <f t="shared" si="19"/>
        <v>2121.8</v>
      </c>
      <c r="P96" s="41">
        <v>0</v>
      </c>
      <c r="Q96" s="50">
        <f t="shared" si="20"/>
        <v>0</v>
      </c>
      <c r="R96" s="41">
        <f t="shared" si="21"/>
        <v>324749.82</v>
      </c>
      <c r="S96" s="44">
        <v>176145</v>
      </c>
      <c r="T96" s="41">
        <f t="shared" si="22"/>
        <v>148604.82</v>
      </c>
      <c r="U96" s="41">
        <v>221681</v>
      </c>
      <c r="V96" s="45">
        <v>414638.2100000001</v>
      </c>
      <c r="W96" s="43">
        <f t="shared" si="23"/>
        <v>447809</v>
      </c>
      <c r="X96" s="43">
        <f t="shared" si="24"/>
        <v>370285.82</v>
      </c>
      <c r="Y96" s="43">
        <v>28925.27999999997</v>
      </c>
      <c r="Z96" s="43">
        <f t="shared" si="25"/>
        <v>399211.1</v>
      </c>
      <c r="AA96" s="41"/>
    </row>
    <row r="97" spans="1:27" s="47" customFormat="1" ht="12.75">
      <c r="A97" s="46" t="e">
        <f>#REF!</f>
        <v>#REF!</v>
      </c>
      <c r="B97" s="47" t="e">
        <f t="shared" si="14"/>
        <v>#REF!</v>
      </c>
      <c r="C97" s="1">
        <v>209</v>
      </c>
      <c r="D97" s="39" t="s">
        <v>114</v>
      </c>
      <c r="E97" s="40" t="b">
        <f t="shared" si="16"/>
        <v>1</v>
      </c>
      <c r="F97" s="39">
        <v>209</v>
      </c>
      <c r="G97" s="40" t="s">
        <v>114</v>
      </c>
      <c r="H97" s="41">
        <v>147.2</v>
      </c>
      <c r="I97" s="41">
        <f t="shared" si="15"/>
        <v>514949.76</v>
      </c>
      <c r="J97" s="41">
        <v>61.529999999999994</v>
      </c>
      <c r="K97" s="41">
        <f t="shared" si="17"/>
        <v>107625.2</v>
      </c>
      <c r="L97" s="41">
        <v>29.49</v>
      </c>
      <c r="M97" s="42">
        <v>0.92</v>
      </c>
      <c r="N97" s="41">
        <f t="shared" si="18"/>
        <v>55499.59</v>
      </c>
      <c r="O97" s="43">
        <f t="shared" si="19"/>
        <v>629.69</v>
      </c>
      <c r="P97" s="41">
        <v>0</v>
      </c>
      <c r="Q97" s="50">
        <f t="shared" si="20"/>
        <v>0</v>
      </c>
      <c r="R97" s="41">
        <f t="shared" si="21"/>
        <v>678704.2399999999</v>
      </c>
      <c r="S97" s="44">
        <v>310023</v>
      </c>
      <c r="T97" s="41">
        <f t="shared" si="22"/>
        <v>368681.2399999999</v>
      </c>
      <c r="U97" s="41">
        <v>250176</v>
      </c>
      <c r="V97" s="45">
        <v>582510.44</v>
      </c>
      <c r="W97" s="43">
        <f t="shared" si="23"/>
        <v>629111</v>
      </c>
      <c r="X97" s="43">
        <f t="shared" si="24"/>
        <v>618857.2399999999</v>
      </c>
      <c r="Y97" s="43">
        <v>0</v>
      </c>
      <c r="Z97" s="43">
        <f t="shared" si="25"/>
        <v>618857.2399999999</v>
      </c>
      <c r="AA97" s="41"/>
    </row>
    <row r="98" spans="1:27" s="47" customFormat="1" ht="12.75">
      <c r="A98" s="46" t="e">
        <f>#REF!</f>
        <v>#REF!</v>
      </c>
      <c r="B98" s="47" t="e">
        <f t="shared" si="14"/>
        <v>#REF!</v>
      </c>
      <c r="C98" s="1">
        <v>211</v>
      </c>
      <c r="D98" s="39" t="s">
        <v>115</v>
      </c>
      <c r="E98" s="40" t="b">
        <f t="shared" si="16"/>
        <v>1</v>
      </c>
      <c r="F98" s="39">
        <v>211</v>
      </c>
      <c r="G98" s="40" t="s">
        <v>115</v>
      </c>
      <c r="H98" s="41">
        <v>439.57</v>
      </c>
      <c r="I98" s="41">
        <f t="shared" si="15"/>
        <v>1537747.73</v>
      </c>
      <c r="J98" s="41">
        <v>37.82</v>
      </c>
      <c r="K98" s="41">
        <f t="shared" si="17"/>
        <v>66152.85</v>
      </c>
      <c r="L98" s="41">
        <v>49.02</v>
      </c>
      <c r="M98" s="42">
        <v>0.95</v>
      </c>
      <c r="N98" s="41">
        <f t="shared" si="18"/>
        <v>92254.66</v>
      </c>
      <c r="O98" s="43">
        <f t="shared" si="19"/>
        <v>650.23</v>
      </c>
      <c r="P98" s="41">
        <v>0</v>
      </c>
      <c r="Q98" s="50">
        <f t="shared" si="20"/>
        <v>0</v>
      </c>
      <c r="R98" s="41">
        <f t="shared" si="21"/>
        <v>1696805.47</v>
      </c>
      <c r="S98" s="44">
        <v>1158531</v>
      </c>
      <c r="T98" s="41">
        <f t="shared" si="22"/>
        <v>538274.47</v>
      </c>
      <c r="U98" s="41">
        <v>0</v>
      </c>
      <c r="V98" s="45">
        <v>12717</v>
      </c>
      <c r="W98" s="43">
        <f t="shared" si="23"/>
        <v>13734</v>
      </c>
      <c r="X98" s="43">
        <f t="shared" si="24"/>
        <v>13734</v>
      </c>
      <c r="Y98" s="43">
        <v>0</v>
      </c>
      <c r="Z98" s="43">
        <f t="shared" si="25"/>
        <v>13734</v>
      </c>
      <c r="AA98" s="41"/>
    </row>
    <row r="99" spans="1:27" s="47" customFormat="1" ht="12.75">
      <c r="A99" s="46" t="e">
        <f>#REF!</f>
        <v>#REF!</v>
      </c>
      <c r="B99" s="47" t="e">
        <f t="shared" si="14"/>
        <v>#REF!</v>
      </c>
      <c r="C99" s="1">
        <v>213</v>
      </c>
      <c r="D99" s="39" t="s">
        <v>116</v>
      </c>
      <c r="E99" s="40" t="b">
        <f t="shared" si="16"/>
        <v>1</v>
      </c>
      <c r="F99" s="39">
        <v>213</v>
      </c>
      <c r="G99" s="40" t="s">
        <v>116</v>
      </c>
      <c r="H99" s="41">
        <v>208.46</v>
      </c>
      <c r="I99" s="41">
        <f t="shared" si="15"/>
        <v>729255.62</v>
      </c>
      <c r="J99" s="41">
        <v>53.74</v>
      </c>
      <c r="K99" s="41">
        <f t="shared" si="17"/>
        <v>93999.32</v>
      </c>
      <c r="L99" s="41">
        <v>25.65</v>
      </c>
      <c r="M99" s="42">
        <v>0</v>
      </c>
      <c r="N99" s="41">
        <f t="shared" si="18"/>
        <v>48272.79</v>
      </c>
      <c r="O99" s="43">
        <f t="shared" si="19"/>
        <v>0</v>
      </c>
      <c r="P99" s="41">
        <v>0.13</v>
      </c>
      <c r="Q99" s="50">
        <f t="shared" si="20"/>
        <v>88.98</v>
      </c>
      <c r="R99" s="41">
        <f t="shared" si="21"/>
        <v>871616.71</v>
      </c>
      <c r="S99" s="44">
        <v>368393</v>
      </c>
      <c r="T99" s="41">
        <f t="shared" si="22"/>
        <v>503223.70999999996</v>
      </c>
      <c r="U99" s="41">
        <v>347765</v>
      </c>
      <c r="V99" s="45">
        <v>865643.23</v>
      </c>
      <c r="W99" s="43">
        <f t="shared" si="23"/>
        <v>934895</v>
      </c>
      <c r="X99" s="43">
        <f t="shared" si="24"/>
        <v>850988.71</v>
      </c>
      <c r="Y99" s="43">
        <v>0</v>
      </c>
      <c r="Z99" s="43">
        <f t="shared" si="25"/>
        <v>850988.71</v>
      </c>
      <c r="AA99" s="41"/>
    </row>
    <row r="100" spans="1:27" s="47" customFormat="1" ht="12.75">
      <c r="A100" s="46" t="e">
        <f>#REF!</f>
        <v>#REF!</v>
      </c>
      <c r="B100" s="47" t="e">
        <f t="shared" si="14"/>
        <v>#REF!</v>
      </c>
      <c r="C100" s="1">
        <v>215</v>
      </c>
      <c r="D100" s="39" t="s">
        <v>117</v>
      </c>
      <c r="E100" s="40" t="b">
        <f t="shared" si="16"/>
        <v>1</v>
      </c>
      <c r="F100" s="39">
        <v>215</v>
      </c>
      <c r="G100" s="40" t="s">
        <v>117</v>
      </c>
      <c r="H100" s="41">
        <v>525.51</v>
      </c>
      <c r="I100" s="41">
        <f t="shared" si="15"/>
        <v>1838391.63</v>
      </c>
      <c r="J100" s="41">
        <v>42.14</v>
      </c>
      <c r="K100" s="41">
        <f t="shared" si="17"/>
        <v>73709.18</v>
      </c>
      <c r="L100" s="41">
        <v>62.86</v>
      </c>
      <c r="M100" s="42">
        <v>3.5</v>
      </c>
      <c r="N100" s="41">
        <f t="shared" si="18"/>
        <v>118301.26</v>
      </c>
      <c r="O100" s="43">
        <f t="shared" si="19"/>
        <v>2395.58</v>
      </c>
      <c r="P100" s="41">
        <v>0</v>
      </c>
      <c r="Q100" s="50">
        <f t="shared" si="20"/>
        <v>0</v>
      </c>
      <c r="R100" s="41">
        <f t="shared" si="21"/>
        <v>2032797.65</v>
      </c>
      <c r="S100" s="44">
        <v>1643838</v>
      </c>
      <c r="T100" s="41">
        <f t="shared" si="22"/>
        <v>388959.6499999999</v>
      </c>
      <c r="U100" s="41">
        <v>19719</v>
      </c>
      <c r="V100" s="45">
        <v>431735.6300000001</v>
      </c>
      <c r="W100" s="43">
        <f t="shared" si="23"/>
        <v>466274</v>
      </c>
      <c r="X100" s="43">
        <f t="shared" si="24"/>
        <v>408678.6499999999</v>
      </c>
      <c r="Y100" s="43">
        <v>0</v>
      </c>
      <c r="Z100" s="43">
        <f t="shared" si="25"/>
        <v>408678.6499999999</v>
      </c>
      <c r="AA100" s="41"/>
    </row>
    <row r="101" spans="1:27" s="47" customFormat="1" ht="12.75">
      <c r="A101" s="46" t="e">
        <f>#REF!</f>
        <v>#REF!</v>
      </c>
      <c r="B101" s="47" t="e">
        <f t="shared" si="14"/>
        <v>#REF!</v>
      </c>
      <c r="C101" s="1">
        <v>219</v>
      </c>
      <c r="D101" s="39" t="s">
        <v>118</v>
      </c>
      <c r="E101" s="40" t="b">
        <f t="shared" si="16"/>
        <v>1</v>
      </c>
      <c r="F101" s="39">
        <v>219</v>
      </c>
      <c r="G101" s="40" t="s">
        <v>118</v>
      </c>
      <c r="H101" s="41">
        <v>276.96999999999997</v>
      </c>
      <c r="I101" s="41">
        <f t="shared" si="15"/>
        <v>968924.15</v>
      </c>
      <c r="J101" s="41">
        <v>124.92999999999999</v>
      </c>
      <c r="K101" s="41">
        <f t="shared" si="17"/>
        <v>218521.31</v>
      </c>
      <c r="L101" s="41">
        <v>41.47</v>
      </c>
      <c r="M101" s="42">
        <v>3</v>
      </c>
      <c r="N101" s="41">
        <f t="shared" si="18"/>
        <v>78045.71</v>
      </c>
      <c r="O101" s="43">
        <f t="shared" si="19"/>
        <v>2053.35</v>
      </c>
      <c r="P101" s="41">
        <v>2</v>
      </c>
      <c r="Q101" s="50">
        <f t="shared" si="20"/>
        <v>1368.9</v>
      </c>
      <c r="R101" s="41">
        <f t="shared" si="21"/>
        <v>1268913.42</v>
      </c>
      <c r="S101" s="44">
        <v>214917</v>
      </c>
      <c r="T101" s="41">
        <f t="shared" si="22"/>
        <v>1053996.42</v>
      </c>
      <c r="U101" s="41">
        <v>1186140</v>
      </c>
      <c r="V101" s="45">
        <v>2239605.02</v>
      </c>
      <c r="W101" s="43">
        <f t="shared" si="23"/>
        <v>2418773</v>
      </c>
      <c r="X101" s="43">
        <f t="shared" si="24"/>
        <v>2240136.42</v>
      </c>
      <c r="Y101" s="43">
        <v>0</v>
      </c>
      <c r="Z101" s="43">
        <f t="shared" si="25"/>
        <v>2240136.42</v>
      </c>
      <c r="AA101" s="41"/>
    </row>
    <row r="102" spans="1:27" s="47" customFormat="1" ht="12.75">
      <c r="A102" s="46" t="e">
        <f>#REF!</f>
        <v>#REF!</v>
      </c>
      <c r="B102" s="47" t="e">
        <f t="shared" si="14"/>
        <v>#REF!</v>
      </c>
      <c r="C102" s="1">
        <v>221</v>
      </c>
      <c r="D102" s="39" t="s">
        <v>119</v>
      </c>
      <c r="E102" s="40" t="b">
        <f t="shared" si="16"/>
        <v>1</v>
      </c>
      <c r="F102" s="39">
        <v>221</v>
      </c>
      <c r="G102" s="40" t="s">
        <v>119</v>
      </c>
      <c r="H102" s="41">
        <v>47.550000000000004</v>
      </c>
      <c r="I102" s="41">
        <f t="shared" si="15"/>
        <v>166344.17</v>
      </c>
      <c r="J102" s="41">
        <v>21.52</v>
      </c>
      <c r="K102" s="41">
        <f t="shared" si="17"/>
        <v>37641.71</v>
      </c>
      <c r="L102" s="41">
        <v>3.6599999999999997</v>
      </c>
      <c r="M102" s="42">
        <v>0</v>
      </c>
      <c r="N102" s="41">
        <f t="shared" si="18"/>
        <v>6888.05</v>
      </c>
      <c r="O102" s="43">
        <f t="shared" si="19"/>
        <v>0</v>
      </c>
      <c r="P102" s="41">
        <v>0</v>
      </c>
      <c r="Q102" s="50">
        <f t="shared" si="20"/>
        <v>0</v>
      </c>
      <c r="R102" s="41">
        <f t="shared" si="21"/>
        <v>210873.93</v>
      </c>
      <c r="S102" s="44">
        <v>157375</v>
      </c>
      <c r="T102" s="41">
        <f t="shared" si="22"/>
        <v>53498.92999999999</v>
      </c>
      <c r="U102" s="41">
        <v>204912</v>
      </c>
      <c r="V102" s="45">
        <v>277486.21</v>
      </c>
      <c r="W102" s="43">
        <f t="shared" si="23"/>
        <v>299685</v>
      </c>
      <c r="X102" s="43">
        <f t="shared" si="24"/>
        <v>258410.93</v>
      </c>
      <c r="Y102" s="43">
        <v>0</v>
      </c>
      <c r="Z102" s="43">
        <f t="shared" si="25"/>
        <v>258410.93</v>
      </c>
      <c r="AA102" s="41"/>
    </row>
    <row r="103" spans="1:27" s="47" customFormat="1" ht="12.75">
      <c r="A103" s="46" t="e">
        <f>#REF!</f>
        <v>#REF!</v>
      </c>
      <c r="B103" s="47" t="e">
        <f t="shared" si="14"/>
        <v>#REF!</v>
      </c>
      <c r="C103" s="1">
        <v>222</v>
      </c>
      <c r="D103" s="39" t="s">
        <v>120</v>
      </c>
      <c r="E103" s="40" t="b">
        <f t="shared" si="16"/>
        <v>1</v>
      </c>
      <c r="F103" s="39">
        <v>222</v>
      </c>
      <c r="G103" s="40" t="s">
        <v>120</v>
      </c>
      <c r="H103" s="41">
        <v>4.52</v>
      </c>
      <c r="I103" s="41">
        <f t="shared" si="15"/>
        <v>15812.32</v>
      </c>
      <c r="J103" s="41">
        <v>0</v>
      </c>
      <c r="K103" s="41">
        <f t="shared" si="17"/>
        <v>0</v>
      </c>
      <c r="L103" s="41">
        <v>0</v>
      </c>
      <c r="M103" s="42">
        <v>0</v>
      </c>
      <c r="N103" s="41">
        <f t="shared" si="18"/>
        <v>0</v>
      </c>
      <c r="O103" s="43">
        <f t="shared" si="19"/>
        <v>0</v>
      </c>
      <c r="P103" s="41">
        <v>0</v>
      </c>
      <c r="Q103" s="50">
        <f t="shared" si="20"/>
        <v>0</v>
      </c>
      <c r="R103" s="41">
        <f t="shared" si="21"/>
        <v>15812.32</v>
      </c>
      <c r="S103" s="44">
        <v>184297</v>
      </c>
      <c r="T103" s="41">
        <f t="shared" si="22"/>
        <v>0</v>
      </c>
      <c r="U103" s="41">
        <v>0</v>
      </c>
      <c r="V103" s="45">
        <v>0</v>
      </c>
      <c r="W103" s="43">
        <f t="shared" si="23"/>
        <v>0</v>
      </c>
      <c r="X103" s="43">
        <f t="shared" si="24"/>
        <v>0</v>
      </c>
      <c r="Y103" s="43">
        <v>0</v>
      </c>
      <c r="Z103" s="43">
        <f t="shared" si="25"/>
        <v>0</v>
      </c>
      <c r="AA103" s="41"/>
    </row>
    <row r="104" spans="1:27" s="47" customFormat="1" ht="12.75">
      <c r="A104" s="46" t="e">
        <f>#REF!</f>
        <v>#REF!</v>
      </c>
      <c r="B104" s="47" t="e">
        <f t="shared" si="14"/>
        <v>#REF!</v>
      </c>
      <c r="C104" s="1">
        <v>223</v>
      </c>
      <c r="D104" s="39" t="s">
        <v>121</v>
      </c>
      <c r="E104" s="40" t="b">
        <f t="shared" si="16"/>
        <v>1</v>
      </c>
      <c r="F104" s="39">
        <v>223</v>
      </c>
      <c r="G104" s="40" t="s">
        <v>121</v>
      </c>
      <c r="H104" s="41">
        <v>1283.16</v>
      </c>
      <c r="I104" s="41">
        <f t="shared" si="15"/>
        <v>4488878.63</v>
      </c>
      <c r="J104" s="41">
        <v>128.98</v>
      </c>
      <c r="K104" s="41">
        <f t="shared" si="17"/>
        <v>225605.37</v>
      </c>
      <c r="L104" s="41">
        <v>230.13000000000002</v>
      </c>
      <c r="M104" s="42">
        <v>4</v>
      </c>
      <c r="N104" s="41">
        <f t="shared" si="18"/>
        <v>433100.06</v>
      </c>
      <c r="O104" s="43">
        <f t="shared" si="19"/>
        <v>2737.8</v>
      </c>
      <c r="P104" s="41">
        <v>2</v>
      </c>
      <c r="Q104" s="50">
        <f t="shared" si="20"/>
        <v>1368.9</v>
      </c>
      <c r="R104" s="41">
        <f t="shared" si="21"/>
        <v>5151690.76</v>
      </c>
      <c r="S104" s="44">
        <v>2305518</v>
      </c>
      <c r="T104" s="41">
        <f t="shared" si="22"/>
        <v>2846172.76</v>
      </c>
      <c r="U104" s="41">
        <v>13676</v>
      </c>
      <c r="V104" s="45">
        <v>2917502.54</v>
      </c>
      <c r="W104" s="43">
        <f t="shared" si="23"/>
        <v>3150903</v>
      </c>
      <c r="X104" s="43">
        <f t="shared" si="24"/>
        <v>2859848.76</v>
      </c>
      <c r="Y104" s="43">
        <v>0</v>
      </c>
      <c r="Z104" s="43">
        <f t="shared" si="25"/>
        <v>2859848.76</v>
      </c>
      <c r="AA104" s="41"/>
    </row>
    <row r="105" spans="1:27" s="47" customFormat="1" ht="12.75">
      <c r="A105" s="46" t="e">
        <f>#REF!</f>
        <v>#REF!</v>
      </c>
      <c r="B105" s="47" t="e">
        <f t="shared" si="14"/>
        <v>#REF!</v>
      </c>
      <c r="C105" s="1">
        <v>225</v>
      </c>
      <c r="D105" s="39" t="s">
        <v>122</v>
      </c>
      <c r="E105" s="40" t="b">
        <f t="shared" si="16"/>
        <v>1</v>
      </c>
      <c r="F105" s="39">
        <v>225</v>
      </c>
      <c r="G105" s="40" t="s">
        <v>122</v>
      </c>
      <c r="H105" s="41">
        <v>1656.32</v>
      </c>
      <c r="I105" s="41">
        <f t="shared" si="15"/>
        <v>5794304.26</v>
      </c>
      <c r="J105" s="41">
        <v>291.83</v>
      </c>
      <c r="K105" s="41">
        <f t="shared" si="17"/>
        <v>510454.44</v>
      </c>
      <c r="L105" s="41">
        <v>196.66</v>
      </c>
      <c r="M105" s="42">
        <v>8</v>
      </c>
      <c r="N105" s="41">
        <f t="shared" si="18"/>
        <v>370110.19</v>
      </c>
      <c r="O105" s="43">
        <f t="shared" si="19"/>
        <v>5475.6</v>
      </c>
      <c r="P105" s="41">
        <v>9.39</v>
      </c>
      <c r="Q105" s="50">
        <f t="shared" si="20"/>
        <v>6426.99</v>
      </c>
      <c r="R105" s="41">
        <f t="shared" si="21"/>
        <v>6686771.48</v>
      </c>
      <c r="S105" s="44">
        <v>6747842</v>
      </c>
      <c r="T105" s="41">
        <f t="shared" si="22"/>
        <v>0</v>
      </c>
      <c r="U105" s="41">
        <v>0</v>
      </c>
      <c r="V105" s="45">
        <v>134391</v>
      </c>
      <c r="W105" s="43">
        <f t="shared" si="23"/>
        <v>145142</v>
      </c>
      <c r="X105" s="43">
        <f t="shared" si="24"/>
        <v>0</v>
      </c>
      <c r="Y105" s="43">
        <v>50129.88</v>
      </c>
      <c r="Z105" s="43">
        <f t="shared" si="25"/>
        <v>50129.88</v>
      </c>
      <c r="AA105" s="41"/>
    </row>
    <row r="106" spans="1:27" s="47" customFormat="1" ht="12.75">
      <c r="A106" s="46" t="e">
        <f>#REF!</f>
        <v>#REF!</v>
      </c>
      <c r="B106" s="47" t="e">
        <f t="shared" si="14"/>
        <v>#REF!</v>
      </c>
      <c r="C106" s="1">
        <v>227</v>
      </c>
      <c r="D106" s="39" t="s">
        <v>123</v>
      </c>
      <c r="E106" s="40" t="b">
        <f t="shared" si="16"/>
        <v>1</v>
      </c>
      <c r="F106" s="39">
        <v>227</v>
      </c>
      <c r="G106" s="40" t="s">
        <v>123</v>
      </c>
      <c r="H106" s="41">
        <v>348.1</v>
      </c>
      <c r="I106" s="41">
        <f t="shared" si="15"/>
        <v>1217758.23</v>
      </c>
      <c r="J106" s="41">
        <v>24.41</v>
      </c>
      <c r="K106" s="41">
        <f t="shared" si="17"/>
        <v>42696.75</v>
      </c>
      <c r="L106" s="41">
        <v>41.52</v>
      </c>
      <c r="M106" s="42">
        <v>2</v>
      </c>
      <c r="N106" s="41">
        <f t="shared" si="18"/>
        <v>78139.81</v>
      </c>
      <c r="O106" s="43">
        <f t="shared" si="19"/>
        <v>1368.9</v>
      </c>
      <c r="P106" s="41">
        <v>3</v>
      </c>
      <c r="Q106" s="50">
        <f t="shared" si="20"/>
        <v>2053.35</v>
      </c>
      <c r="R106" s="41">
        <f t="shared" si="21"/>
        <v>1342017.04</v>
      </c>
      <c r="S106" s="44">
        <v>998345</v>
      </c>
      <c r="T106" s="41">
        <f t="shared" si="22"/>
        <v>343672.04000000004</v>
      </c>
      <c r="U106" s="41">
        <v>0</v>
      </c>
      <c r="V106" s="45">
        <v>155857</v>
      </c>
      <c r="W106" s="43">
        <f t="shared" si="23"/>
        <v>168326</v>
      </c>
      <c r="X106" s="43">
        <f t="shared" si="24"/>
        <v>168326</v>
      </c>
      <c r="Y106" s="43">
        <v>0</v>
      </c>
      <c r="Z106" s="43">
        <f t="shared" si="25"/>
        <v>168326</v>
      </c>
      <c r="AA106" s="41"/>
    </row>
    <row r="107" spans="1:27" s="47" customFormat="1" ht="12.75">
      <c r="A107" s="46" t="e">
        <f>#REF!</f>
        <v>#REF!</v>
      </c>
      <c r="B107" s="47" t="e">
        <f t="shared" si="14"/>
        <v>#REF!</v>
      </c>
      <c r="C107" s="1">
        <v>231</v>
      </c>
      <c r="D107" s="39" t="s">
        <v>124</v>
      </c>
      <c r="E107" s="40" t="b">
        <f t="shared" si="16"/>
        <v>1</v>
      </c>
      <c r="F107" s="39">
        <v>231</v>
      </c>
      <c r="G107" s="40" t="s">
        <v>124</v>
      </c>
      <c r="H107" s="41">
        <v>172.87</v>
      </c>
      <c r="I107" s="41">
        <f t="shared" si="15"/>
        <v>604751.12</v>
      </c>
      <c r="J107" s="41">
        <v>31.74</v>
      </c>
      <c r="K107" s="41">
        <f t="shared" si="17"/>
        <v>55518.02</v>
      </c>
      <c r="L107" s="41">
        <v>22.87</v>
      </c>
      <c r="M107" s="42">
        <v>1</v>
      </c>
      <c r="N107" s="41">
        <f t="shared" si="18"/>
        <v>43040.88</v>
      </c>
      <c r="O107" s="43">
        <f t="shared" si="19"/>
        <v>684.45</v>
      </c>
      <c r="P107" s="41">
        <v>0</v>
      </c>
      <c r="Q107" s="50">
        <f t="shared" si="20"/>
        <v>0</v>
      </c>
      <c r="R107" s="41">
        <f t="shared" si="21"/>
        <v>703994.47</v>
      </c>
      <c r="S107" s="44">
        <v>594821</v>
      </c>
      <c r="T107" s="41">
        <f t="shared" si="22"/>
        <v>109173.46999999997</v>
      </c>
      <c r="U107" s="41">
        <v>128961</v>
      </c>
      <c r="V107" s="45">
        <v>276596.27</v>
      </c>
      <c r="W107" s="43">
        <f t="shared" si="23"/>
        <v>298724</v>
      </c>
      <c r="X107" s="43">
        <f t="shared" si="24"/>
        <v>238134.46999999997</v>
      </c>
      <c r="Y107" s="43">
        <v>0</v>
      </c>
      <c r="Z107" s="43">
        <f t="shared" si="25"/>
        <v>238134.46999999997</v>
      </c>
      <c r="AA107" s="41"/>
    </row>
    <row r="108" spans="1:245" s="47" customFormat="1" ht="12.75">
      <c r="A108" s="47" t="e">
        <f>#REF!</f>
        <v>#REF!</v>
      </c>
      <c r="B108" s="47" t="e">
        <f t="shared" si="14"/>
        <v>#REF!</v>
      </c>
      <c r="C108" s="1">
        <v>233</v>
      </c>
      <c r="D108" s="39" t="s">
        <v>125</v>
      </c>
      <c r="E108" s="40" t="b">
        <f t="shared" si="16"/>
        <v>1</v>
      </c>
      <c r="F108" s="39">
        <v>233</v>
      </c>
      <c r="G108" s="40" t="s">
        <v>125</v>
      </c>
      <c r="H108" s="41">
        <v>1135.89</v>
      </c>
      <c r="I108" s="41">
        <f t="shared" si="15"/>
        <v>3973683.99</v>
      </c>
      <c r="J108" s="41">
        <v>29.31</v>
      </c>
      <c r="K108" s="41">
        <f t="shared" si="17"/>
        <v>51267.59</v>
      </c>
      <c r="L108" s="41">
        <v>114.79</v>
      </c>
      <c r="M108" s="42">
        <v>14.82</v>
      </c>
      <c r="N108" s="41">
        <f t="shared" si="18"/>
        <v>216032.48</v>
      </c>
      <c r="O108" s="43">
        <f t="shared" si="19"/>
        <v>10143.55</v>
      </c>
      <c r="P108" s="41">
        <v>3</v>
      </c>
      <c r="Q108" s="50">
        <f t="shared" si="20"/>
        <v>2053.35</v>
      </c>
      <c r="R108" s="41">
        <f t="shared" si="21"/>
        <v>4253180.96</v>
      </c>
      <c r="S108" s="44">
        <v>4920294</v>
      </c>
      <c r="T108" s="41">
        <f t="shared" si="22"/>
        <v>0</v>
      </c>
      <c r="U108" s="41">
        <v>0</v>
      </c>
      <c r="V108" s="45">
        <v>0</v>
      </c>
      <c r="W108" s="43">
        <f t="shared" si="23"/>
        <v>0</v>
      </c>
      <c r="X108" s="43">
        <f t="shared" si="24"/>
        <v>0</v>
      </c>
      <c r="Y108" s="43">
        <v>0</v>
      </c>
      <c r="Z108" s="43">
        <f t="shared" si="25"/>
        <v>0</v>
      </c>
      <c r="AA108" s="41"/>
      <c r="BZ108" s="44"/>
      <c r="CA108" s="44"/>
      <c r="CB108" s="44"/>
      <c r="CC108" s="44"/>
      <c r="CD108" s="52"/>
      <c r="CE108" s="44"/>
      <c r="CF108" s="44"/>
      <c r="CG108" s="44"/>
      <c r="CK108" s="48"/>
      <c r="CL108" s="51"/>
      <c r="CM108" s="44"/>
      <c r="CN108" s="49"/>
      <c r="CO108" s="49"/>
      <c r="CP108" s="44"/>
      <c r="CQ108" s="44"/>
      <c r="CR108" s="44"/>
      <c r="CS108" s="44"/>
      <c r="CT108" s="52"/>
      <c r="CU108" s="44"/>
      <c r="CV108" s="44"/>
      <c r="CW108" s="44"/>
      <c r="DA108" s="48"/>
      <c r="DB108" s="51"/>
      <c r="DC108" s="44"/>
      <c r="DD108" s="49"/>
      <c r="DE108" s="49"/>
      <c r="DF108" s="44"/>
      <c r="DG108" s="44"/>
      <c r="DH108" s="44"/>
      <c r="DI108" s="44"/>
      <c r="DJ108" s="52"/>
      <c r="DK108" s="44"/>
      <c r="DL108" s="44"/>
      <c r="DM108" s="44"/>
      <c r="DQ108" s="48"/>
      <c r="DR108" s="51"/>
      <c r="DS108" s="44"/>
      <c r="DT108" s="49"/>
      <c r="DU108" s="49"/>
      <c r="DV108" s="44"/>
      <c r="DW108" s="44"/>
      <c r="DX108" s="44"/>
      <c r="DY108" s="44"/>
      <c r="DZ108" s="52"/>
      <c r="EA108" s="44"/>
      <c r="EB108" s="44"/>
      <c r="EC108" s="44"/>
      <c r="EG108" s="48"/>
      <c r="EH108" s="51"/>
      <c r="EI108" s="44"/>
      <c r="EJ108" s="49"/>
      <c r="EK108" s="49"/>
      <c r="EL108" s="44"/>
      <c r="EM108" s="44"/>
      <c r="EN108" s="44"/>
      <c r="EO108" s="44"/>
      <c r="EP108" s="52"/>
      <c r="EQ108" s="44"/>
      <c r="ER108" s="44"/>
      <c r="ES108" s="44"/>
      <c r="EW108" s="48"/>
      <c r="EX108" s="51"/>
      <c r="EY108" s="44"/>
      <c r="EZ108" s="49"/>
      <c r="FA108" s="49"/>
      <c r="FB108" s="44"/>
      <c r="FC108" s="44"/>
      <c r="FD108" s="44"/>
      <c r="FE108" s="44"/>
      <c r="FF108" s="52"/>
      <c r="FG108" s="44"/>
      <c r="FH108" s="44"/>
      <c r="FI108" s="44"/>
      <c r="FM108" s="48"/>
      <c r="FN108" s="51"/>
      <c r="FO108" s="44"/>
      <c r="FP108" s="49"/>
      <c r="FQ108" s="49"/>
      <c r="FR108" s="44"/>
      <c r="FS108" s="44"/>
      <c r="FT108" s="44"/>
      <c r="FU108" s="44"/>
      <c r="FV108" s="52"/>
      <c r="FW108" s="44"/>
      <c r="FX108" s="44"/>
      <c r="FY108" s="44"/>
      <c r="GC108" s="48"/>
      <c r="GD108" s="51"/>
      <c r="GE108" s="44"/>
      <c r="GF108" s="49"/>
      <c r="GG108" s="49"/>
      <c r="GH108" s="44"/>
      <c r="GI108" s="44"/>
      <c r="GJ108" s="44"/>
      <c r="GK108" s="44"/>
      <c r="GL108" s="52"/>
      <c r="GM108" s="44"/>
      <c r="GN108" s="44"/>
      <c r="GO108" s="44"/>
      <c r="GS108" s="48"/>
      <c r="GT108" s="51"/>
      <c r="GU108" s="44"/>
      <c r="GV108" s="49"/>
      <c r="GW108" s="49"/>
      <c r="GX108" s="44"/>
      <c r="GY108" s="44"/>
      <c r="GZ108" s="44"/>
      <c r="HA108" s="44"/>
      <c r="HB108" s="52"/>
      <c r="HC108" s="44"/>
      <c r="HD108" s="44"/>
      <c r="HE108" s="44"/>
      <c r="HI108" s="48"/>
      <c r="HJ108" s="51"/>
      <c r="HK108" s="44"/>
      <c r="HL108" s="49"/>
      <c r="HM108" s="49"/>
      <c r="HN108" s="44"/>
      <c r="HO108" s="44"/>
      <c r="HP108" s="44"/>
      <c r="HQ108" s="44"/>
      <c r="HR108" s="52"/>
      <c r="HS108" s="44"/>
      <c r="HT108" s="44"/>
      <c r="HU108" s="44"/>
      <c r="HY108" s="48"/>
      <c r="HZ108" s="51"/>
      <c r="IA108" s="44"/>
      <c r="IB108" s="49"/>
      <c r="IC108" s="49"/>
      <c r="ID108" s="44"/>
      <c r="IE108" s="44"/>
      <c r="IF108" s="44"/>
      <c r="IG108" s="44"/>
      <c r="IH108" s="52"/>
      <c r="II108" s="44"/>
      <c r="IJ108" s="44"/>
      <c r="IK108" s="44"/>
    </row>
    <row r="109" spans="1:27" s="47" customFormat="1" ht="12.75">
      <c r="A109" s="46" t="e">
        <f>#REF!</f>
        <v>#REF!</v>
      </c>
      <c r="B109" s="47" t="e">
        <f t="shared" si="14"/>
        <v>#REF!</v>
      </c>
      <c r="C109" s="1">
        <v>235</v>
      </c>
      <c r="D109" s="39" t="s">
        <v>126</v>
      </c>
      <c r="E109" s="40" t="b">
        <f t="shared" si="16"/>
        <v>1</v>
      </c>
      <c r="F109" s="39">
        <v>235</v>
      </c>
      <c r="G109" s="40" t="s">
        <v>126</v>
      </c>
      <c r="H109" s="41">
        <v>74.77</v>
      </c>
      <c r="I109" s="41">
        <f t="shared" si="15"/>
        <v>261567.89</v>
      </c>
      <c r="J109" s="41">
        <v>18.85</v>
      </c>
      <c r="K109" s="41">
        <f t="shared" si="17"/>
        <v>32971.48</v>
      </c>
      <c r="L109" s="41">
        <v>11.09</v>
      </c>
      <c r="M109" s="42">
        <v>1</v>
      </c>
      <c r="N109" s="41">
        <f t="shared" si="18"/>
        <v>20871.16</v>
      </c>
      <c r="O109" s="43">
        <f t="shared" si="19"/>
        <v>684.45</v>
      </c>
      <c r="P109" s="41">
        <v>0</v>
      </c>
      <c r="Q109" s="50">
        <f t="shared" si="20"/>
        <v>0</v>
      </c>
      <c r="R109" s="41">
        <f t="shared" si="21"/>
        <v>316094.98</v>
      </c>
      <c r="S109" s="44">
        <v>482733</v>
      </c>
      <c r="T109" s="41">
        <f t="shared" si="22"/>
        <v>0</v>
      </c>
      <c r="U109" s="41">
        <v>13345</v>
      </c>
      <c r="V109" s="45">
        <v>13345</v>
      </c>
      <c r="W109" s="43">
        <f t="shared" si="23"/>
        <v>14413</v>
      </c>
      <c r="X109" s="43">
        <f t="shared" si="24"/>
        <v>13345</v>
      </c>
      <c r="Y109" s="43">
        <v>0</v>
      </c>
      <c r="Z109" s="43">
        <f t="shared" si="25"/>
        <v>13345</v>
      </c>
      <c r="AA109" s="41"/>
    </row>
    <row r="110" spans="1:27" s="47" customFormat="1" ht="12.75">
      <c r="A110" s="46" t="e">
        <f>#REF!</f>
        <v>#REF!</v>
      </c>
      <c r="B110" s="47" t="e">
        <f t="shared" si="14"/>
        <v>#REF!</v>
      </c>
      <c r="C110" s="1">
        <v>236</v>
      </c>
      <c r="D110" s="39" t="s">
        <v>127</v>
      </c>
      <c r="E110" s="40" t="b">
        <f t="shared" si="16"/>
        <v>1</v>
      </c>
      <c r="F110" s="39">
        <v>236</v>
      </c>
      <c r="G110" s="40" t="s">
        <v>127</v>
      </c>
      <c r="H110" s="41">
        <v>1.52</v>
      </c>
      <c r="I110" s="41">
        <f t="shared" si="15"/>
        <v>5317.42</v>
      </c>
      <c r="J110" s="41">
        <v>0</v>
      </c>
      <c r="K110" s="41">
        <f t="shared" si="17"/>
        <v>0</v>
      </c>
      <c r="L110" s="41">
        <v>0</v>
      </c>
      <c r="M110" s="42">
        <v>0</v>
      </c>
      <c r="N110" s="41">
        <f t="shared" si="18"/>
        <v>0</v>
      </c>
      <c r="O110" s="43">
        <f t="shared" si="19"/>
        <v>0</v>
      </c>
      <c r="P110" s="41">
        <v>0</v>
      </c>
      <c r="Q110" s="50">
        <f t="shared" si="20"/>
        <v>0</v>
      </c>
      <c r="R110" s="41">
        <f t="shared" si="21"/>
        <v>5317.42</v>
      </c>
      <c r="S110" s="44">
        <v>36699</v>
      </c>
      <c r="T110" s="41">
        <f t="shared" si="22"/>
        <v>0</v>
      </c>
      <c r="U110" s="41">
        <v>0</v>
      </c>
      <c r="V110" s="45">
        <v>0</v>
      </c>
      <c r="W110" s="43">
        <f t="shared" si="23"/>
        <v>0</v>
      </c>
      <c r="X110" s="43">
        <f t="shared" si="24"/>
        <v>0</v>
      </c>
      <c r="Y110" s="43">
        <v>0</v>
      </c>
      <c r="Z110" s="43">
        <f t="shared" si="25"/>
        <v>0</v>
      </c>
      <c r="AA110" s="41"/>
    </row>
    <row r="111" spans="1:27" s="47" customFormat="1" ht="12.75">
      <c r="A111" s="46" t="e">
        <f>#REF!</f>
        <v>#REF!</v>
      </c>
      <c r="B111" s="47" t="e">
        <f t="shared" si="14"/>
        <v>#REF!</v>
      </c>
      <c r="C111" s="1">
        <v>238</v>
      </c>
      <c r="D111" s="39" t="s">
        <v>128</v>
      </c>
      <c r="E111" s="40" t="b">
        <f t="shared" si="16"/>
        <v>1</v>
      </c>
      <c r="F111" s="39">
        <v>238</v>
      </c>
      <c r="G111" s="40" t="s">
        <v>128</v>
      </c>
      <c r="H111" s="41">
        <v>614.31</v>
      </c>
      <c r="I111" s="41">
        <f t="shared" si="15"/>
        <v>2149040.67</v>
      </c>
      <c r="J111" s="41">
        <v>254.57</v>
      </c>
      <c r="K111" s="41">
        <f t="shared" si="17"/>
        <v>445281.12</v>
      </c>
      <c r="L111" s="41">
        <v>111.28</v>
      </c>
      <c r="M111" s="42">
        <v>4.5</v>
      </c>
      <c r="N111" s="41">
        <f t="shared" si="18"/>
        <v>209426.73</v>
      </c>
      <c r="O111" s="43">
        <f t="shared" si="19"/>
        <v>3080.03</v>
      </c>
      <c r="P111" s="41">
        <v>3</v>
      </c>
      <c r="Q111" s="50">
        <f t="shared" si="20"/>
        <v>2053.35</v>
      </c>
      <c r="R111" s="41">
        <f t="shared" si="21"/>
        <v>2808881.9</v>
      </c>
      <c r="S111" s="44">
        <v>813862</v>
      </c>
      <c r="T111" s="41">
        <f t="shared" si="22"/>
        <v>1995019.9</v>
      </c>
      <c r="U111" s="41">
        <v>2109770</v>
      </c>
      <c r="V111" s="45">
        <v>4018022.79</v>
      </c>
      <c r="W111" s="43">
        <f t="shared" si="23"/>
        <v>4339465</v>
      </c>
      <c r="X111" s="43">
        <f t="shared" si="24"/>
        <v>4104789.9</v>
      </c>
      <c r="Y111" s="43">
        <v>0</v>
      </c>
      <c r="Z111" s="43">
        <f t="shared" si="25"/>
        <v>4104789.9</v>
      </c>
      <c r="AA111" s="41"/>
    </row>
    <row r="112" spans="1:27" s="47" customFormat="1" ht="12.75">
      <c r="A112" s="46" t="e">
        <f>#REF!</f>
        <v>#REF!</v>
      </c>
      <c r="B112" s="47" t="e">
        <f t="shared" si="14"/>
        <v>#REF!</v>
      </c>
      <c r="C112" s="1">
        <v>243</v>
      </c>
      <c r="D112" s="39" t="s">
        <v>129</v>
      </c>
      <c r="E112" s="40" t="b">
        <f t="shared" si="16"/>
        <v>1</v>
      </c>
      <c r="F112" s="39">
        <v>243</v>
      </c>
      <c r="G112" s="40" t="s">
        <v>129</v>
      </c>
      <c r="H112" s="41">
        <v>40.18</v>
      </c>
      <c r="I112" s="41">
        <f t="shared" si="15"/>
        <v>140561.69</v>
      </c>
      <c r="J112" s="41">
        <v>7.36</v>
      </c>
      <c r="K112" s="41">
        <f t="shared" si="17"/>
        <v>12873.74</v>
      </c>
      <c r="L112" s="41">
        <v>4.220000000000001</v>
      </c>
      <c r="M112" s="42">
        <v>0</v>
      </c>
      <c r="N112" s="41">
        <f t="shared" si="18"/>
        <v>7941.96</v>
      </c>
      <c r="O112" s="43">
        <f t="shared" si="19"/>
        <v>0</v>
      </c>
      <c r="P112" s="41">
        <v>0</v>
      </c>
      <c r="Q112" s="50">
        <f t="shared" si="20"/>
        <v>0</v>
      </c>
      <c r="R112" s="41">
        <f t="shared" si="21"/>
        <v>161377.38999999998</v>
      </c>
      <c r="S112" s="44">
        <v>651526</v>
      </c>
      <c r="T112" s="41">
        <f t="shared" si="22"/>
        <v>0</v>
      </c>
      <c r="U112" s="41">
        <v>0</v>
      </c>
      <c r="V112" s="45">
        <v>0</v>
      </c>
      <c r="W112" s="43">
        <f t="shared" si="23"/>
        <v>0</v>
      </c>
      <c r="X112" s="43">
        <f t="shared" si="24"/>
        <v>0</v>
      </c>
      <c r="Y112" s="43">
        <v>0</v>
      </c>
      <c r="Z112" s="43">
        <f t="shared" si="25"/>
        <v>0</v>
      </c>
      <c r="AA112" s="41"/>
    </row>
    <row r="113" spans="1:27" s="47" customFormat="1" ht="12.75">
      <c r="A113" s="46" t="e">
        <f>#REF!</f>
        <v>#REF!</v>
      </c>
      <c r="B113" s="47" t="e">
        <f t="shared" si="14"/>
        <v>#REF!</v>
      </c>
      <c r="C113" s="1">
        <v>245</v>
      </c>
      <c r="D113" s="39" t="s">
        <v>130</v>
      </c>
      <c r="E113" s="40" t="b">
        <f t="shared" si="16"/>
        <v>1</v>
      </c>
      <c r="F113" s="39">
        <v>245</v>
      </c>
      <c r="G113" s="40" t="s">
        <v>130</v>
      </c>
      <c r="H113" s="41">
        <v>523.97</v>
      </c>
      <c r="I113" s="41">
        <f t="shared" si="15"/>
        <v>1833004.25</v>
      </c>
      <c r="J113" s="41">
        <v>137.03</v>
      </c>
      <c r="K113" s="41">
        <f t="shared" si="17"/>
        <v>239686.02</v>
      </c>
      <c r="L113" s="41">
        <v>103.46000000000001</v>
      </c>
      <c r="M113" s="42">
        <v>1</v>
      </c>
      <c r="N113" s="41">
        <f t="shared" si="18"/>
        <v>194709.65</v>
      </c>
      <c r="O113" s="43">
        <f t="shared" si="19"/>
        <v>684.45</v>
      </c>
      <c r="P113" s="41">
        <v>5</v>
      </c>
      <c r="Q113" s="50">
        <f t="shared" si="20"/>
        <v>3422.25</v>
      </c>
      <c r="R113" s="41">
        <f t="shared" si="21"/>
        <v>2271506.62</v>
      </c>
      <c r="S113" s="44">
        <v>873228</v>
      </c>
      <c r="T113" s="41">
        <f t="shared" si="22"/>
        <v>1398278.62</v>
      </c>
      <c r="U113" s="41">
        <v>839188</v>
      </c>
      <c r="V113" s="45">
        <v>2192688.82</v>
      </c>
      <c r="W113" s="43">
        <f t="shared" si="23"/>
        <v>2368104</v>
      </c>
      <c r="X113" s="43">
        <f t="shared" si="24"/>
        <v>2237466.62</v>
      </c>
      <c r="Y113" s="43">
        <v>0</v>
      </c>
      <c r="Z113" s="43">
        <f t="shared" si="25"/>
        <v>2237466.62</v>
      </c>
      <c r="AA113" s="41"/>
    </row>
    <row r="114" spans="1:27" s="47" customFormat="1" ht="12.75">
      <c r="A114" s="46" t="e">
        <f>#REF!</f>
        <v>#REF!</v>
      </c>
      <c r="B114" s="47" t="e">
        <f t="shared" si="14"/>
        <v>#REF!</v>
      </c>
      <c r="C114" s="1">
        <v>247</v>
      </c>
      <c r="D114" s="39" t="s">
        <v>131</v>
      </c>
      <c r="E114" s="40" t="b">
        <f t="shared" si="16"/>
        <v>1</v>
      </c>
      <c r="F114" s="39">
        <v>247</v>
      </c>
      <c r="G114" s="40" t="s">
        <v>131</v>
      </c>
      <c r="H114" s="41">
        <v>132.26999999999998</v>
      </c>
      <c r="I114" s="41">
        <f t="shared" si="15"/>
        <v>462720.14</v>
      </c>
      <c r="J114" s="41">
        <v>53.63</v>
      </c>
      <c r="K114" s="41">
        <f t="shared" si="17"/>
        <v>93806.91</v>
      </c>
      <c r="L114" s="41">
        <v>15.76</v>
      </c>
      <c r="M114" s="42">
        <v>0</v>
      </c>
      <c r="N114" s="41">
        <f t="shared" si="18"/>
        <v>29660</v>
      </c>
      <c r="O114" s="43">
        <f t="shared" si="19"/>
        <v>0</v>
      </c>
      <c r="P114" s="41">
        <v>0</v>
      </c>
      <c r="Q114" s="50">
        <f t="shared" si="20"/>
        <v>0</v>
      </c>
      <c r="R114" s="41">
        <f t="shared" si="21"/>
        <v>586187.05</v>
      </c>
      <c r="S114" s="44">
        <v>190983</v>
      </c>
      <c r="T114" s="41">
        <f t="shared" si="22"/>
        <v>395204.05000000005</v>
      </c>
      <c r="U114" s="41">
        <v>64565</v>
      </c>
      <c r="V114" s="45">
        <v>459066.84</v>
      </c>
      <c r="W114" s="43">
        <f t="shared" si="23"/>
        <v>495792</v>
      </c>
      <c r="X114" s="43">
        <f t="shared" si="24"/>
        <v>459769.05000000005</v>
      </c>
      <c r="Y114" s="43">
        <v>0</v>
      </c>
      <c r="Z114" s="43">
        <f t="shared" si="25"/>
        <v>459769.05000000005</v>
      </c>
      <c r="AA114" s="41"/>
    </row>
    <row r="115" spans="1:27" s="47" customFormat="1" ht="12.75">
      <c r="A115" s="46" t="e">
        <f>#REF!</f>
        <v>#REF!</v>
      </c>
      <c r="B115" s="47" t="e">
        <f t="shared" si="14"/>
        <v>#REF!</v>
      </c>
      <c r="C115" s="1">
        <v>249</v>
      </c>
      <c r="D115" s="39" t="s">
        <v>132</v>
      </c>
      <c r="E115" s="40" t="b">
        <f t="shared" si="16"/>
        <v>1</v>
      </c>
      <c r="F115" s="39">
        <v>249</v>
      </c>
      <c r="G115" s="40" t="s">
        <v>132</v>
      </c>
      <c r="H115" s="41">
        <v>887.8599999999999</v>
      </c>
      <c r="I115" s="41">
        <f t="shared" si="15"/>
        <v>3106000.64</v>
      </c>
      <c r="J115" s="41">
        <v>416.63</v>
      </c>
      <c r="K115" s="41">
        <f t="shared" si="17"/>
        <v>728748.36</v>
      </c>
      <c r="L115" s="41">
        <v>188.03</v>
      </c>
      <c r="M115" s="42">
        <v>10</v>
      </c>
      <c r="N115" s="41">
        <f t="shared" si="18"/>
        <v>353868.7</v>
      </c>
      <c r="O115" s="43">
        <f t="shared" si="19"/>
        <v>6844.5</v>
      </c>
      <c r="P115" s="41">
        <v>3</v>
      </c>
      <c r="Q115" s="50">
        <f t="shared" si="20"/>
        <v>2053.35</v>
      </c>
      <c r="R115" s="41">
        <f t="shared" si="21"/>
        <v>4197515.55</v>
      </c>
      <c r="S115" s="44">
        <v>1137288</v>
      </c>
      <c r="T115" s="41">
        <f t="shared" si="22"/>
        <v>3060227.55</v>
      </c>
      <c r="U115" s="41">
        <v>2337908</v>
      </c>
      <c r="V115" s="45">
        <v>5408816.5200000005</v>
      </c>
      <c r="W115" s="43">
        <f t="shared" si="23"/>
        <v>5841522</v>
      </c>
      <c r="X115" s="43">
        <f t="shared" si="24"/>
        <v>5398135.55</v>
      </c>
      <c r="Y115" s="43">
        <v>0</v>
      </c>
      <c r="Z115" s="43">
        <f t="shared" si="25"/>
        <v>5398135.55</v>
      </c>
      <c r="AA115" s="41"/>
    </row>
    <row r="116" spans="1:27" s="47" customFormat="1" ht="12.75">
      <c r="A116" s="46" t="e">
        <f>#REF!</f>
        <v>#REF!</v>
      </c>
      <c r="B116" s="47" t="e">
        <f t="shared" si="14"/>
        <v>#REF!</v>
      </c>
      <c r="C116" s="1">
        <v>255</v>
      </c>
      <c r="D116" s="39" t="s">
        <v>133</v>
      </c>
      <c r="E116" s="40" t="b">
        <f t="shared" si="16"/>
        <v>1</v>
      </c>
      <c r="F116" s="39">
        <v>255</v>
      </c>
      <c r="G116" s="40" t="s">
        <v>133</v>
      </c>
      <c r="H116" s="41">
        <v>502.42</v>
      </c>
      <c r="I116" s="41">
        <f t="shared" si="15"/>
        <v>1757615.89</v>
      </c>
      <c r="J116" s="41">
        <v>217.37</v>
      </c>
      <c r="K116" s="41">
        <f t="shared" si="17"/>
        <v>380212.74</v>
      </c>
      <c r="L116" s="41">
        <v>102.13000000000001</v>
      </c>
      <c r="M116" s="42">
        <v>0</v>
      </c>
      <c r="N116" s="41">
        <f t="shared" si="18"/>
        <v>192206.62</v>
      </c>
      <c r="O116" s="43">
        <f t="shared" si="19"/>
        <v>0</v>
      </c>
      <c r="P116" s="41">
        <v>4.72</v>
      </c>
      <c r="Q116" s="50">
        <f t="shared" si="20"/>
        <v>3230.6</v>
      </c>
      <c r="R116" s="41">
        <f t="shared" si="21"/>
        <v>2333265.85</v>
      </c>
      <c r="S116" s="44">
        <v>599073</v>
      </c>
      <c r="T116" s="41">
        <f t="shared" si="22"/>
        <v>1734192.85</v>
      </c>
      <c r="U116" s="41">
        <v>2455617</v>
      </c>
      <c r="V116" s="45">
        <v>4362522.27</v>
      </c>
      <c r="W116" s="43">
        <f t="shared" si="23"/>
        <v>4711524</v>
      </c>
      <c r="X116" s="43">
        <f t="shared" si="24"/>
        <v>4189809.85</v>
      </c>
      <c r="Y116" s="43">
        <v>0</v>
      </c>
      <c r="Z116" s="43">
        <f t="shared" si="25"/>
        <v>4189809.85</v>
      </c>
      <c r="AA116" s="41"/>
    </row>
    <row r="117" spans="1:245" s="47" customFormat="1" ht="12.75">
      <c r="A117" s="47" t="e">
        <f>#REF!</f>
        <v>#REF!</v>
      </c>
      <c r="B117" s="47" t="e">
        <f t="shared" si="14"/>
        <v>#REF!</v>
      </c>
      <c r="C117" s="1">
        <v>257</v>
      </c>
      <c r="D117" s="39" t="s">
        <v>134</v>
      </c>
      <c r="E117" s="40" t="b">
        <f t="shared" si="16"/>
        <v>1</v>
      </c>
      <c r="F117" s="39">
        <v>257</v>
      </c>
      <c r="G117" s="40" t="s">
        <v>134</v>
      </c>
      <c r="H117" s="41">
        <v>262.68</v>
      </c>
      <c r="I117" s="41">
        <f t="shared" si="15"/>
        <v>918933.44</v>
      </c>
      <c r="J117" s="41">
        <v>82.02</v>
      </c>
      <c r="K117" s="41">
        <f t="shared" si="17"/>
        <v>143465.28</v>
      </c>
      <c r="L117" s="41">
        <v>46.36</v>
      </c>
      <c r="M117" s="42">
        <v>0</v>
      </c>
      <c r="N117" s="41">
        <f t="shared" si="18"/>
        <v>87248.59</v>
      </c>
      <c r="O117" s="43">
        <f t="shared" si="19"/>
        <v>0</v>
      </c>
      <c r="P117" s="41">
        <v>1.83</v>
      </c>
      <c r="Q117" s="50">
        <f t="shared" si="20"/>
        <v>1252.54</v>
      </c>
      <c r="R117" s="41">
        <f t="shared" si="21"/>
        <v>1150899.85</v>
      </c>
      <c r="S117" s="44">
        <v>1829690</v>
      </c>
      <c r="T117" s="41">
        <f t="shared" si="22"/>
        <v>0</v>
      </c>
      <c r="U117" s="41">
        <v>0</v>
      </c>
      <c r="V117" s="45">
        <v>0</v>
      </c>
      <c r="W117" s="43">
        <f t="shared" si="23"/>
        <v>0</v>
      </c>
      <c r="X117" s="43">
        <f t="shared" si="24"/>
        <v>0</v>
      </c>
      <c r="Y117" s="43">
        <v>0</v>
      </c>
      <c r="Z117" s="43">
        <f t="shared" si="25"/>
        <v>0</v>
      </c>
      <c r="AA117" s="41"/>
      <c r="BZ117" s="44"/>
      <c r="CA117" s="44"/>
      <c r="CB117" s="44"/>
      <c r="CC117" s="44"/>
      <c r="CD117" s="52"/>
      <c r="CE117" s="44"/>
      <c r="CF117" s="44"/>
      <c r="CG117" s="44"/>
      <c r="CK117" s="48"/>
      <c r="CL117" s="51"/>
      <c r="CM117" s="44"/>
      <c r="CN117" s="49"/>
      <c r="CO117" s="49"/>
      <c r="CP117" s="44"/>
      <c r="CQ117" s="44"/>
      <c r="CR117" s="44"/>
      <c r="CS117" s="44"/>
      <c r="CT117" s="52"/>
      <c r="CU117" s="44"/>
      <c r="CV117" s="44"/>
      <c r="CW117" s="44"/>
      <c r="DA117" s="48"/>
      <c r="DB117" s="51"/>
      <c r="DC117" s="44"/>
      <c r="DD117" s="49"/>
      <c r="DE117" s="49"/>
      <c r="DF117" s="44"/>
      <c r="DG117" s="44"/>
      <c r="DH117" s="44"/>
      <c r="DI117" s="44"/>
      <c r="DJ117" s="52"/>
      <c r="DK117" s="44"/>
      <c r="DL117" s="44"/>
      <c r="DM117" s="44"/>
      <c r="DQ117" s="48"/>
      <c r="DR117" s="51"/>
      <c r="DS117" s="44"/>
      <c r="DT117" s="49"/>
      <c r="DU117" s="49"/>
      <c r="DV117" s="44"/>
      <c r="DW117" s="44"/>
      <c r="DX117" s="44"/>
      <c r="DY117" s="44"/>
      <c r="DZ117" s="52"/>
      <c r="EA117" s="44"/>
      <c r="EB117" s="44"/>
      <c r="EC117" s="44"/>
      <c r="EG117" s="48"/>
      <c r="EH117" s="51"/>
      <c r="EI117" s="44"/>
      <c r="EJ117" s="49"/>
      <c r="EK117" s="49"/>
      <c r="EL117" s="44"/>
      <c r="EM117" s="44"/>
      <c r="EN117" s="44"/>
      <c r="EO117" s="44"/>
      <c r="EP117" s="52"/>
      <c r="EQ117" s="44"/>
      <c r="ER117" s="44"/>
      <c r="ES117" s="44"/>
      <c r="EW117" s="48"/>
      <c r="EX117" s="51"/>
      <c r="EY117" s="44"/>
      <c r="EZ117" s="49"/>
      <c r="FA117" s="49"/>
      <c r="FB117" s="44"/>
      <c r="FC117" s="44"/>
      <c r="FD117" s="44"/>
      <c r="FE117" s="44"/>
      <c r="FF117" s="52"/>
      <c r="FG117" s="44"/>
      <c r="FH117" s="44"/>
      <c r="FI117" s="44"/>
      <c r="FM117" s="48"/>
      <c r="FN117" s="51"/>
      <c r="FO117" s="44"/>
      <c r="FP117" s="49"/>
      <c r="FQ117" s="49"/>
      <c r="FR117" s="44"/>
      <c r="FS117" s="44"/>
      <c r="FT117" s="44"/>
      <c r="FU117" s="44"/>
      <c r="FV117" s="52"/>
      <c r="FW117" s="44"/>
      <c r="FX117" s="44"/>
      <c r="FY117" s="44"/>
      <c r="GC117" s="48"/>
      <c r="GD117" s="51"/>
      <c r="GE117" s="44"/>
      <c r="GF117" s="49"/>
      <c r="GG117" s="49"/>
      <c r="GH117" s="44"/>
      <c r="GI117" s="44"/>
      <c r="GJ117" s="44"/>
      <c r="GK117" s="44"/>
      <c r="GL117" s="52"/>
      <c r="GM117" s="44"/>
      <c r="GN117" s="44"/>
      <c r="GO117" s="44"/>
      <c r="GS117" s="48"/>
      <c r="GT117" s="51"/>
      <c r="GU117" s="44"/>
      <c r="GV117" s="49"/>
      <c r="GW117" s="49"/>
      <c r="GX117" s="44"/>
      <c r="GY117" s="44"/>
      <c r="GZ117" s="44"/>
      <c r="HA117" s="44"/>
      <c r="HB117" s="52"/>
      <c r="HC117" s="44"/>
      <c r="HD117" s="44"/>
      <c r="HE117" s="44"/>
      <c r="HI117" s="48"/>
      <c r="HJ117" s="51"/>
      <c r="HK117" s="44"/>
      <c r="HL117" s="49"/>
      <c r="HM117" s="49"/>
      <c r="HN117" s="44"/>
      <c r="HO117" s="44"/>
      <c r="HP117" s="44"/>
      <c r="HQ117" s="44"/>
      <c r="HR117" s="52"/>
      <c r="HS117" s="44"/>
      <c r="HT117" s="44"/>
      <c r="HU117" s="44"/>
      <c r="HY117" s="48"/>
      <c r="HZ117" s="51"/>
      <c r="IA117" s="44"/>
      <c r="IB117" s="49"/>
      <c r="IC117" s="49"/>
      <c r="ID117" s="44"/>
      <c r="IE117" s="44"/>
      <c r="IF117" s="44"/>
      <c r="IG117" s="44"/>
      <c r="IH117" s="52"/>
      <c r="II117" s="44"/>
      <c r="IJ117" s="44"/>
      <c r="IK117" s="44"/>
    </row>
    <row r="118" spans="1:27" s="47" customFormat="1" ht="12.75">
      <c r="A118" s="46" t="e">
        <f>#REF!</f>
        <v>#REF!</v>
      </c>
      <c r="B118" s="47" t="e">
        <f t="shared" si="14"/>
        <v>#REF!</v>
      </c>
      <c r="C118" s="1">
        <v>259</v>
      </c>
      <c r="D118" s="39" t="s">
        <v>135</v>
      </c>
      <c r="E118" s="40" t="b">
        <f t="shared" si="16"/>
        <v>1</v>
      </c>
      <c r="F118" s="39">
        <v>259</v>
      </c>
      <c r="G118" s="40" t="s">
        <v>135</v>
      </c>
      <c r="H118" s="41">
        <v>1269.73</v>
      </c>
      <c r="I118" s="41">
        <f t="shared" si="15"/>
        <v>4441896.46</v>
      </c>
      <c r="J118" s="41">
        <v>53.42</v>
      </c>
      <c r="K118" s="41">
        <f t="shared" si="17"/>
        <v>93439.59</v>
      </c>
      <c r="L118" s="41">
        <v>166.19</v>
      </c>
      <c r="M118" s="42">
        <v>11.5</v>
      </c>
      <c r="N118" s="41">
        <f t="shared" si="18"/>
        <v>312766.26</v>
      </c>
      <c r="O118" s="43">
        <f t="shared" si="19"/>
        <v>7871.18</v>
      </c>
      <c r="P118" s="41">
        <v>1</v>
      </c>
      <c r="Q118" s="50">
        <f t="shared" si="20"/>
        <v>684.45</v>
      </c>
      <c r="R118" s="41">
        <f t="shared" si="21"/>
        <v>4856657.9399999995</v>
      </c>
      <c r="S118" s="44">
        <v>2967668</v>
      </c>
      <c r="T118" s="41">
        <f t="shared" si="22"/>
        <v>1888989.9399999995</v>
      </c>
      <c r="U118" s="41">
        <v>0</v>
      </c>
      <c r="V118" s="45">
        <v>2045694.85</v>
      </c>
      <c r="W118" s="43">
        <f t="shared" si="23"/>
        <v>2209350</v>
      </c>
      <c r="X118" s="43">
        <f t="shared" si="24"/>
        <v>1888989.9399999995</v>
      </c>
      <c r="Y118" s="43">
        <v>0</v>
      </c>
      <c r="Z118" s="43">
        <f t="shared" si="25"/>
        <v>1888989.9399999995</v>
      </c>
      <c r="AA118" s="41"/>
    </row>
    <row r="119" spans="1:27" s="47" customFormat="1" ht="12.75">
      <c r="A119" s="46" t="e">
        <f>#REF!</f>
        <v>#REF!</v>
      </c>
      <c r="B119" s="47" t="e">
        <f t="shared" si="14"/>
        <v>#REF!</v>
      </c>
      <c r="C119" s="1">
        <v>261</v>
      </c>
      <c r="D119" s="39" t="s">
        <v>136</v>
      </c>
      <c r="E119" s="40" t="b">
        <f t="shared" si="16"/>
        <v>1</v>
      </c>
      <c r="F119" s="39">
        <v>261</v>
      </c>
      <c r="G119" s="40" t="s">
        <v>136</v>
      </c>
      <c r="H119" s="41">
        <v>1881.3899999999999</v>
      </c>
      <c r="I119" s="41">
        <f t="shared" si="15"/>
        <v>6581666.64</v>
      </c>
      <c r="J119" s="41">
        <v>310.75</v>
      </c>
      <c r="K119" s="41">
        <f t="shared" si="17"/>
        <v>543548.36</v>
      </c>
      <c r="L119" s="41">
        <v>243.67</v>
      </c>
      <c r="M119" s="42">
        <v>53.62</v>
      </c>
      <c r="N119" s="41">
        <f t="shared" si="18"/>
        <v>458582.07</v>
      </c>
      <c r="O119" s="43">
        <f t="shared" si="19"/>
        <v>36700.21</v>
      </c>
      <c r="P119" s="41">
        <v>8.72</v>
      </c>
      <c r="Q119" s="50">
        <f t="shared" si="20"/>
        <v>5968.4</v>
      </c>
      <c r="R119" s="41">
        <f t="shared" si="21"/>
        <v>7626465.680000001</v>
      </c>
      <c r="S119" s="44">
        <v>3555860</v>
      </c>
      <c r="T119" s="41">
        <f t="shared" si="22"/>
        <v>4070605.6800000006</v>
      </c>
      <c r="U119" s="41">
        <v>0</v>
      </c>
      <c r="V119" s="45">
        <v>3319907</v>
      </c>
      <c r="W119" s="43">
        <f t="shared" si="23"/>
        <v>3585500</v>
      </c>
      <c r="X119" s="43">
        <f t="shared" si="24"/>
        <v>3585500</v>
      </c>
      <c r="Y119" s="43">
        <v>0</v>
      </c>
      <c r="Z119" s="43">
        <f t="shared" si="25"/>
        <v>3585500</v>
      </c>
      <c r="AA119" s="41"/>
    </row>
    <row r="120" spans="1:27" s="47" customFormat="1" ht="12.75">
      <c r="A120" s="46" t="e">
        <f>#REF!</f>
        <v>#REF!</v>
      </c>
      <c r="B120" s="47" t="e">
        <f t="shared" si="14"/>
        <v>#REF!</v>
      </c>
      <c r="C120" s="1">
        <v>263</v>
      </c>
      <c r="D120" s="39" t="s">
        <v>137</v>
      </c>
      <c r="E120" s="40" t="b">
        <f t="shared" si="16"/>
        <v>1</v>
      </c>
      <c r="F120" s="39">
        <v>263</v>
      </c>
      <c r="G120" s="40" t="s">
        <v>137</v>
      </c>
      <c r="H120" s="41">
        <v>847.74</v>
      </c>
      <c r="I120" s="41">
        <f t="shared" si="15"/>
        <v>2965648.84</v>
      </c>
      <c r="J120" s="41">
        <v>79.72</v>
      </c>
      <c r="K120" s="41">
        <f t="shared" si="17"/>
        <v>139442.24</v>
      </c>
      <c r="L120" s="41">
        <v>164.43</v>
      </c>
      <c r="M120" s="42">
        <v>2</v>
      </c>
      <c r="N120" s="41">
        <f t="shared" si="18"/>
        <v>309453.97</v>
      </c>
      <c r="O120" s="43">
        <f t="shared" si="19"/>
        <v>1368.9</v>
      </c>
      <c r="P120" s="41">
        <v>3</v>
      </c>
      <c r="Q120" s="50">
        <f t="shared" si="20"/>
        <v>2053.35</v>
      </c>
      <c r="R120" s="41">
        <f t="shared" si="21"/>
        <v>3417967.3</v>
      </c>
      <c r="S120" s="44">
        <v>1478163</v>
      </c>
      <c r="T120" s="41">
        <f t="shared" si="22"/>
        <v>1939804.2999999998</v>
      </c>
      <c r="U120" s="41">
        <v>0</v>
      </c>
      <c r="V120" s="45">
        <v>1959685.23</v>
      </c>
      <c r="W120" s="43">
        <f t="shared" si="23"/>
        <v>2116460</v>
      </c>
      <c r="X120" s="43">
        <f t="shared" si="24"/>
        <v>1939804.2999999998</v>
      </c>
      <c r="Y120" s="43">
        <v>0</v>
      </c>
      <c r="Z120" s="43">
        <f t="shared" si="25"/>
        <v>1939804.2999999998</v>
      </c>
      <c r="AA120" s="41"/>
    </row>
    <row r="121" spans="1:27" s="47" customFormat="1" ht="12.75">
      <c r="A121" s="46" t="e">
        <f>#REF!</f>
        <v>#REF!</v>
      </c>
      <c r="B121" s="47" t="e">
        <f t="shared" si="14"/>
        <v>#REF!</v>
      </c>
      <c r="C121" s="1">
        <v>267</v>
      </c>
      <c r="D121" s="39" t="s">
        <v>138</v>
      </c>
      <c r="E121" s="40" t="b">
        <f t="shared" si="16"/>
        <v>1</v>
      </c>
      <c r="F121" s="39">
        <v>267</v>
      </c>
      <c r="G121" s="40" t="s">
        <v>138</v>
      </c>
      <c r="H121" s="41">
        <v>3740.65</v>
      </c>
      <c r="I121" s="41">
        <f t="shared" si="15"/>
        <v>13085915.9</v>
      </c>
      <c r="J121" s="41">
        <v>604.71</v>
      </c>
      <c r="K121" s="41">
        <f t="shared" si="17"/>
        <v>1057728.5</v>
      </c>
      <c r="L121" s="41">
        <v>494.21999999999997</v>
      </c>
      <c r="M121" s="42">
        <v>30.14</v>
      </c>
      <c r="N121" s="41">
        <f t="shared" si="18"/>
        <v>930112.16</v>
      </c>
      <c r="O121" s="43">
        <f t="shared" si="19"/>
        <v>20629.32</v>
      </c>
      <c r="P121" s="41">
        <v>27.09</v>
      </c>
      <c r="Q121" s="50">
        <f t="shared" si="20"/>
        <v>18541.75</v>
      </c>
      <c r="R121" s="41">
        <f t="shared" si="21"/>
        <v>15112927.63</v>
      </c>
      <c r="S121" s="44">
        <v>6067148</v>
      </c>
      <c r="T121" s="41">
        <f t="shared" si="22"/>
        <v>9045779.63</v>
      </c>
      <c r="U121" s="41">
        <v>0</v>
      </c>
      <c r="V121" s="45">
        <v>9327818.229999999</v>
      </c>
      <c r="W121" s="43">
        <f t="shared" si="23"/>
        <v>10074044</v>
      </c>
      <c r="X121" s="43">
        <f t="shared" si="24"/>
        <v>9045779.63</v>
      </c>
      <c r="Y121" s="43">
        <v>0</v>
      </c>
      <c r="Z121" s="43">
        <f t="shared" si="25"/>
        <v>9045779.63</v>
      </c>
      <c r="AA121" s="41"/>
    </row>
    <row r="122" spans="1:27" s="47" customFormat="1" ht="12.75">
      <c r="A122" s="46" t="e">
        <f>#REF!</f>
        <v>#REF!</v>
      </c>
      <c r="B122" s="47" t="e">
        <f t="shared" si="14"/>
        <v>#REF!</v>
      </c>
      <c r="C122" s="1">
        <v>271</v>
      </c>
      <c r="D122" s="39" t="s">
        <v>139</v>
      </c>
      <c r="E122" s="40" t="b">
        <f t="shared" si="16"/>
        <v>1</v>
      </c>
      <c r="F122" s="39">
        <v>271</v>
      </c>
      <c r="G122" s="40" t="s">
        <v>139</v>
      </c>
      <c r="H122" s="41">
        <v>83.59</v>
      </c>
      <c r="I122" s="41">
        <f t="shared" si="15"/>
        <v>292422.9</v>
      </c>
      <c r="J122" s="41">
        <v>13.14</v>
      </c>
      <c r="K122" s="41">
        <f t="shared" si="17"/>
        <v>22983.83</v>
      </c>
      <c r="L122" s="41">
        <v>11.21</v>
      </c>
      <c r="M122" s="42">
        <v>0</v>
      </c>
      <c r="N122" s="41">
        <f t="shared" si="18"/>
        <v>21097</v>
      </c>
      <c r="O122" s="43">
        <f t="shared" si="19"/>
        <v>0</v>
      </c>
      <c r="P122" s="41">
        <v>0</v>
      </c>
      <c r="Q122" s="50">
        <f t="shared" si="20"/>
        <v>0</v>
      </c>
      <c r="R122" s="41">
        <f t="shared" si="21"/>
        <v>336503.73000000004</v>
      </c>
      <c r="S122" s="44">
        <v>878772</v>
      </c>
      <c r="T122" s="41">
        <f t="shared" si="22"/>
        <v>0</v>
      </c>
      <c r="U122" s="41">
        <v>78127</v>
      </c>
      <c r="V122" s="45">
        <v>78127</v>
      </c>
      <c r="W122" s="43">
        <f t="shared" si="23"/>
        <v>84377</v>
      </c>
      <c r="X122" s="43">
        <f t="shared" si="24"/>
        <v>78127</v>
      </c>
      <c r="Y122" s="43">
        <v>0</v>
      </c>
      <c r="Z122" s="43">
        <f t="shared" si="25"/>
        <v>78127</v>
      </c>
      <c r="AA122" s="41"/>
    </row>
    <row r="123" spans="1:27" s="47" customFormat="1" ht="12.75">
      <c r="A123" s="46" t="e">
        <f>#REF!</f>
        <v>#REF!</v>
      </c>
      <c r="B123" s="47" t="e">
        <f t="shared" si="14"/>
        <v>#REF!</v>
      </c>
      <c r="C123" s="1">
        <v>273</v>
      </c>
      <c r="D123" s="39" t="s">
        <v>140</v>
      </c>
      <c r="E123" s="40" t="b">
        <f t="shared" si="16"/>
        <v>1</v>
      </c>
      <c r="F123" s="39">
        <v>273</v>
      </c>
      <c r="G123" s="40" t="s">
        <v>140</v>
      </c>
      <c r="H123" s="41">
        <v>725.97</v>
      </c>
      <c r="I123" s="41">
        <f t="shared" si="15"/>
        <v>2539660.85</v>
      </c>
      <c r="J123" s="41">
        <v>289.95</v>
      </c>
      <c r="K123" s="41">
        <f t="shared" si="17"/>
        <v>507166.04</v>
      </c>
      <c r="L123" s="41">
        <v>125.54</v>
      </c>
      <c r="M123" s="42">
        <v>3</v>
      </c>
      <c r="N123" s="41">
        <f t="shared" si="18"/>
        <v>236263.77</v>
      </c>
      <c r="O123" s="43">
        <f t="shared" si="19"/>
        <v>2053.35</v>
      </c>
      <c r="P123" s="41">
        <v>4</v>
      </c>
      <c r="Q123" s="50">
        <f t="shared" si="20"/>
        <v>2737.8</v>
      </c>
      <c r="R123" s="41">
        <f t="shared" si="21"/>
        <v>3287881.81</v>
      </c>
      <c r="S123" s="44">
        <v>981089</v>
      </c>
      <c r="T123" s="41">
        <f t="shared" si="22"/>
        <v>2306792.81</v>
      </c>
      <c r="U123" s="41">
        <v>1210683</v>
      </c>
      <c r="V123" s="45">
        <v>3553871.71</v>
      </c>
      <c r="W123" s="43">
        <f t="shared" si="23"/>
        <v>3838181</v>
      </c>
      <c r="X123" s="43">
        <f t="shared" si="24"/>
        <v>3517475.81</v>
      </c>
      <c r="Y123" s="43">
        <v>0</v>
      </c>
      <c r="Z123" s="43">
        <f t="shared" si="25"/>
        <v>3517475.81</v>
      </c>
      <c r="AA123" s="41"/>
    </row>
    <row r="124" spans="1:27" s="47" customFormat="1" ht="12.75">
      <c r="A124" s="46" t="e">
        <f>#REF!</f>
        <v>#REF!</v>
      </c>
      <c r="B124" s="47" t="e">
        <f t="shared" si="14"/>
        <v>#REF!</v>
      </c>
      <c r="C124" s="1">
        <v>275</v>
      </c>
      <c r="D124" s="39" t="s">
        <v>141</v>
      </c>
      <c r="E124" s="40" t="b">
        <f t="shared" si="16"/>
        <v>1</v>
      </c>
      <c r="F124" s="39">
        <v>275</v>
      </c>
      <c r="G124" s="40" t="s">
        <v>141</v>
      </c>
      <c r="H124" s="41">
        <v>129.6</v>
      </c>
      <c r="I124" s="41">
        <f t="shared" si="15"/>
        <v>453379.68</v>
      </c>
      <c r="J124" s="41">
        <v>45.75</v>
      </c>
      <c r="K124" s="41">
        <f t="shared" si="17"/>
        <v>80023.61</v>
      </c>
      <c r="L124" s="41">
        <v>17.5</v>
      </c>
      <c r="M124" s="42">
        <v>0</v>
      </c>
      <c r="N124" s="41">
        <f t="shared" si="18"/>
        <v>32934.65</v>
      </c>
      <c r="O124" s="43">
        <f t="shared" si="19"/>
        <v>0</v>
      </c>
      <c r="P124" s="41">
        <v>0</v>
      </c>
      <c r="Q124" s="50">
        <f t="shared" si="20"/>
        <v>0</v>
      </c>
      <c r="R124" s="41">
        <f t="shared" si="21"/>
        <v>566337.9400000001</v>
      </c>
      <c r="S124" s="44">
        <v>297210</v>
      </c>
      <c r="T124" s="41">
        <f t="shared" si="22"/>
        <v>269127.94000000006</v>
      </c>
      <c r="U124" s="41">
        <v>208016</v>
      </c>
      <c r="V124" s="45">
        <v>503444.6299999999</v>
      </c>
      <c r="W124" s="43">
        <f t="shared" si="23"/>
        <v>543720</v>
      </c>
      <c r="X124" s="43">
        <f t="shared" si="24"/>
        <v>477143.94000000006</v>
      </c>
      <c r="Y124" s="43">
        <v>0</v>
      </c>
      <c r="Z124" s="43">
        <f t="shared" si="25"/>
        <v>477143.94000000006</v>
      </c>
      <c r="AA124" s="41"/>
    </row>
    <row r="125" spans="1:27" s="47" customFormat="1" ht="12.75">
      <c r="A125" s="46" t="e">
        <f>#REF!</f>
        <v>#REF!</v>
      </c>
      <c r="B125" s="47" t="e">
        <f t="shared" si="14"/>
        <v>#REF!</v>
      </c>
      <c r="C125" s="1">
        <v>279</v>
      </c>
      <c r="D125" s="39" t="s">
        <v>142</v>
      </c>
      <c r="E125" s="40" t="b">
        <f t="shared" si="16"/>
        <v>1</v>
      </c>
      <c r="F125" s="39">
        <v>279</v>
      </c>
      <c r="G125" s="40" t="s">
        <v>142</v>
      </c>
      <c r="H125" s="41">
        <v>2497.06</v>
      </c>
      <c r="I125" s="41">
        <f t="shared" si="15"/>
        <v>8735465</v>
      </c>
      <c r="J125" s="41">
        <v>840.5</v>
      </c>
      <c r="K125" s="41">
        <f t="shared" si="17"/>
        <v>1470160.58</v>
      </c>
      <c r="L125" s="41">
        <v>524.6899999999999</v>
      </c>
      <c r="M125" s="42">
        <v>34.09</v>
      </c>
      <c r="N125" s="41">
        <f t="shared" si="18"/>
        <v>987456.09</v>
      </c>
      <c r="O125" s="43">
        <f t="shared" si="19"/>
        <v>23332.9</v>
      </c>
      <c r="P125" s="41">
        <v>6</v>
      </c>
      <c r="Q125" s="50">
        <f t="shared" si="20"/>
        <v>4106.7</v>
      </c>
      <c r="R125" s="41">
        <f t="shared" si="21"/>
        <v>11220521.27</v>
      </c>
      <c r="S125" s="44">
        <v>4300852</v>
      </c>
      <c r="T125" s="41">
        <f t="shared" si="22"/>
        <v>6919669.27</v>
      </c>
      <c r="U125" s="41">
        <v>3556155</v>
      </c>
      <c r="V125" s="45">
        <v>10293792.280000001</v>
      </c>
      <c r="W125" s="43">
        <f t="shared" si="23"/>
        <v>11117296</v>
      </c>
      <c r="X125" s="43">
        <f t="shared" si="24"/>
        <v>10475824.27</v>
      </c>
      <c r="Y125" s="43">
        <v>0</v>
      </c>
      <c r="Z125" s="43">
        <f t="shared" si="25"/>
        <v>10475824.27</v>
      </c>
      <c r="AA125" s="41"/>
    </row>
    <row r="126" spans="1:27" s="47" customFormat="1" ht="12.75">
      <c r="A126" s="46" t="e">
        <f>#REF!</f>
        <v>#REF!</v>
      </c>
      <c r="B126" s="47" t="e">
        <f t="shared" si="14"/>
        <v>#REF!</v>
      </c>
      <c r="C126" s="1">
        <v>281</v>
      </c>
      <c r="D126" s="39" t="s">
        <v>143</v>
      </c>
      <c r="E126" s="40" t="b">
        <f t="shared" si="16"/>
        <v>1</v>
      </c>
      <c r="F126" s="39">
        <v>281</v>
      </c>
      <c r="G126" s="40" t="s">
        <v>143</v>
      </c>
      <c r="H126" s="41">
        <v>380.76</v>
      </c>
      <c r="I126" s="41">
        <f t="shared" si="15"/>
        <v>1332012.71</v>
      </c>
      <c r="J126" s="41">
        <v>25.37</v>
      </c>
      <c r="K126" s="41">
        <f t="shared" si="17"/>
        <v>44375.94</v>
      </c>
      <c r="L126" s="41">
        <v>53.01</v>
      </c>
      <c r="M126" s="42">
        <v>4</v>
      </c>
      <c r="N126" s="41">
        <f t="shared" si="18"/>
        <v>99763.76</v>
      </c>
      <c r="O126" s="43">
        <f t="shared" si="19"/>
        <v>2737.8</v>
      </c>
      <c r="P126" s="41">
        <v>1</v>
      </c>
      <c r="Q126" s="50">
        <f t="shared" si="20"/>
        <v>684.45</v>
      </c>
      <c r="R126" s="41">
        <f t="shared" si="21"/>
        <v>1479574.66</v>
      </c>
      <c r="S126" s="44">
        <v>724520</v>
      </c>
      <c r="T126" s="41">
        <f t="shared" si="22"/>
        <v>755054.6599999999</v>
      </c>
      <c r="U126" s="41">
        <v>0</v>
      </c>
      <c r="V126" s="45">
        <v>498186</v>
      </c>
      <c r="W126" s="43">
        <f t="shared" si="23"/>
        <v>538041</v>
      </c>
      <c r="X126" s="43">
        <f t="shared" si="24"/>
        <v>538041</v>
      </c>
      <c r="Y126" s="43">
        <v>0</v>
      </c>
      <c r="Z126" s="43">
        <f t="shared" si="25"/>
        <v>538041</v>
      </c>
      <c r="AA126" s="41"/>
    </row>
    <row r="127" spans="1:27" s="47" customFormat="1" ht="12.75">
      <c r="A127" s="46" t="e">
        <f>#REF!</f>
        <v>#REF!</v>
      </c>
      <c r="B127" s="47" t="e">
        <f t="shared" si="14"/>
        <v>#REF!</v>
      </c>
      <c r="C127" s="1">
        <v>283</v>
      </c>
      <c r="D127" s="39" t="s">
        <v>144</v>
      </c>
      <c r="E127" s="40" t="b">
        <f t="shared" si="16"/>
        <v>1</v>
      </c>
      <c r="F127" s="39">
        <v>283</v>
      </c>
      <c r="G127" s="40" t="s">
        <v>144</v>
      </c>
      <c r="H127" s="41">
        <v>798.71</v>
      </c>
      <c r="I127" s="41">
        <f t="shared" si="15"/>
        <v>2794127.19</v>
      </c>
      <c r="J127" s="41">
        <v>143.87</v>
      </c>
      <c r="K127" s="41">
        <f t="shared" si="17"/>
        <v>251650.21</v>
      </c>
      <c r="L127" s="41">
        <v>140.54000000000002</v>
      </c>
      <c r="M127" s="42">
        <v>3</v>
      </c>
      <c r="N127" s="41">
        <f t="shared" si="18"/>
        <v>264493.47</v>
      </c>
      <c r="O127" s="43">
        <f t="shared" si="19"/>
        <v>2053.35</v>
      </c>
      <c r="P127" s="41">
        <v>1</v>
      </c>
      <c r="Q127" s="50">
        <f t="shared" si="20"/>
        <v>684.45</v>
      </c>
      <c r="R127" s="41">
        <f t="shared" si="21"/>
        <v>3313008.6700000004</v>
      </c>
      <c r="S127" s="44">
        <v>1508820</v>
      </c>
      <c r="T127" s="41">
        <f t="shared" si="22"/>
        <v>1804188.6700000004</v>
      </c>
      <c r="U127" s="41">
        <v>0</v>
      </c>
      <c r="V127" s="45">
        <v>1759340.42</v>
      </c>
      <c r="W127" s="43">
        <f t="shared" si="23"/>
        <v>1900088</v>
      </c>
      <c r="X127" s="43">
        <f t="shared" si="24"/>
        <v>1804188.6700000004</v>
      </c>
      <c r="Y127" s="43">
        <v>0</v>
      </c>
      <c r="Z127" s="43">
        <f t="shared" si="25"/>
        <v>1804188.6700000004</v>
      </c>
      <c r="AA127" s="41"/>
    </row>
    <row r="128" spans="1:27" s="47" customFormat="1" ht="12.75">
      <c r="A128" s="46" t="e">
        <f>#REF!</f>
        <v>#REF!</v>
      </c>
      <c r="B128" s="47" t="e">
        <f t="shared" si="14"/>
        <v>#REF!</v>
      </c>
      <c r="C128" s="1">
        <v>285</v>
      </c>
      <c r="D128" s="39" t="s">
        <v>145</v>
      </c>
      <c r="E128" s="40" t="b">
        <f t="shared" si="16"/>
        <v>1</v>
      </c>
      <c r="F128" s="39">
        <v>285</v>
      </c>
      <c r="G128" s="40" t="s">
        <v>145</v>
      </c>
      <c r="H128" s="41">
        <v>1925.3799999999999</v>
      </c>
      <c r="I128" s="41">
        <f t="shared" si="15"/>
        <v>6735556.85</v>
      </c>
      <c r="J128" s="41">
        <v>1082.78</v>
      </c>
      <c r="K128" s="41">
        <f t="shared" si="17"/>
        <v>1893944.64</v>
      </c>
      <c r="L128" s="41">
        <v>324.3</v>
      </c>
      <c r="M128" s="42">
        <v>31.47</v>
      </c>
      <c r="N128" s="41">
        <f t="shared" si="18"/>
        <v>610326.11</v>
      </c>
      <c r="O128" s="43">
        <f t="shared" si="19"/>
        <v>21539.64</v>
      </c>
      <c r="P128" s="41">
        <v>10.54</v>
      </c>
      <c r="Q128" s="50">
        <f t="shared" si="20"/>
        <v>7214.1</v>
      </c>
      <c r="R128" s="41">
        <f t="shared" si="21"/>
        <v>9268581.34</v>
      </c>
      <c r="S128" s="44">
        <v>4608269</v>
      </c>
      <c r="T128" s="41">
        <f t="shared" si="22"/>
        <v>4660312.34</v>
      </c>
      <c r="U128" s="41">
        <v>1463505</v>
      </c>
      <c r="V128" s="45">
        <v>5808930.9</v>
      </c>
      <c r="W128" s="43">
        <f t="shared" si="23"/>
        <v>6273645</v>
      </c>
      <c r="X128" s="43">
        <f t="shared" si="24"/>
        <v>6123817.34</v>
      </c>
      <c r="Y128" s="43">
        <v>0</v>
      </c>
      <c r="Z128" s="43">
        <f t="shared" si="25"/>
        <v>6123817.34</v>
      </c>
      <c r="AA128" s="41"/>
    </row>
    <row r="129" spans="1:27" s="47" customFormat="1" ht="12.75">
      <c r="A129" s="46" t="e">
        <f>#REF!</f>
        <v>#REF!</v>
      </c>
      <c r="B129" s="47" t="e">
        <f t="shared" si="14"/>
        <v>#REF!</v>
      </c>
      <c r="C129" s="1">
        <v>287</v>
      </c>
      <c r="D129" s="39" t="s">
        <v>146</v>
      </c>
      <c r="E129" s="40" t="b">
        <f t="shared" si="16"/>
        <v>1</v>
      </c>
      <c r="F129" s="39">
        <v>287</v>
      </c>
      <c r="G129" s="40" t="s">
        <v>146</v>
      </c>
      <c r="H129" s="41">
        <v>490.06</v>
      </c>
      <c r="I129" s="41">
        <f t="shared" si="15"/>
        <v>1714376.9</v>
      </c>
      <c r="J129" s="41">
        <v>235.91</v>
      </c>
      <c r="K129" s="41">
        <f t="shared" si="17"/>
        <v>412641.98</v>
      </c>
      <c r="L129" s="41">
        <v>76.42999999999999</v>
      </c>
      <c r="M129" s="42">
        <v>0.42</v>
      </c>
      <c r="N129" s="41">
        <f t="shared" si="18"/>
        <v>143839.73</v>
      </c>
      <c r="O129" s="43">
        <f t="shared" si="19"/>
        <v>287.47</v>
      </c>
      <c r="P129" s="41">
        <v>0</v>
      </c>
      <c r="Q129" s="50">
        <f t="shared" si="20"/>
        <v>0</v>
      </c>
      <c r="R129" s="41">
        <f t="shared" si="21"/>
        <v>2271146.08</v>
      </c>
      <c r="S129" s="44">
        <v>538158</v>
      </c>
      <c r="T129" s="41">
        <f t="shared" si="22"/>
        <v>1732988.08</v>
      </c>
      <c r="U129" s="41">
        <v>1995143</v>
      </c>
      <c r="V129" s="45">
        <v>3611962.9400000004</v>
      </c>
      <c r="W129" s="43">
        <f t="shared" si="23"/>
        <v>3900920</v>
      </c>
      <c r="X129" s="43">
        <f t="shared" si="24"/>
        <v>3728131.08</v>
      </c>
      <c r="Y129" s="43">
        <v>0</v>
      </c>
      <c r="Z129" s="43">
        <f t="shared" si="25"/>
        <v>3728131.08</v>
      </c>
      <c r="AA129" s="41"/>
    </row>
    <row r="130" spans="1:27" s="47" customFormat="1" ht="12.75">
      <c r="A130" s="46" t="e">
        <f>#REF!</f>
        <v>#REF!</v>
      </c>
      <c r="B130" s="47" t="e">
        <f t="shared" si="14"/>
        <v>#REF!</v>
      </c>
      <c r="C130" s="1">
        <v>291</v>
      </c>
      <c r="D130" s="39" t="s">
        <v>147</v>
      </c>
      <c r="E130" s="40" t="b">
        <f t="shared" si="16"/>
        <v>1</v>
      </c>
      <c r="F130" s="39">
        <v>291</v>
      </c>
      <c r="G130" s="40" t="s">
        <v>147</v>
      </c>
      <c r="H130" s="41">
        <v>51.92</v>
      </c>
      <c r="I130" s="41">
        <f t="shared" si="15"/>
        <v>181631.74</v>
      </c>
      <c r="J130" s="41">
        <v>7.78</v>
      </c>
      <c r="K130" s="41">
        <f t="shared" si="17"/>
        <v>13608.39</v>
      </c>
      <c r="L130" s="41">
        <v>5</v>
      </c>
      <c r="M130" s="42">
        <v>0</v>
      </c>
      <c r="N130" s="41">
        <f t="shared" si="18"/>
        <v>9409.9</v>
      </c>
      <c r="O130" s="43">
        <f t="shared" si="19"/>
        <v>0</v>
      </c>
      <c r="P130" s="41">
        <v>0</v>
      </c>
      <c r="Q130" s="50">
        <f t="shared" si="20"/>
        <v>0</v>
      </c>
      <c r="R130" s="41">
        <f t="shared" si="21"/>
        <v>204650.03</v>
      </c>
      <c r="S130" s="44">
        <v>112654</v>
      </c>
      <c r="T130" s="41">
        <f t="shared" si="22"/>
        <v>91996.03</v>
      </c>
      <c r="U130" s="41">
        <v>61334</v>
      </c>
      <c r="V130" s="45">
        <v>177814</v>
      </c>
      <c r="W130" s="43">
        <f t="shared" si="23"/>
        <v>192039</v>
      </c>
      <c r="X130" s="43">
        <f t="shared" si="24"/>
        <v>153330.03</v>
      </c>
      <c r="Y130" s="43">
        <v>0</v>
      </c>
      <c r="Z130" s="43">
        <f t="shared" si="25"/>
        <v>153330.03</v>
      </c>
      <c r="AA130" s="41"/>
    </row>
    <row r="131" spans="1:27" s="47" customFormat="1" ht="12.75">
      <c r="A131" s="46" t="e">
        <f>#REF!</f>
        <v>#REF!</v>
      </c>
      <c r="B131" s="47" t="e">
        <f t="shared" si="14"/>
        <v>#REF!</v>
      </c>
      <c r="C131" s="1">
        <v>293</v>
      </c>
      <c r="D131" s="39" t="s">
        <v>148</v>
      </c>
      <c r="E131" s="40" t="b">
        <f t="shared" si="16"/>
        <v>1</v>
      </c>
      <c r="F131" s="39">
        <v>293</v>
      </c>
      <c r="G131" s="40" t="s">
        <v>148</v>
      </c>
      <c r="H131" s="41">
        <v>70.98</v>
      </c>
      <c r="I131" s="41">
        <f t="shared" si="15"/>
        <v>248309.33</v>
      </c>
      <c r="J131" s="41">
        <v>18.439999999999998</v>
      </c>
      <c r="K131" s="41">
        <f t="shared" si="17"/>
        <v>32254.33</v>
      </c>
      <c r="L131" s="41">
        <v>11.69</v>
      </c>
      <c r="M131" s="42">
        <v>0</v>
      </c>
      <c r="N131" s="41">
        <f t="shared" si="18"/>
        <v>22000.35</v>
      </c>
      <c r="O131" s="43">
        <f t="shared" si="19"/>
        <v>0</v>
      </c>
      <c r="P131" s="41">
        <v>0</v>
      </c>
      <c r="Q131" s="50">
        <f t="shared" si="20"/>
        <v>0</v>
      </c>
      <c r="R131" s="41">
        <f t="shared" si="21"/>
        <v>302564.00999999995</v>
      </c>
      <c r="S131" s="44">
        <v>147747</v>
      </c>
      <c r="T131" s="41">
        <f t="shared" si="22"/>
        <v>154817.00999999995</v>
      </c>
      <c r="U131" s="41">
        <v>174135</v>
      </c>
      <c r="V131" s="45">
        <v>356024.74</v>
      </c>
      <c r="W131" s="43">
        <f t="shared" si="23"/>
        <v>384507</v>
      </c>
      <c r="X131" s="43">
        <f t="shared" si="24"/>
        <v>328952.00999999995</v>
      </c>
      <c r="Y131" s="43">
        <v>0</v>
      </c>
      <c r="Z131" s="43">
        <f t="shared" si="25"/>
        <v>328952.00999999995</v>
      </c>
      <c r="AA131" s="41"/>
    </row>
    <row r="132" spans="1:27" s="47" customFormat="1" ht="12.75">
      <c r="A132" s="46" t="e">
        <f>#REF!</f>
        <v>#REF!</v>
      </c>
      <c r="B132" s="47" t="e">
        <f t="shared" si="14"/>
        <v>#REF!</v>
      </c>
      <c r="C132" s="1">
        <v>295</v>
      </c>
      <c r="D132" s="39" t="s">
        <v>149</v>
      </c>
      <c r="E132" s="40" t="b">
        <f t="shared" si="16"/>
        <v>1</v>
      </c>
      <c r="F132" s="39">
        <v>295</v>
      </c>
      <c r="G132" s="40" t="s">
        <v>149</v>
      </c>
      <c r="H132" s="41">
        <v>1311</v>
      </c>
      <c r="I132" s="41">
        <f t="shared" si="15"/>
        <v>4586271.3</v>
      </c>
      <c r="J132" s="41">
        <v>347.25</v>
      </c>
      <c r="K132" s="41">
        <f t="shared" si="17"/>
        <v>607392.34</v>
      </c>
      <c r="L132" s="41">
        <v>190.09</v>
      </c>
      <c r="M132" s="42">
        <v>64.08</v>
      </c>
      <c r="N132" s="41">
        <f t="shared" si="18"/>
        <v>357745.58</v>
      </c>
      <c r="O132" s="43">
        <f t="shared" si="19"/>
        <v>43859.56</v>
      </c>
      <c r="P132" s="41">
        <v>5.47</v>
      </c>
      <c r="Q132" s="50">
        <f t="shared" si="20"/>
        <v>3743.94</v>
      </c>
      <c r="R132" s="41">
        <f t="shared" si="21"/>
        <v>5599012.72</v>
      </c>
      <c r="S132" s="44">
        <v>4558377</v>
      </c>
      <c r="T132" s="41">
        <f t="shared" si="22"/>
        <v>1040635.7199999997</v>
      </c>
      <c r="U132" s="41">
        <v>768410</v>
      </c>
      <c r="V132" s="45">
        <v>2030709.67</v>
      </c>
      <c r="W132" s="43">
        <f t="shared" si="23"/>
        <v>2193166</v>
      </c>
      <c r="X132" s="43">
        <f t="shared" si="24"/>
        <v>1809045.7199999997</v>
      </c>
      <c r="Y132" s="43">
        <v>0</v>
      </c>
      <c r="Z132" s="43">
        <f t="shared" si="25"/>
        <v>1809045.7199999997</v>
      </c>
      <c r="AA132" s="41"/>
    </row>
    <row r="133" spans="1:27" s="47" customFormat="1" ht="12.75">
      <c r="A133" s="46" t="e">
        <f>#REF!</f>
        <v>#REF!</v>
      </c>
      <c r="B133" s="47" t="e">
        <f t="shared" si="14"/>
        <v>#REF!</v>
      </c>
      <c r="C133" s="1">
        <v>297</v>
      </c>
      <c r="D133" s="39" t="s">
        <v>150</v>
      </c>
      <c r="E133" s="40" t="b">
        <f t="shared" si="16"/>
        <v>1</v>
      </c>
      <c r="F133" s="39">
        <v>297</v>
      </c>
      <c r="G133" s="40" t="s">
        <v>150</v>
      </c>
      <c r="H133" s="41">
        <v>669.8</v>
      </c>
      <c r="I133" s="41">
        <f t="shared" si="15"/>
        <v>2343161.34</v>
      </c>
      <c r="J133" s="41">
        <v>83.58</v>
      </c>
      <c r="K133" s="41">
        <f t="shared" si="17"/>
        <v>146193.96</v>
      </c>
      <c r="L133" s="41">
        <v>149.6</v>
      </c>
      <c r="M133" s="42">
        <v>8.5</v>
      </c>
      <c r="N133" s="41">
        <f t="shared" si="18"/>
        <v>281544.21</v>
      </c>
      <c r="O133" s="43">
        <f t="shared" si="19"/>
        <v>5817.83</v>
      </c>
      <c r="P133" s="41">
        <v>6</v>
      </c>
      <c r="Q133" s="50">
        <f t="shared" si="20"/>
        <v>4106.7</v>
      </c>
      <c r="R133" s="41">
        <f t="shared" si="21"/>
        <v>2780824.04</v>
      </c>
      <c r="S133" s="44">
        <v>1031151</v>
      </c>
      <c r="T133" s="41">
        <f t="shared" si="22"/>
        <v>1749673.04</v>
      </c>
      <c r="U133" s="41">
        <v>672635</v>
      </c>
      <c r="V133" s="45">
        <v>2602094.7</v>
      </c>
      <c r="W133" s="43">
        <f t="shared" si="23"/>
        <v>2810262</v>
      </c>
      <c r="X133" s="43">
        <f t="shared" si="24"/>
        <v>2422308.04</v>
      </c>
      <c r="Y133" s="43">
        <v>0</v>
      </c>
      <c r="Z133" s="43">
        <f t="shared" si="25"/>
        <v>2422308.04</v>
      </c>
      <c r="AA133" s="41"/>
    </row>
    <row r="134" spans="1:27" s="47" customFormat="1" ht="12.75">
      <c r="A134" s="46" t="e">
        <f>#REF!</f>
        <v>#REF!</v>
      </c>
      <c r="B134" s="47" t="e">
        <f t="shared" si="14"/>
        <v>#REF!</v>
      </c>
      <c r="C134" s="1">
        <v>299</v>
      </c>
      <c r="D134" s="39" t="s">
        <v>151</v>
      </c>
      <c r="E134" s="40" t="b">
        <f t="shared" si="16"/>
        <v>1</v>
      </c>
      <c r="F134" s="39">
        <v>299</v>
      </c>
      <c r="G134" s="40" t="s">
        <v>151</v>
      </c>
      <c r="H134" s="41">
        <v>144.65</v>
      </c>
      <c r="I134" s="41">
        <f t="shared" si="15"/>
        <v>506029.1</v>
      </c>
      <c r="J134" s="41">
        <v>65.47</v>
      </c>
      <c r="K134" s="41">
        <f t="shared" si="17"/>
        <v>114516.85</v>
      </c>
      <c r="L134" s="41">
        <v>30.43</v>
      </c>
      <c r="M134" s="42">
        <v>0</v>
      </c>
      <c r="N134" s="41">
        <f t="shared" si="18"/>
        <v>57268.65</v>
      </c>
      <c r="O134" s="43">
        <f t="shared" si="19"/>
        <v>0</v>
      </c>
      <c r="P134" s="41">
        <v>0</v>
      </c>
      <c r="Q134" s="50">
        <f t="shared" si="20"/>
        <v>0</v>
      </c>
      <c r="R134" s="41">
        <f t="shared" si="21"/>
        <v>677814.6</v>
      </c>
      <c r="S134" s="44">
        <v>281086</v>
      </c>
      <c r="T134" s="41">
        <f t="shared" si="22"/>
        <v>396728.6</v>
      </c>
      <c r="U134" s="41">
        <v>271086</v>
      </c>
      <c r="V134" s="45">
        <v>641239.9</v>
      </c>
      <c r="W134" s="43">
        <f t="shared" si="23"/>
        <v>692539</v>
      </c>
      <c r="X134" s="43">
        <f t="shared" si="24"/>
        <v>667814.6</v>
      </c>
      <c r="Y134" s="43">
        <v>0</v>
      </c>
      <c r="Z134" s="43">
        <f t="shared" si="25"/>
        <v>667814.6</v>
      </c>
      <c r="AA134" s="41"/>
    </row>
    <row r="135" spans="1:27" s="47" customFormat="1" ht="12.75">
      <c r="A135" s="46" t="e">
        <f>#REF!</f>
        <v>#REF!</v>
      </c>
      <c r="B135" s="47" t="e">
        <f t="shared" si="14"/>
        <v>#REF!</v>
      </c>
      <c r="C135" s="1">
        <v>303</v>
      </c>
      <c r="D135" s="39" t="s">
        <v>152</v>
      </c>
      <c r="E135" s="40" t="b">
        <f t="shared" si="16"/>
        <v>1</v>
      </c>
      <c r="F135" s="39">
        <v>303</v>
      </c>
      <c r="G135" s="40" t="s">
        <v>152</v>
      </c>
      <c r="H135" s="41">
        <v>148.28</v>
      </c>
      <c r="I135" s="41">
        <f t="shared" si="15"/>
        <v>518727.92</v>
      </c>
      <c r="J135" s="41">
        <v>60.02</v>
      </c>
      <c r="K135" s="41">
        <f t="shared" si="17"/>
        <v>104983.98</v>
      </c>
      <c r="L135" s="41">
        <v>16.41</v>
      </c>
      <c r="M135" s="42">
        <v>1</v>
      </c>
      <c r="N135" s="41">
        <f t="shared" si="18"/>
        <v>30883.29</v>
      </c>
      <c r="O135" s="43">
        <f t="shared" si="19"/>
        <v>684.45</v>
      </c>
      <c r="P135" s="41">
        <v>0</v>
      </c>
      <c r="Q135" s="50">
        <f t="shared" si="20"/>
        <v>0</v>
      </c>
      <c r="R135" s="41">
        <f t="shared" si="21"/>
        <v>655279.64</v>
      </c>
      <c r="S135" s="44">
        <v>1968451</v>
      </c>
      <c r="T135" s="41">
        <f t="shared" si="22"/>
        <v>0</v>
      </c>
      <c r="U135" s="41">
        <v>0</v>
      </c>
      <c r="V135" s="45">
        <v>0</v>
      </c>
      <c r="W135" s="43">
        <f t="shared" si="23"/>
        <v>0</v>
      </c>
      <c r="X135" s="43">
        <f t="shared" si="24"/>
        <v>0</v>
      </c>
      <c r="Y135" s="43">
        <v>0</v>
      </c>
      <c r="Z135" s="43">
        <f t="shared" si="25"/>
        <v>0</v>
      </c>
      <c r="AA135" s="41"/>
    </row>
    <row r="136" spans="1:27" s="47" customFormat="1" ht="12.75">
      <c r="A136" s="46" t="e">
        <f>#REF!</f>
        <v>#REF!</v>
      </c>
      <c r="B136" s="47" t="e">
        <f t="shared" si="14"/>
        <v>#REF!</v>
      </c>
      <c r="C136" s="1">
        <v>311</v>
      </c>
      <c r="D136" s="39" t="s">
        <v>153</v>
      </c>
      <c r="E136" s="40" t="b">
        <f t="shared" si="16"/>
        <v>1</v>
      </c>
      <c r="F136" s="39">
        <v>311</v>
      </c>
      <c r="G136" s="40" t="s">
        <v>153</v>
      </c>
      <c r="H136" s="41">
        <v>241.9</v>
      </c>
      <c r="I136" s="41">
        <f t="shared" si="15"/>
        <v>846238.77</v>
      </c>
      <c r="J136" s="41">
        <v>103.91</v>
      </c>
      <c r="K136" s="41">
        <f t="shared" si="17"/>
        <v>181754.18</v>
      </c>
      <c r="L136" s="41">
        <v>39.77</v>
      </c>
      <c r="M136" s="42">
        <v>0</v>
      </c>
      <c r="N136" s="41">
        <f t="shared" si="18"/>
        <v>74846.34</v>
      </c>
      <c r="O136" s="43">
        <f t="shared" si="19"/>
        <v>0</v>
      </c>
      <c r="P136" s="41">
        <v>1</v>
      </c>
      <c r="Q136" s="50">
        <f t="shared" si="20"/>
        <v>684.45</v>
      </c>
      <c r="R136" s="41">
        <f t="shared" si="21"/>
        <v>1103523.74</v>
      </c>
      <c r="S136" s="44">
        <v>271743</v>
      </c>
      <c r="T136" s="41">
        <f t="shared" si="22"/>
        <v>831780.74</v>
      </c>
      <c r="U136" s="41">
        <v>884432</v>
      </c>
      <c r="V136" s="45">
        <v>1817371.1900000002</v>
      </c>
      <c r="W136" s="43">
        <f t="shared" si="23"/>
        <v>1962761</v>
      </c>
      <c r="X136" s="43">
        <f t="shared" si="24"/>
        <v>1716212.74</v>
      </c>
      <c r="Y136" s="43">
        <v>0</v>
      </c>
      <c r="Z136" s="43">
        <f t="shared" si="25"/>
        <v>1716212.74</v>
      </c>
      <c r="AA136" s="41"/>
    </row>
    <row r="137" spans="1:27" s="47" customFormat="1" ht="12.75">
      <c r="A137" s="46" t="e">
        <f>#REF!</f>
        <v>#REF!</v>
      </c>
      <c r="B137" s="47" t="e">
        <f t="shared" si="14"/>
        <v>#REF!</v>
      </c>
      <c r="C137" s="1">
        <v>315</v>
      </c>
      <c r="D137" s="39" t="s">
        <v>154</v>
      </c>
      <c r="E137" s="40" t="b">
        <f t="shared" si="16"/>
        <v>1</v>
      </c>
      <c r="F137" s="39">
        <v>315</v>
      </c>
      <c r="G137" s="40" t="s">
        <v>154</v>
      </c>
      <c r="H137" s="41">
        <v>1377.54</v>
      </c>
      <c r="I137" s="41">
        <f t="shared" si="15"/>
        <v>4819048.18</v>
      </c>
      <c r="J137" s="41">
        <v>112.19</v>
      </c>
      <c r="K137" s="41">
        <f t="shared" si="17"/>
        <v>196237.14</v>
      </c>
      <c r="L137" s="41">
        <v>182.09</v>
      </c>
      <c r="M137" s="42">
        <v>13.57</v>
      </c>
      <c r="N137" s="41">
        <f t="shared" si="18"/>
        <v>342689.74</v>
      </c>
      <c r="O137" s="43">
        <f t="shared" si="19"/>
        <v>9287.99</v>
      </c>
      <c r="P137" s="41">
        <v>6</v>
      </c>
      <c r="Q137" s="50">
        <f t="shared" si="20"/>
        <v>4106.7</v>
      </c>
      <c r="R137" s="41">
        <f t="shared" si="21"/>
        <v>5371369.75</v>
      </c>
      <c r="S137" s="44">
        <v>1869085</v>
      </c>
      <c r="T137" s="41">
        <f t="shared" si="22"/>
        <v>3502284.75</v>
      </c>
      <c r="U137" s="41">
        <v>2167003</v>
      </c>
      <c r="V137" s="45">
        <v>5875623.1</v>
      </c>
      <c r="W137" s="43">
        <f t="shared" si="23"/>
        <v>6345673</v>
      </c>
      <c r="X137" s="43">
        <f t="shared" si="24"/>
        <v>5669287.75</v>
      </c>
      <c r="Y137" s="43">
        <v>0</v>
      </c>
      <c r="Z137" s="43">
        <f t="shared" si="25"/>
        <v>5669287.75</v>
      </c>
      <c r="AA137" s="41"/>
    </row>
    <row r="138" spans="1:27" s="47" customFormat="1" ht="12.75">
      <c r="A138" s="46" t="e">
        <f>#REF!</f>
        <v>#REF!</v>
      </c>
      <c r="B138" s="47" t="e">
        <f aca="true" t="shared" si="26" ref="B138:B201">A138=F138</f>
        <v>#REF!</v>
      </c>
      <c r="C138" s="1">
        <v>317</v>
      </c>
      <c r="D138" s="39" t="s">
        <v>155</v>
      </c>
      <c r="E138" s="40" t="b">
        <f t="shared" si="16"/>
        <v>1</v>
      </c>
      <c r="F138" s="39">
        <v>317</v>
      </c>
      <c r="G138" s="40" t="s">
        <v>155</v>
      </c>
      <c r="H138" s="41">
        <v>734.9399999999999</v>
      </c>
      <c r="I138" s="41">
        <f aca="true" t="shared" si="27" ref="I138:I201">ROUND(H138*I$6,2)</f>
        <v>2571040.6</v>
      </c>
      <c r="J138" s="41">
        <v>353.62</v>
      </c>
      <c r="K138" s="41">
        <f t="shared" si="17"/>
        <v>618534.42</v>
      </c>
      <c r="L138" s="41">
        <v>119.12</v>
      </c>
      <c r="M138" s="42">
        <v>33.5</v>
      </c>
      <c r="N138" s="41">
        <f t="shared" si="18"/>
        <v>224181.46</v>
      </c>
      <c r="O138" s="43">
        <f t="shared" si="19"/>
        <v>22929.08</v>
      </c>
      <c r="P138" s="41">
        <v>1.86</v>
      </c>
      <c r="Q138" s="50">
        <f t="shared" si="20"/>
        <v>1273.08</v>
      </c>
      <c r="R138" s="41">
        <f t="shared" si="21"/>
        <v>3437958.64</v>
      </c>
      <c r="S138" s="44">
        <v>1243364</v>
      </c>
      <c r="T138" s="41">
        <f t="shared" si="22"/>
        <v>2194594.64</v>
      </c>
      <c r="U138" s="41">
        <v>1498757</v>
      </c>
      <c r="V138" s="45">
        <v>3686477.6600000006</v>
      </c>
      <c r="W138" s="43">
        <f t="shared" si="23"/>
        <v>3981396</v>
      </c>
      <c r="X138" s="43">
        <f t="shared" si="24"/>
        <v>3693351.64</v>
      </c>
      <c r="Y138" s="43">
        <v>0</v>
      </c>
      <c r="Z138" s="43">
        <f t="shared" si="25"/>
        <v>3693351.64</v>
      </c>
      <c r="AA138" s="41"/>
    </row>
    <row r="139" spans="1:27" s="47" customFormat="1" ht="12.75">
      <c r="A139" s="46" t="e">
        <f>#REF!</f>
        <v>#REF!</v>
      </c>
      <c r="B139" s="47" t="e">
        <f t="shared" si="26"/>
        <v>#REF!</v>
      </c>
      <c r="C139" s="1">
        <v>319</v>
      </c>
      <c r="D139" s="39" t="s">
        <v>156</v>
      </c>
      <c r="E139" s="40" t="b">
        <f aca="true" t="shared" si="28" ref="E139:E202">D139=G139</f>
        <v>1</v>
      </c>
      <c r="F139" s="39">
        <v>319</v>
      </c>
      <c r="G139" s="40" t="s">
        <v>156</v>
      </c>
      <c r="H139" s="41">
        <v>4299.86</v>
      </c>
      <c r="I139" s="41">
        <f t="shared" si="27"/>
        <v>15042200.24</v>
      </c>
      <c r="J139" s="41">
        <v>416.61</v>
      </c>
      <c r="K139" s="41">
        <f aca="true" t="shared" si="29" ref="K139:K202">ROUND(J139*$K$6,2)</f>
        <v>728713.38</v>
      </c>
      <c r="L139" s="41">
        <v>732.05</v>
      </c>
      <c r="M139" s="42">
        <v>8.91</v>
      </c>
      <c r="N139" s="41">
        <f aca="true" t="shared" si="30" ref="N139:N202">ROUND(L139*$N$6,2)</f>
        <v>1377703.46</v>
      </c>
      <c r="O139" s="43">
        <f aca="true" t="shared" si="31" ref="O139:O202">ROUND(M139*$O$6,2)</f>
        <v>6098.45</v>
      </c>
      <c r="P139" s="41">
        <v>5</v>
      </c>
      <c r="Q139" s="50">
        <f aca="true" t="shared" si="32" ref="Q139:Q202">ROUND(P139*$Q$6,2)</f>
        <v>3422.25</v>
      </c>
      <c r="R139" s="41">
        <f aca="true" t="shared" si="33" ref="R139:R202">I139+K139+N139+O139+Q139</f>
        <v>17158137.78</v>
      </c>
      <c r="S139" s="44">
        <v>6283982</v>
      </c>
      <c r="T139" s="41">
        <f aca="true" t="shared" si="34" ref="T139:T202">IF(R139&gt;S139,R139-S139,0)</f>
        <v>10874155.780000001</v>
      </c>
      <c r="U139" s="41">
        <v>1295082</v>
      </c>
      <c r="V139" s="45">
        <v>12867509.11</v>
      </c>
      <c r="W139" s="43">
        <f aca="true" t="shared" si="35" ref="W139:W202">ROUND(V139*$W$4,0)</f>
        <v>13896910</v>
      </c>
      <c r="X139" s="43">
        <f aca="true" t="shared" si="36" ref="X139:X202">IF(T139+U139&lt;W139,T139+U139,W139)</f>
        <v>12169237.780000001</v>
      </c>
      <c r="Y139" s="43">
        <v>0</v>
      </c>
      <c r="Z139" s="43">
        <f aca="true" t="shared" si="37" ref="Z139:Z202">X139+Y139</f>
        <v>12169237.780000001</v>
      </c>
      <c r="AA139" s="41"/>
    </row>
    <row r="140" spans="1:27" s="47" customFormat="1" ht="12.75">
      <c r="A140" s="46" t="e">
        <f>#REF!</f>
        <v>#REF!</v>
      </c>
      <c r="B140" s="47" t="e">
        <f t="shared" si="26"/>
        <v>#REF!</v>
      </c>
      <c r="C140" s="1">
        <v>321</v>
      </c>
      <c r="D140" s="39" t="s">
        <v>157</v>
      </c>
      <c r="E140" s="40" t="b">
        <f t="shared" si="28"/>
        <v>1</v>
      </c>
      <c r="F140" s="39">
        <v>321</v>
      </c>
      <c r="G140" s="40" t="s">
        <v>157</v>
      </c>
      <c r="H140" s="41">
        <v>717.26</v>
      </c>
      <c r="I140" s="41">
        <f t="shared" si="27"/>
        <v>2509190.66</v>
      </c>
      <c r="J140" s="41">
        <v>164.71</v>
      </c>
      <c r="K140" s="41">
        <f t="shared" si="29"/>
        <v>288102.5</v>
      </c>
      <c r="L140" s="41">
        <v>124.64</v>
      </c>
      <c r="M140" s="42">
        <v>2</v>
      </c>
      <c r="N140" s="41">
        <f t="shared" si="30"/>
        <v>234569.99</v>
      </c>
      <c r="O140" s="43">
        <f t="shared" si="31"/>
        <v>1368.9</v>
      </c>
      <c r="P140" s="41">
        <v>1</v>
      </c>
      <c r="Q140" s="50">
        <f t="shared" si="32"/>
        <v>684.45</v>
      </c>
      <c r="R140" s="41">
        <f t="shared" si="33"/>
        <v>3033916.5000000005</v>
      </c>
      <c r="S140" s="44">
        <v>1240317</v>
      </c>
      <c r="T140" s="41">
        <f t="shared" si="34"/>
        <v>1793599.5000000005</v>
      </c>
      <c r="U140" s="41">
        <v>714779</v>
      </c>
      <c r="V140" s="45">
        <v>2558363.19</v>
      </c>
      <c r="W140" s="43">
        <f t="shared" si="35"/>
        <v>2763032</v>
      </c>
      <c r="X140" s="43">
        <f t="shared" si="36"/>
        <v>2508378.5000000005</v>
      </c>
      <c r="Y140" s="43">
        <v>0</v>
      </c>
      <c r="Z140" s="43">
        <f t="shared" si="37"/>
        <v>2508378.5000000005</v>
      </c>
      <c r="AA140" s="41"/>
    </row>
    <row r="141" spans="1:27" s="47" customFormat="1" ht="12.75">
      <c r="A141" s="46" t="e">
        <f>#REF!</f>
        <v>#REF!</v>
      </c>
      <c r="B141" s="47" t="e">
        <f t="shared" si="26"/>
        <v>#REF!</v>
      </c>
      <c r="C141" s="1">
        <v>323</v>
      </c>
      <c r="D141" s="39" t="s">
        <v>158</v>
      </c>
      <c r="E141" s="40" t="b">
        <f t="shared" si="28"/>
        <v>1</v>
      </c>
      <c r="F141" s="39">
        <v>323</v>
      </c>
      <c r="G141" s="40" t="s">
        <v>158</v>
      </c>
      <c r="H141" s="41">
        <v>41.5</v>
      </c>
      <c r="I141" s="41">
        <f t="shared" si="27"/>
        <v>145179.45</v>
      </c>
      <c r="J141" s="41">
        <v>18</v>
      </c>
      <c r="K141" s="41">
        <f t="shared" si="29"/>
        <v>31484.7</v>
      </c>
      <c r="L141" s="41">
        <v>3.5</v>
      </c>
      <c r="M141" s="42">
        <v>0</v>
      </c>
      <c r="N141" s="41">
        <f t="shared" si="30"/>
        <v>6586.93</v>
      </c>
      <c r="O141" s="43">
        <f t="shared" si="31"/>
        <v>0</v>
      </c>
      <c r="P141" s="41">
        <v>0</v>
      </c>
      <c r="Q141" s="50">
        <f t="shared" si="32"/>
        <v>0</v>
      </c>
      <c r="R141" s="41">
        <f t="shared" si="33"/>
        <v>183251.08000000002</v>
      </c>
      <c r="S141" s="44">
        <v>148155</v>
      </c>
      <c r="T141" s="41">
        <f t="shared" si="34"/>
        <v>35096.080000000016</v>
      </c>
      <c r="U141" s="41">
        <v>101586</v>
      </c>
      <c r="V141" s="45">
        <v>166911.26</v>
      </c>
      <c r="W141" s="43">
        <f t="shared" si="35"/>
        <v>180264</v>
      </c>
      <c r="X141" s="43">
        <f t="shared" si="36"/>
        <v>136682.08000000002</v>
      </c>
      <c r="Y141" s="43">
        <v>0</v>
      </c>
      <c r="Z141" s="43">
        <f t="shared" si="37"/>
        <v>136682.08000000002</v>
      </c>
      <c r="AA141" s="41"/>
    </row>
    <row r="142" spans="1:27" s="47" customFormat="1" ht="12.75">
      <c r="A142" s="46" t="e">
        <f>#REF!</f>
        <v>#REF!</v>
      </c>
      <c r="B142" s="47" t="e">
        <f t="shared" si="26"/>
        <v>#REF!</v>
      </c>
      <c r="C142" s="1">
        <v>327</v>
      </c>
      <c r="D142" s="39" t="s">
        <v>159</v>
      </c>
      <c r="E142" s="40" t="b">
        <f t="shared" si="28"/>
        <v>1</v>
      </c>
      <c r="F142" s="39">
        <v>327</v>
      </c>
      <c r="G142" s="40" t="s">
        <v>159</v>
      </c>
      <c r="H142" s="41">
        <v>276.86</v>
      </c>
      <c r="I142" s="41">
        <f t="shared" si="27"/>
        <v>968539.34</v>
      </c>
      <c r="J142" s="41">
        <v>15.43</v>
      </c>
      <c r="K142" s="41">
        <f t="shared" si="29"/>
        <v>26989.38</v>
      </c>
      <c r="L142" s="41">
        <v>39.01</v>
      </c>
      <c r="M142" s="42">
        <v>2.5</v>
      </c>
      <c r="N142" s="41">
        <f t="shared" si="30"/>
        <v>73416.04</v>
      </c>
      <c r="O142" s="43">
        <f t="shared" si="31"/>
        <v>1711.13</v>
      </c>
      <c r="P142" s="41">
        <v>0</v>
      </c>
      <c r="Q142" s="50">
        <f t="shared" si="32"/>
        <v>0</v>
      </c>
      <c r="R142" s="41">
        <f t="shared" si="33"/>
        <v>1070655.89</v>
      </c>
      <c r="S142" s="44">
        <v>800644</v>
      </c>
      <c r="T142" s="41">
        <f t="shared" si="34"/>
        <v>270011.8899999999</v>
      </c>
      <c r="U142" s="41">
        <v>52744</v>
      </c>
      <c r="V142" s="45">
        <v>246149</v>
      </c>
      <c r="W142" s="43">
        <f t="shared" si="35"/>
        <v>265841</v>
      </c>
      <c r="X142" s="43">
        <f t="shared" si="36"/>
        <v>265841</v>
      </c>
      <c r="Y142" s="43">
        <v>0</v>
      </c>
      <c r="Z142" s="43">
        <f t="shared" si="37"/>
        <v>265841</v>
      </c>
      <c r="AA142" s="41"/>
    </row>
    <row r="143" spans="1:27" s="47" customFormat="1" ht="12.75">
      <c r="A143" s="46" t="e">
        <f>#REF!</f>
        <v>#REF!</v>
      </c>
      <c r="B143" s="47" t="e">
        <f t="shared" si="26"/>
        <v>#REF!</v>
      </c>
      <c r="C143" s="1">
        <v>329</v>
      </c>
      <c r="D143" s="39" t="s">
        <v>160</v>
      </c>
      <c r="E143" s="40" t="b">
        <f t="shared" si="28"/>
        <v>1</v>
      </c>
      <c r="F143" s="39">
        <v>329</v>
      </c>
      <c r="G143" s="40" t="s">
        <v>160</v>
      </c>
      <c r="H143" s="41">
        <v>150.60000000000002</v>
      </c>
      <c r="I143" s="41">
        <f t="shared" si="27"/>
        <v>526843.98</v>
      </c>
      <c r="J143" s="41">
        <v>30.56</v>
      </c>
      <c r="K143" s="41">
        <f t="shared" si="29"/>
        <v>53454.02</v>
      </c>
      <c r="L143" s="41">
        <v>16.82</v>
      </c>
      <c r="M143" s="42">
        <v>0</v>
      </c>
      <c r="N143" s="41">
        <f t="shared" si="30"/>
        <v>31654.9</v>
      </c>
      <c r="O143" s="43">
        <f t="shared" si="31"/>
        <v>0</v>
      </c>
      <c r="P143" s="41">
        <v>1</v>
      </c>
      <c r="Q143" s="50">
        <f t="shared" si="32"/>
        <v>684.45</v>
      </c>
      <c r="R143" s="41">
        <f t="shared" si="33"/>
        <v>612637.35</v>
      </c>
      <c r="S143" s="44">
        <v>378849</v>
      </c>
      <c r="T143" s="41">
        <f t="shared" si="34"/>
        <v>233788.34999999998</v>
      </c>
      <c r="U143" s="41">
        <v>95306</v>
      </c>
      <c r="V143" s="45">
        <v>336863.25</v>
      </c>
      <c r="W143" s="43">
        <f t="shared" si="35"/>
        <v>363812</v>
      </c>
      <c r="X143" s="43">
        <f t="shared" si="36"/>
        <v>329094.35</v>
      </c>
      <c r="Y143" s="43">
        <v>0</v>
      </c>
      <c r="Z143" s="43">
        <f t="shared" si="37"/>
        <v>329094.35</v>
      </c>
      <c r="AA143" s="41"/>
    </row>
    <row r="144" spans="1:27" s="47" customFormat="1" ht="12.75">
      <c r="A144" s="46" t="e">
        <f>#REF!</f>
        <v>#REF!</v>
      </c>
      <c r="B144" s="47" t="e">
        <f t="shared" si="26"/>
        <v>#REF!</v>
      </c>
      <c r="C144" s="1">
        <v>331</v>
      </c>
      <c r="D144" s="39" t="s">
        <v>161</v>
      </c>
      <c r="E144" s="40" t="b">
        <f t="shared" si="28"/>
        <v>1</v>
      </c>
      <c r="F144" s="39">
        <v>331</v>
      </c>
      <c r="G144" s="40" t="s">
        <v>161</v>
      </c>
      <c r="H144" s="41">
        <v>357.39</v>
      </c>
      <c r="I144" s="41">
        <f t="shared" si="27"/>
        <v>1250257.44</v>
      </c>
      <c r="J144" s="41">
        <v>39.58</v>
      </c>
      <c r="K144" s="41">
        <f t="shared" si="29"/>
        <v>69231.36</v>
      </c>
      <c r="L144" s="41">
        <v>60.26</v>
      </c>
      <c r="M144" s="42">
        <v>4.85</v>
      </c>
      <c r="N144" s="41">
        <f t="shared" si="30"/>
        <v>113408.11</v>
      </c>
      <c r="O144" s="43">
        <f t="shared" si="31"/>
        <v>3319.58</v>
      </c>
      <c r="P144" s="41">
        <v>3</v>
      </c>
      <c r="Q144" s="50">
        <f t="shared" si="32"/>
        <v>2053.35</v>
      </c>
      <c r="R144" s="41">
        <f t="shared" si="33"/>
        <v>1438269.8400000003</v>
      </c>
      <c r="S144" s="44">
        <v>512301</v>
      </c>
      <c r="T144" s="41">
        <f t="shared" si="34"/>
        <v>925968.8400000003</v>
      </c>
      <c r="U144" s="41">
        <v>142268</v>
      </c>
      <c r="V144" s="45">
        <v>925689.8400000001</v>
      </c>
      <c r="W144" s="43">
        <f t="shared" si="35"/>
        <v>999745</v>
      </c>
      <c r="X144" s="43">
        <f t="shared" si="36"/>
        <v>999745</v>
      </c>
      <c r="Y144" s="43">
        <v>0</v>
      </c>
      <c r="Z144" s="43">
        <f t="shared" si="37"/>
        <v>999745</v>
      </c>
      <c r="AA144" s="41"/>
    </row>
    <row r="145" spans="1:27" s="47" customFormat="1" ht="12.75">
      <c r="A145" s="46" t="e">
        <f>#REF!</f>
        <v>#REF!</v>
      </c>
      <c r="B145" s="47" t="e">
        <f t="shared" si="26"/>
        <v>#REF!</v>
      </c>
      <c r="C145" s="1">
        <v>333</v>
      </c>
      <c r="D145" s="39" t="s">
        <v>162</v>
      </c>
      <c r="E145" s="40" t="b">
        <f t="shared" si="28"/>
        <v>1</v>
      </c>
      <c r="F145" s="39">
        <v>333</v>
      </c>
      <c r="G145" s="40" t="s">
        <v>162</v>
      </c>
      <c r="H145" s="41">
        <v>312.57</v>
      </c>
      <c r="I145" s="41">
        <f t="shared" si="27"/>
        <v>1093463.63</v>
      </c>
      <c r="J145" s="41">
        <v>119.6</v>
      </c>
      <c r="K145" s="41">
        <f t="shared" si="29"/>
        <v>209198.34</v>
      </c>
      <c r="L145" s="41">
        <v>43.84</v>
      </c>
      <c r="M145" s="42">
        <v>0</v>
      </c>
      <c r="N145" s="41">
        <f t="shared" si="30"/>
        <v>82506</v>
      </c>
      <c r="O145" s="43">
        <f t="shared" si="31"/>
        <v>0</v>
      </c>
      <c r="P145" s="41">
        <v>0</v>
      </c>
      <c r="Q145" s="50">
        <f t="shared" si="32"/>
        <v>0</v>
      </c>
      <c r="R145" s="41">
        <f t="shared" si="33"/>
        <v>1385167.97</v>
      </c>
      <c r="S145" s="44">
        <v>1122555</v>
      </c>
      <c r="T145" s="41">
        <f t="shared" si="34"/>
        <v>262612.97</v>
      </c>
      <c r="U145" s="41">
        <v>307677</v>
      </c>
      <c r="V145" s="45">
        <v>518230</v>
      </c>
      <c r="W145" s="43">
        <f t="shared" si="35"/>
        <v>559688</v>
      </c>
      <c r="X145" s="43">
        <f t="shared" si="36"/>
        <v>559688</v>
      </c>
      <c r="Y145" s="43">
        <v>0</v>
      </c>
      <c r="Z145" s="43">
        <f t="shared" si="37"/>
        <v>559688</v>
      </c>
      <c r="AA145" s="41"/>
    </row>
    <row r="146" spans="1:27" s="47" customFormat="1" ht="12.75">
      <c r="A146" s="46" t="e">
        <f>#REF!</f>
        <v>#REF!</v>
      </c>
      <c r="B146" s="47" t="e">
        <f t="shared" si="26"/>
        <v>#REF!</v>
      </c>
      <c r="C146" s="1">
        <v>335</v>
      </c>
      <c r="D146" s="39" t="s">
        <v>163</v>
      </c>
      <c r="E146" s="40" t="b">
        <f t="shared" si="28"/>
        <v>1</v>
      </c>
      <c r="F146" s="39">
        <v>335</v>
      </c>
      <c r="G146" s="40" t="s">
        <v>163</v>
      </c>
      <c r="H146" s="41">
        <v>13265.89</v>
      </c>
      <c r="I146" s="41">
        <f t="shared" si="27"/>
        <v>46408062.99</v>
      </c>
      <c r="J146" s="41">
        <v>6963.67</v>
      </c>
      <c r="K146" s="41">
        <f t="shared" si="29"/>
        <v>12180503.38</v>
      </c>
      <c r="L146" s="41">
        <v>2269.91</v>
      </c>
      <c r="M146" s="42">
        <v>1513.9</v>
      </c>
      <c r="N146" s="41">
        <f t="shared" si="30"/>
        <v>4271925.22</v>
      </c>
      <c r="O146" s="43">
        <f t="shared" si="31"/>
        <v>1036188.86</v>
      </c>
      <c r="P146" s="41">
        <v>76.48</v>
      </c>
      <c r="Q146" s="50">
        <f t="shared" si="32"/>
        <v>52346.74</v>
      </c>
      <c r="R146" s="41">
        <f t="shared" si="33"/>
        <v>63949027.190000005</v>
      </c>
      <c r="S146" s="44">
        <v>19703889</v>
      </c>
      <c r="T146" s="41">
        <f t="shared" si="34"/>
        <v>44245138.190000005</v>
      </c>
      <c r="U146" s="41">
        <v>12454439</v>
      </c>
      <c r="V146" s="45">
        <v>56434129.96</v>
      </c>
      <c r="W146" s="43">
        <f t="shared" si="35"/>
        <v>60948860</v>
      </c>
      <c r="X146" s="43">
        <f t="shared" si="36"/>
        <v>56699577.190000005</v>
      </c>
      <c r="Y146" s="43">
        <v>0</v>
      </c>
      <c r="Z146" s="43">
        <f t="shared" si="37"/>
        <v>56699577.190000005</v>
      </c>
      <c r="AA146" s="41"/>
    </row>
    <row r="147" spans="1:27" s="47" customFormat="1" ht="12.75">
      <c r="A147" s="46" t="e">
        <f>#REF!</f>
        <v>#REF!</v>
      </c>
      <c r="B147" s="47" t="e">
        <f t="shared" si="26"/>
        <v>#REF!</v>
      </c>
      <c r="C147" s="1">
        <v>339</v>
      </c>
      <c r="D147" s="39" t="s">
        <v>164</v>
      </c>
      <c r="E147" s="40" t="b">
        <f t="shared" si="28"/>
        <v>1</v>
      </c>
      <c r="F147" s="39">
        <v>339</v>
      </c>
      <c r="G147" s="40" t="s">
        <v>164</v>
      </c>
      <c r="H147" s="41">
        <v>250.03</v>
      </c>
      <c r="I147" s="41">
        <f t="shared" si="27"/>
        <v>874679.95</v>
      </c>
      <c r="J147" s="41">
        <v>93.08</v>
      </c>
      <c r="K147" s="41">
        <f t="shared" si="29"/>
        <v>162810.88</v>
      </c>
      <c r="L147" s="41">
        <v>35.09</v>
      </c>
      <c r="M147" s="42">
        <v>1.5</v>
      </c>
      <c r="N147" s="41">
        <f t="shared" si="30"/>
        <v>66038.68</v>
      </c>
      <c r="O147" s="43">
        <f t="shared" si="31"/>
        <v>1026.68</v>
      </c>
      <c r="P147" s="41">
        <v>4.25</v>
      </c>
      <c r="Q147" s="50">
        <f t="shared" si="32"/>
        <v>2908.91</v>
      </c>
      <c r="R147" s="41">
        <f t="shared" si="33"/>
        <v>1107465.0999999999</v>
      </c>
      <c r="S147" s="44">
        <v>414693</v>
      </c>
      <c r="T147" s="41">
        <f t="shared" si="34"/>
        <v>692772.0999999999</v>
      </c>
      <c r="U147" s="41">
        <v>550103</v>
      </c>
      <c r="V147" s="45">
        <v>1240755.56</v>
      </c>
      <c r="W147" s="43">
        <f t="shared" si="35"/>
        <v>1340016</v>
      </c>
      <c r="X147" s="43">
        <f t="shared" si="36"/>
        <v>1242875.0999999999</v>
      </c>
      <c r="Y147" s="43">
        <v>0</v>
      </c>
      <c r="Z147" s="43">
        <f t="shared" si="37"/>
        <v>1242875.0999999999</v>
      </c>
      <c r="AA147" s="41"/>
    </row>
    <row r="148" spans="1:27" s="47" customFormat="1" ht="12.75">
      <c r="A148" s="46" t="e">
        <f>#REF!</f>
        <v>#REF!</v>
      </c>
      <c r="B148" s="47" t="e">
        <f t="shared" si="26"/>
        <v>#REF!</v>
      </c>
      <c r="C148" s="1">
        <v>341</v>
      </c>
      <c r="D148" s="39" t="s">
        <v>165</v>
      </c>
      <c r="E148" s="40" t="b">
        <f t="shared" si="28"/>
        <v>1</v>
      </c>
      <c r="F148" s="39">
        <v>341</v>
      </c>
      <c r="G148" s="40" t="s">
        <v>165</v>
      </c>
      <c r="H148" s="41">
        <v>77.93</v>
      </c>
      <c r="I148" s="41">
        <f t="shared" si="27"/>
        <v>272622.52</v>
      </c>
      <c r="J148" s="41">
        <v>25.84</v>
      </c>
      <c r="K148" s="41">
        <f t="shared" si="29"/>
        <v>45198.04</v>
      </c>
      <c r="L148" s="41">
        <v>15.92</v>
      </c>
      <c r="M148" s="42">
        <v>0.61</v>
      </c>
      <c r="N148" s="41">
        <f t="shared" si="30"/>
        <v>29961.12</v>
      </c>
      <c r="O148" s="43">
        <f t="shared" si="31"/>
        <v>417.51</v>
      </c>
      <c r="P148" s="41">
        <v>0</v>
      </c>
      <c r="Q148" s="50">
        <f t="shared" si="32"/>
        <v>0</v>
      </c>
      <c r="R148" s="41">
        <f t="shared" si="33"/>
        <v>348199.19</v>
      </c>
      <c r="S148" s="44">
        <v>148447</v>
      </c>
      <c r="T148" s="41">
        <f t="shared" si="34"/>
        <v>199752.19</v>
      </c>
      <c r="U148" s="41">
        <v>368990</v>
      </c>
      <c r="V148" s="45">
        <v>618350.44</v>
      </c>
      <c r="W148" s="43">
        <f t="shared" si="35"/>
        <v>667818</v>
      </c>
      <c r="X148" s="43">
        <f t="shared" si="36"/>
        <v>568742.19</v>
      </c>
      <c r="Y148" s="43">
        <v>0</v>
      </c>
      <c r="Z148" s="43">
        <f t="shared" si="37"/>
        <v>568742.19</v>
      </c>
      <c r="AA148" s="41"/>
    </row>
    <row r="149" spans="1:27" s="47" customFormat="1" ht="12.75">
      <c r="A149" s="46" t="e">
        <f>#REF!</f>
        <v>#REF!</v>
      </c>
      <c r="B149" s="47" t="e">
        <f t="shared" si="26"/>
        <v>#REF!</v>
      </c>
      <c r="C149" s="1">
        <v>344</v>
      </c>
      <c r="D149" s="39" t="s">
        <v>166</v>
      </c>
      <c r="E149" s="40" t="b">
        <f t="shared" si="28"/>
        <v>1</v>
      </c>
      <c r="F149" s="39">
        <v>344</v>
      </c>
      <c r="G149" s="40" t="s">
        <v>166</v>
      </c>
      <c r="H149" s="41">
        <v>0</v>
      </c>
      <c r="I149" s="41">
        <f t="shared" si="27"/>
        <v>0</v>
      </c>
      <c r="J149" s="41">
        <v>0</v>
      </c>
      <c r="K149" s="41">
        <f t="shared" si="29"/>
        <v>0</v>
      </c>
      <c r="L149" s="41">
        <v>0</v>
      </c>
      <c r="M149" s="42">
        <v>0</v>
      </c>
      <c r="N149" s="41">
        <f t="shared" si="30"/>
        <v>0</v>
      </c>
      <c r="O149" s="43">
        <f t="shared" si="31"/>
        <v>0</v>
      </c>
      <c r="P149" s="41">
        <v>0</v>
      </c>
      <c r="Q149" s="50">
        <f t="shared" si="32"/>
        <v>0</v>
      </c>
      <c r="R149" s="41">
        <f t="shared" si="33"/>
        <v>0</v>
      </c>
      <c r="S149" s="44">
        <v>0</v>
      </c>
      <c r="T149" s="41">
        <f t="shared" si="34"/>
        <v>0</v>
      </c>
      <c r="U149" s="41">
        <v>0</v>
      </c>
      <c r="V149" s="45">
        <v>0</v>
      </c>
      <c r="W149" s="43">
        <f t="shared" si="35"/>
        <v>0</v>
      </c>
      <c r="X149" s="43">
        <f t="shared" si="36"/>
        <v>0</v>
      </c>
      <c r="Y149" s="43">
        <v>0</v>
      </c>
      <c r="Z149" s="43">
        <f t="shared" si="37"/>
        <v>0</v>
      </c>
      <c r="AA149" s="41"/>
    </row>
    <row r="150" spans="1:27" s="47" customFormat="1" ht="12.75">
      <c r="A150" s="46" t="e">
        <f>#REF!</f>
        <v>#REF!</v>
      </c>
      <c r="B150" s="47" t="e">
        <f t="shared" si="26"/>
        <v>#REF!</v>
      </c>
      <c r="C150" s="1">
        <v>345</v>
      </c>
      <c r="D150" s="39" t="s">
        <v>167</v>
      </c>
      <c r="E150" s="40" t="b">
        <f t="shared" si="28"/>
        <v>1</v>
      </c>
      <c r="F150" s="39">
        <v>345</v>
      </c>
      <c r="G150" s="40" t="s">
        <v>167</v>
      </c>
      <c r="H150" s="41">
        <v>156.37</v>
      </c>
      <c r="I150" s="41">
        <f t="shared" si="27"/>
        <v>547029.17</v>
      </c>
      <c r="J150" s="41">
        <v>25.96</v>
      </c>
      <c r="K150" s="41">
        <f t="shared" si="29"/>
        <v>45407.93</v>
      </c>
      <c r="L150" s="41">
        <v>28</v>
      </c>
      <c r="M150" s="42">
        <v>0</v>
      </c>
      <c r="N150" s="41">
        <f t="shared" si="30"/>
        <v>52695.44</v>
      </c>
      <c r="O150" s="43">
        <f t="shared" si="31"/>
        <v>0</v>
      </c>
      <c r="P150" s="41">
        <v>1.78</v>
      </c>
      <c r="Q150" s="50">
        <f t="shared" si="32"/>
        <v>1218.32</v>
      </c>
      <c r="R150" s="41">
        <f t="shared" si="33"/>
        <v>646350.86</v>
      </c>
      <c r="S150" s="44">
        <v>355273</v>
      </c>
      <c r="T150" s="41">
        <f t="shared" si="34"/>
        <v>291077.86</v>
      </c>
      <c r="U150" s="41">
        <v>53895</v>
      </c>
      <c r="V150" s="45">
        <v>294807</v>
      </c>
      <c r="W150" s="43">
        <f t="shared" si="35"/>
        <v>318392</v>
      </c>
      <c r="X150" s="43">
        <f t="shared" si="36"/>
        <v>318392</v>
      </c>
      <c r="Y150" s="43">
        <v>0</v>
      </c>
      <c r="Z150" s="43">
        <f t="shared" si="37"/>
        <v>318392</v>
      </c>
      <c r="AA150" s="41"/>
    </row>
    <row r="151" spans="1:27" s="47" customFormat="1" ht="12.75">
      <c r="A151" s="46" t="e">
        <f>#REF!</f>
        <v>#REF!</v>
      </c>
      <c r="B151" s="47" t="e">
        <f t="shared" si="26"/>
        <v>#REF!</v>
      </c>
      <c r="C151" s="1">
        <v>347</v>
      </c>
      <c r="D151" s="39" t="s">
        <v>168</v>
      </c>
      <c r="E151" s="40" t="b">
        <f t="shared" si="28"/>
        <v>1</v>
      </c>
      <c r="F151" s="39">
        <v>347</v>
      </c>
      <c r="G151" s="40" t="s">
        <v>168</v>
      </c>
      <c r="H151" s="41">
        <v>794.37</v>
      </c>
      <c r="I151" s="41">
        <f t="shared" si="27"/>
        <v>2778944.57</v>
      </c>
      <c r="J151" s="41">
        <v>247.67</v>
      </c>
      <c r="K151" s="41">
        <f t="shared" si="29"/>
        <v>433211.98</v>
      </c>
      <c r="L151" s="41">
        <v>146.63</v>
      </c>
      <c r="M151" s="42">
        <v>1.46</v>
      </c>
      <c r="N151" s="41">
        <f t="shared" si="30"/>
        <v>275954.73</v>
      </c>
      <c r="O151" s="43">
        <f t="shared" si="31"/>
        <v>999.3</v>
      </c>
      <c r="P151" s="41">
        <v>1</v>
      </c>
      <c r="Q151" s="50">
        <f t="shared" si="32"/>
        <v>684.45</v>
      </c>
      <c r="R151" s="41">
        <f t="shared" si="33"/>
        <v>3489795.03</v>
      </c>
      <c r="S151" s="44">
        <v>4600778</v>
      </c>
      <c r="T151" s="41">
        <f t="shared" si="34"/>
        <v>0</v>
      </c>
      <c r="U151" s="41">
        <v>248981</v>
      </c>
      <c r="V151" s="45">
        <v>248981</v>
      </c>
      <c r="W151" s="43">
        <f t="shared" si="35"/>
        <v>268899</v>
      </c>
      <c r="X151" s="43">
        <f t="shared" si="36"/>
        <v>248981</v>
      </c>
      <c r="Y151" s="43">
        <v>0</v>
      </c>
      <c r="Z151" s="43">
        <f t="shared" si="37"/>
        <v>248981</v>
      </c>
      <c r="AA151" s="41"/>
    </row>
    <row r="152" spans="1:27" s="47" customFormat="1" ht="12.75">
      <c r="A152" s="46" t="e">
        <f>#REF!</f>
        <v>#REF!</v>
      </c>
      <c r="B152" s="47" t="e">
        <f t="shared" si="26"/>
        <v>#REF!</v>
      </c>
      <c r="C152" s="1">
        <v>351</v>
      </c>
      <c r="D152" s="39" t="s">
        <v>169</v>
      </c>
      <c r="E152" s="40" t="b">
        <f t="shared" si="28"/>
        <v>1</v>
      </c>
      <c r="F152" s="39">
        <v>351</v>
      </c>
      <c r="G152" s="40" t="s">
        <v>169</v>
      </c>
      <c r="H152" s="41">
        <v>3760.48</v>
      </c>
      <c r="I152" s="41">
        <f t="shared" si="27"/>
        <v>13155287.18</v>
      </c>
      <c r="J152" s="41">
        <v>376.2</v>
      </c>
      <c r="K152" s="41">
        <f t="shared" si="29"/>
        <v>658030.23</v>
      </c>
      <c r="L152" s="41">
        <v>543.37</v>
      </c>
      <c r="M152" s="42">
        <v>51.53</v>
      </c>
      <c r="N152" s="41">
        <f t="shared" si="30"/>
        <v>1022611.47</v>
      </c>
      <c r="O152" s="43">
        <f t="shared" si="31"/>
        <v>35269.71</v>
      </c>
      <c r="P152" s="41">
        <v>31.24</v>
      </c>
      <c r="Q152" s="50">
        <f t="shared" si="32"/>
        <v>21382.22</v>
      </c>
      <c r="R152" s="41">
        <f t="shared" si="33"/>
        <v>14892580.810000002</v>
      </c>
      <c r="S152" s="44">
        <v>6871038</v>
      </c>
      <c r="T152" s="41">
        <f t="shared" si="34"/>
        <v>8021542.810000002</v>
      </c>
      <c r="U152" s="41">
        <v>531304</v>
      </c>
      <c r="V152" s="45">
        <v>9441456.52</v>
      </c>
      <c r="W152" s="43">
        <f t="shared" si="35"/>
        <v>10196773</v>
      </c>
      <c r="X152" s="43">
        <f t="shared" si="36"/>
        <v>8552846.810000002</v>
      </c>
      <c r="Y152" s="43">
        <v>0</v>
      </c>
      <c r="Z152" s="43">
        <f t="shared" si="37"/>
        <v>8552846.810000002</v>
      </c>
      <c r="AA152" s="41"/>
    </row>
    <row r="153" spans="1:27" s="47" customFormat="1" ht="12.75">
      <c r="A153" s="46" t="e">
        <f>#REF!</f>
        <v>#REF!</v>
      </c>
      <c r="B153" s="47" t="e">
        <f t="shared" si="26"/>
        <v>#REF!</v>
      </c>
      <c r="C153" s="1">
        <v>353</v>
      </c>
      <c r="D153" s="39" t="s">
        <v>170</v>
      </c>
      <c r="E153" s="40" t="b">
        <f t="shared" si="28"/>
        <v>1</v>
      </c>
      <c r="F153" s="39">
        <v>353</v>
      </c>
      <c r="G153" s="40" t="s">
        <v>170</v>
      </c>
      <c r="H153" s="41">
        <v>248.06</v>
      </c>
      <c r="I153" s="41">
        <f t="shared" si="27"/>
        <v>867788.3</v>
      </c>
      <c r="J153" s="41">
        <v>111.81</v>
      </c>
      <c r="K153" s="41">
        <f t="shared" si="29"/>
        <v>195572.46</v>
      </c>
      <c r="L153" s="41">
        <v>31.51</v>
      </c>
      <c r="M153" s="42">
        <v>0</v>
      </c>
      <c r="N153" s="41">
        <f t="shared" si="30"/>
        <v>59301.19</v>
      </c>
      <c r="O153" s="43">
        <f t="shared" si="31"/>
        <v>0</v>
      </c>
      <c r="P153" s="41">
        <v>2</v>
      </c>
      <c r="Q153" s="50">
        <f t="shared" si="32"/>
        <v>1368.9</v>
      </c>
      <c r="R153" s="41">
        <f t="shared" si="33"/>
        <v>1124030.8499999999</v>
      </c>
      <c r="S153" s="44">
        <v>365091</v>
      </c>
      <c r="T153" s="41">
        <f t="shared" si="34"/>
        <v>758939.8499999999</v>
      </c>
      <c r="U153" s="41">
        <v>579583</v>
      </c>
      <c r="V153" s="45">
        <v>1355142.62</v>
      </c>
      <c r="W153" s="43">
        <f t="shared" si="35"/>
        <v>1463554</v>
      </c>
      <c r="X153" s="43">
        <f t="shared" si="36"/>
        <v>1338522.8499999999</v>
      </c>
      <c r="Y153" s="43">
        <v>0</v>
      </c>
      <c r="Z153" s="43">
        <f t="shared" si="37"/>
        <v>1338522.8499999999</v>
      </c>
      <c r="AA153" s="41"/>
    </row>
    <row r="154" spans="1:27" s="47" customFormat="1" ht="12.75">
      <c r="A154" s="46" t="e">
        <f>#REF!</f>
        <v>#REF!</v>
      </c>
      <c r="B154" s="47" t="e">
        <f t="shared" si="26"/>
        <v>#REF!</v>
      </c>
      <c r="C154" s="1">
        <v>355</v>
      </c>
      <c r="D154" s="39" t="s">
        <v>171</v>
      </c>
      <c r="E154" s="40" t="b">
        <f t="shared" si="28"/>
        <v>1</v>
      </c>
      <c r="F154" s="39">
        <v>355</v>
      </c>
      <c r="G154" s="40" t="s">
        <v>171</v>
      </c>
      <c r="H154" s="41">
        <v>162.95000000000002</v>
      </c>
      <c r="I154" s="41">
        <f t="shared" si="27"/>
        <v>570047.99</v>
      </c>
      <c r="J154" s="41">
        <v>34.69</v>
      </c>
      <c r="K154" s="41">
        <f t="shared" si="29"/>
        <v>60678.01</v>
      </c>
      <c r="L154" s="41">
        <v>28.72</v>
      </c>
      <c r="M154" s="42">
        <v>0</v>
      </c>
      <c r="N154" s="41">
        <f t="shared" si="30"/>
        <v>54050.47</v>
      </c>
      <c r="O154" s="43">
        <f t="shared" si="31"/>
        <v>0</v>
      </c>
      <c r="P154" s="41">
        <v>0</v>
      </c>
      <c r="Q154" s="50">
        <f t="shared" si="32"/>
        <v>0</v>
      </c>
      <c r="R154" s="41">
        <f t="shared" si="33"/>
        <v>684776.47</v>
      </c>
      <c r="S154" s="44">
        <v>261754</v>
      </c>
      <c r="T154" s="41">
        <f t="shared" si="34"/>
        <v>423022.47</v>
      </c>
      <c r="U154" s="41">
        <v>627508</v>
      </c>
      <c r="V154" s="45">
        <v>1055399.21</v>
      </c>
      <c r="W154" s="43">
        <f t="shared" si="35"/>
        <v>1139831</v>
      </c>
      <c r="X154" s="43">
        <f t="shared" si="36"/>
        <v>1050530.47</v>
      </c>
      <c r="Y154" s="43">
        <v>0</v>
      </c>
      <c r="Z154" s="43">
        <f t="shared" si="37"/>
        <v>1050530.47</v>
      </c>
      <c r="AA154" s="41"/>
    </row>
    <row r="155" spans="1:27" s="47" customFormat="1" ht="12.75">
      <c r="A155" s="46" t="e">
        <f>#REF!</f>
        <v>#REF!</v>
      </c>
      <c r="B155" s="47" t="e">
        <f t="shared" si="26"/>
        <v>#REF!</v>
      </c>
      <c r="C155" s="1">
        <v>357</v>
      </c>
      <c r="D155" s="39" t="s">
        <v>172</v>
      </c>
      <c r="E155" s="40" t="b">
        <f t="shared" si="28"/>
        <v>1</v>
      </c>
      <c r="F155" s="39">
        <v>357</v>
      </c>
      <c r="G155" s="40" t="s">
        <v>172</v>
      </c>
      <c r="H155" s="41">
        <v>2415.79</v>
      </c>
      <c r="I155" s="41">
        <f t="shared" si="27"/>
        <v>8451158.16</v>
      </c>
      <c r="J155" s="41">
        <v>490.18</v>
      </c>
      <c r="K155" s="41">
        <f t="shared" si="29"/>
        <v>857398.35</v>
      </c>
      <c r="L155" s="41">
        <v>357.32</v>
      </c>
      <c r="M155" s="42">
        <v>24.65</v>
      </c>
      <c r="N155" s="41">
        <f t="shared" si="30"/>
        <v>672469.09</v>
      </c>
      <c r="O155" s="43">
        <f t="shared" si="31"/>
        <v>16871.69</v>
      </c>
      <c r="P155" s="41">
        <v>8.76</v>
      </c>
      <c r="Q155" s="50">
        <f t="shared" si="32"/>
        <v>5995.78</v>
      </c>
      <c r="R155" s="41">
        <f t="shared" si="33"/>
        <v>10003893.069999998</v>
      </c>
      <c r="S155" s="44">
        <v>3033037</v>
      </c>
      <c r="T155" s="41">
        <f t="shared" si="34"/>
        <v>6970856.069999998</v>
      </c>
      <c r="U155" s="41">
        <v>1100484</v>
      </c>
      <c r="V155" s="45">
        <v>8183352.860000001</v>
      </c>
      <c r="W155" s="43">
        <f t="shared" si="35"/>
        <v>8838021</v>
      </c>
      <c r="X155" s="43">
        <f t="shared" si="36"/>
        <v>8071340.069999998</v>
      </c>
      <c r="Y155" s="43">
        <v>0</v>
      </c>
      <c r="Z155" s="43">
        <f t="shared" si="37"/>
        <v>8071340.069999998</v>
      </c>
      <c r="AA155" s="41"/>
    </row>
    <row r="156" spans="1:27" s="47" customFormat="1" ht="12.75">
      <c r="A156" s="46" t="e">
        <f>#REF!</f>
        <v>#REF!</v>
      </c>
      <c r="B156" s="47" t="e">
        <f t="shared" si="26"/>
        <v>#REF!</v>
      </c>
      <c r="C156" s="1">
        <v>358</v>
      </c>
      <c r="D156" s="39" t="s">
        <v>173</v>
      </c>
      <c r="E156" s="40" t="b">
        <f t="shared" si="28"/>
        <v>1</v>
      </c>
      <c r="F156" s="39">
        <v>358</v>
      </c>
      <c r="G156" s="40" t="s">
        <v>173</v>
      </c>
      <c r="H156" s="41">
        <v>4.5</v>
      </c>
      <c r="I156" s="41">
        <f t="shared" si="27"/>
        <v>15742.35</v>
      </c>
      <c r="J156" s="41">
        <v>0</v>
      </c>
      <c r="K156" s="41">
        <f t="shared" si="29"/>
        <v>0</v>
      </c>
      <c r="L156" s="41">
        <v>0</v>
      </c>
      <c r="M156" s="42">
        <v>0</v>
      </c>
      <c r="N156" s="41">
        <f t="shared" si="30"/>
        <v>0</v>
      </c>
      <c r="O156" s="43">
        <f t="shared" si="31"/>
        <v>0</v>
      </c>
      <c r="P156" s="41">
        <v>0</v>
      </c>
      <c r="Q156" s="50">
        <f t="shared" si="32"/>
        <v>0</v>
      </c>
      <c r="R156" s="41">
        <f t="shared" si="33"/>
        <v>15742.35</v>
      </c>
      <c r="S156" s="44">
        <v>22108</v>
      </c>
      <c r="T156" s="41">
        <f t="shared" si="34"/>
        <v>0</v>
      </c>
      <c r="U156" s="41">
        <v>0</v>
      </c>
      <c r="V156" s="45">
        <v>0</v>
      </c>
      <c r="W156" s="43">
        <f t="shared" si="35"/>
        <v>0</v>
      </c>
      <c r="X156" s="43">
        <f t="shared" si="36"/>
        <v>0</v>
      </c>
      <c r="Y156" s="43">
        <v>0</v>
      </c>
      <c r="Z156" s="43">
        <f t="shared" si="37"/>
        <v>0</v>
      </c>
      <c r="AA156" s="41"/>
    </row>
    <row r="157" spans="1:27" s="47" customFormat="1" ht="12.75">
      <c r="A157" s="46" t="e">
        <f>#REF!</f>
        <v>#REF!</v>
      </c>
      <c r="B157" s="47" t="e">
        <f t="shared" si="26"/>
        <v>#REF!</v>
      </c>
      <c r="C157" s="1">
        <v>359</v>
      </c>
      <c r="D157" s="39" t="s">
        <v>174</v>
      </c>
      <c r="E157" s="40" t="b">
        <f t="shared" si="28"/>
        <v>1</v>
      </c>
      <c r="F157" s="39">
        <v>359</v>
      </c>
      <c r="G157" s="40" t="s">
        <v>174</v>
      </c>
      <c r="H157" s="41">
        <v>563.06</v>
      </c>
      <c r="I157" s="41">
        <f t="shared" si="27"/>
        <v>1969752.8</v>
      </c>
      <c r="J157" s="41">
        <v>234.70000000000002</v>
      </c>
      <c r="K157" s="41">
        <f t="shared" si="29"/>
        <v>410525.51</v>
      </c>
      <c r="L157" s="41">
        <v>91.8</v>
      </c>
      <c r="M157" s="42">
        <v>9.5</v>
      </c>
      <c r="N157" s="41">
        <f t="shared" si="30"/>
        <v>172765.76</v>
      </c>
      <c r="O157" s="43">
        <f t="shared" si="31"/>
        <v>6502.28</v>
      </c>
      <c r="P157" s="41">
        <v>5</v>
      </c>
      <c r="Q157" s="50">
        <f t="shared" si="32"/>
        <v>3422.25</v>
      </c>
      <c r="R157" s="41">
        <f t="shared" si="33"/>
        <v>2562968.6</v>
      </c>
      <c r="S157" s="44">
        <v>831682</v>
      </c>
      <c r="T157" s="41">
        <f t="shared" si="34"/>
        <v>1731286.6</v>
      </c>
      <c r="U157" s="41">
        <v>1281178</v>
      </c>
      <c r="V157" s="45">
        <v>2951562.79</v>
      </c>
      <c r="W157" s="43">
        <f t="shared" si="35"/>
        <v>3187688</v>
      </c>
      <c r="X157" s="43">
        <f t="shared" si="36"/>
        <v>3012464.6</v>
      </c>
      <c r="Y157" s="43">
        <v>0</v>
      </c>
      <c r="Z157" s="43">
        <f t="shared" si="37"/>
        <v>3012464.6</v>
      </c>
      <c r="AA157" s="41"/>
    </row>
    <row r="158" spans="1:27" s="47" customFormat="1" ht="12.75">
      <c r="A158" s="46" t="e">
        <f>#REF!</f>
        <v>#REF!</v>
      </c>
      <c r="B158" s="47" t="e">
        <f t="shared" si="26"/>
        <v>#REF!</v>
      </c>
      <c r="C158" s="1">
        <v>365</v>
      </c>
      <c r="D158" s="39" t="s">
        <v>175</v>
      </c>
      <c r="E158" s="40" t="b">
        <f t="shared" si="28"/>
        <v>1</v>
      </c>
      <c r="F158" s="39">
        <v>365</v>
      </c>
      <c r="G158" s="40" t="s">
        <v>175</v>
      </c>
      <c r="H158" s="41">
        <v>110.43</v>
      </c>
      <c r="I158" s="41">
        <f t="shared" si="27"/>
        <v>386317.27</v>
      </c>
      <c r="J158" s="41">
        <v>15.56</v>
      </c>
      <c r="K158" s="41">
        <f t="shared" si="29"/>
        <v>27216.77</v>
      </c>
      <c r="L158" s="41">
        <v>17.38</v>
      </c>
      <c r="M158" s="42">
        <v>0</v>
      </c>
      <c r="N158" s="41">
        <f t="shared" si="30"/>
        <v>32708.81</v>
      </c>
      <c r="O158" s="43">
        <f t="shared" si="31"/>
        <v>0</v>
      </c>
      <c r="P158" s="41">
        <v>2</v>
      </c>
      <c r="Q158" s="50">
        <f t="shared" si="32"/>
        <v>1368.9</v>
      </c>
      <c r="R158" s="41">
        <f t="shared" si="33"/>
        <v>447611.75000000006</v>
      </c>
      <c r="S158" s="44">
        <v>174129</v>
      </c>
      <c r="T158" s="41">
        <f t="shared" si="34"/>
        <v>273482.75000000006</v>
      </c>
      <c r="U158" s="41">
        <v>53118</v>
      </c>
      <c r="V158" s="45">
        <v>292364</v>
      </c>
      <c r="W158" s="43">
        <f t="shared" si="35"/>
        <v>315753</v>
      </c>
      <c r="X158" s="43">
        <f t="shared" si="36"/>
        <v>315753</v>
      </c>
      <c r="Y158" s="43">
        <v>0</v>
      </c>
      <c r="Z158" s="43">
        <f t="shared" si="37"/>
        <v>315753</v>
      </c>
      <c r="AA158" s="41"/>
    </row>
    <row r="159" spans="1:27" s="47" customFormat="1" ht="12.75">
      <c r="A159" s="46" t="e">
        <f>#REF!</f>
        <v>#REF!</v>
      </c>
      <c r="B159" s="47" t="e">
        <f t="shared" si="26"/>
        <v>#REF!</v>
      </c>
      <c r="C159" s="1">
        <v>367</v>
      </c>
      <c r="D159" s="39" t="s">
        <v>176</v>
      </c>
      <c r="E159" s="40" t="b">
        <f t="shared" si="28"/>
        <v>1</v>
      </c>
      <c r="F159" s="39">
        <v>367</v>
      </c>
      <c r="G159" s="40" t="s">
        <v>176</v>
      </c>
      <c r="H159" s="41">
        <v>400.51</v>
      </c>
      <c r="I159" s="41">
        <f t="shared" si="27"/>
        <v>1401104.13</v>
      </c>
      <c r="J159" s="41">
        <v>38.39</v>
      </c>
      <c r="K159" s="41">
        <f t="shared" si="29"/>
        <v>67149.87</v>
      </c>
      <c r="L159" s="41">
        <v>55.81</v>
      </c>
      <c r="M159" s="42">
        <v>2</v>
      </c>
      <c r="N159" s="41">
        <f t="shared" si="30"/>
        <v>105033.3</v>
      </c>
      <c r="O159" s="43">
        <f t="shared" si="31"/>
        <v>1368.9</v>
      </c>
      <c r="P159" s="41">
        <v>2</v>
      </c>
      <c r="Q159" s="50">
        <f t="shared" si="32"/>
        <v>1368.9</v>
      </c>
      <c r="R159" s="41">
        <f t="shared" si="33"/>
        <v>1576025.0999999999</v>
      </c>
      <c r="S159" s="44">
        <v>574086</v>
      </c>
      <c r="T159" s="41">
        <f t="shared" si="34"/>
        <v>1001939.0999999999</v>
      </c>
      <c r="U159" s="41">
        <v>252587</v>
      </c>
      <c r="V159" s="45">
        <v>1242061.73</v>
      </c>
      <c r="W159" s="43">
        <f t="shared" si="35"/>
        <v>1341427</v>
      </c>
      <c r="X159" s="43">
        <f t="shared" si="36"/>
        <v>1254526.0999999999</v>
      </c>
      <c r="Y159" s="43">
        <v>0</v>
      </c>
      <c r="Z159" s="43">
        <f t="shared" si="37"/>
        <v>1254526.0999999999</v>
      </c>
      <c r="AA159" s="41"/>
    </row>
    <row r="160" spans="1:27" s="47" customFormat="1" ht="12.75">
      <c r="A160" s="46" t="e">
        <f>#REF!</f>
        <v>#REF!</v>
      </c>
      <c r="B160" s="47" t="e">
        <f t="shared" si="26"/>
        <v>#REF!</v>
      </c>
      <c r="C160" s="1">
        <v>369</v>
      </c>
      <c r="D160" s="39" t="s">
        <v>177</v>
      </c>
      <c r="E160" s="40" t="b">
        <f t="shared" si="28"/>
        <v>1</v>
      </c>
      <c r="F160" s="39">
        <v>369</v>
      </c>
      <c r="G160" s="40" t="s">
        <v>177</v>
      </c>
      <c r="H160" s="41">
        <v>503.96000000000004</v>
      </c>
      <c r="I160" s="41">
        <f t="shared" si="27"/>
        <v>1763003.27</v>
      </c>
      <c r="J160" s="41">
        <v>136.08</v>
      </c>
      <c r="K160" s="41">
        <f t="shared" si="29"/>
        <v>238024.33</v>
      </c>
      <c r="L160" s="41">
        <v>108.46</v>
      </c>
      <c r="M160" s="42">
        <v>3</v>
      </c>
      <c r="N160" s="41">
        <f t="shared" si="30"/>
        <v>204119.55</v>
      </c>
      <c r="O160" s="43">
        <f t="shared" si="31"/>
        <v>2053.35</v>
      </c>
      <c r="P160" s="41">
        <v>1</v>
      </c>
      <c r="Q160" s="50">
        <f t="shared" si="32"/>
        <v>684.45</v>
      </c>
      <c r="R160" s="41">
        <f t="shared" si="33"/>
        <v>2207884.95</v>
      </c>
      <c r="S160" s="44">
        <v>6806570</v>
      </c>
      <c r="T160" s="41">
        <f t="shared" si="34"/>
        <v>0</v>
      </c>
      <c r="U160" s="41">
        <v>0</v>
      </c>
      <c r="V160" s="45">
        <v>0</v>
      </c>
      <c r="W160" s="43">
        <f t="shared" si="35"/>
        <v>0</v>
      </c>
      <c r="X160" s="43">
        <f t="shared" si="36"/>
        <v>0</v>
      </c>
      <c r="Y160" s="43">
        <v>0</v>
      </c>
      <c r="Z160" s="43">
        <f t="shared" si="37"/>
        <v>0</v>
      </c>
      <c r="AA160" s="41"/>
    </row>
    <row r="161" spans="1:27" s="47" customFormat="1" ht="12.75">
      <c r="A161" s="46" t="e">
        <f>#REF!</f>
        <v>#REF!</v>
      </c>
      <c r="B161" s="47" t="e">
        <f t="shared" si="26"/>
        <v>#REF!</v>
      </c>
      <c r="C161" s="1">
        <v>371</v>
      </c>
      <c r="D161" s="39" t="s">
        <v>178</v>
      </c>
      <c r="E161" s="40" t="b">
        <f t="shared" si="28"/>
        <v>1</v>
      </c>
      <c r="F161" s="39">
        <v>371</v>
      </c>
      <c r="G161" s="40" t="s">
        <v>178</v>
      </c>
      <c r="H161" s="41">
        <v>11078.21</v>
      </c>
      <c r="I161" s="41">
        <f t="shared" si="27"/>
        <v>38754902.04</v>
      </c>
      <c r="J161" s="41">
        <v>4567.2</v>
      </c>
      <c r="K161" s="41">
        <f t="shared" si="29"/>
        <v>7988717.88</v>
      </c>
      <c r="L161" s="41">
        <v>1649.3</v>
      </c>
      <c r="M161" s="42">
        <v>756.9100000000001</v>
      </c>
      <c r="N161" s="41">
        <f t="shared" si="30"/>
        <v>3103949.61</v>
      </c>
      <c r="O161" s="43">
        <f t="shared" si="31"/>
        <v>518067.05</v>
      </c>
      <c r="P161" s="41">
        <v>52.48</v>
      </c>
      <c r="Q161" s="50">
        <f t="shared" si="32"/>
        <v>35919.94</v>
      </c>
      <c r="R161" s="41">
        <f t="shared" si="33"/>
        <v>50401556.519999996</v>
      </c>
      <c r="S161" s="44">
        <v>19252197</v>
      </c>
      <c r="T161" s="41">
        <f t="shared" si="34"/>
        <v>31149359.519999996</v>
      </c>
      <c r="U161" s="41">
        <v>4793937</v>
      </c>
      <c r="V161" s="45">
        <v>35497146.81999999</v>
      </c>
      <c r="W161" s="43">
        <f t="shared" si="35"/>
        <v>38336919</v>
      </c>
      <c r="X161" s="43">
        <f t="shared" si="36"/>
        <v>35943296.519999996</v>
      </c>
      <c r="Y161" s="43">
        <v>0</v>
      </c>
      <c r="Z161" s="43">
        <f t="shared" si="37"/>
        <v>35943296.519999996</v>
      </c>
      <c r="AA161" s="41"/>
    </row>
    <row r="162" spans="1:27" s="47" customFormat="1" ht="12.75">
      <c r="A162" s="46" t="e">
        <f>#REF!</f>
        <v>#REF!</v>
      </c>
      <c r="B162" s="47" t="e">
        <f t="shared" si="26"/>
        <v>#REF!</v>
      </c>
      <c r="C162" s="1">
        <v>375</v>
      </c>
      <c r="D162" s="39" t="s">
        <v>179</v>
      </c>
      <c r="E162" s="40" t="b">
        <f t="shared" si="28"/>
        <v>1</v>
      </c>
      <c r="F162" s="39">
        <v>375</v>
      </c>
      <c r="G162" s="40" t="s">
        <v>179</v>
      </c>
      <c r="H162" s="41">
        <v>60.449999999999996</v>
      </c>
      <c r="I162" s="41">
        <f t="shared" si="27"/>
        <v>211472.24</v>
      </c>
      <c r="J162" s="41">
        <v>14.44</v>
      </c>
      <c r="K162" s="41">
        <f t="shared" si="29"/>
        <v>25257.73</v>
      </c>
      <c r="L162" s="41">
        <v>17.38</v>
      </c>
      <c r="M162" s="42">
        <v>0</v>
      </c>
      <c r="N162" s="41">
        <f t="shared" si="30"/>
        <v>32708.81</v>
      </c>
      <c r="O162" s="43">
        <f t="shared" si="31"/>
        <v>0</v>
      </c>
      <c r="P162" s="41">
        <v>0</v>
      </c>
      <c r="Q162" s="50">
        <f t="shared" si="32"/>
        <v>0</v>
      </c>
      <c r="R162" s="41">
        <f t="shared" si="33"/>
        <v>269438.78</v>
      </c>
      <c r="S162" s="44">
        <v>294275</v>
      </c>
      <c r="T162" s="41">
        <f t="shared" si="34"/>
        <v>0</v>
      </c>
      <c r="U162" s="41">
        <v>95905</v>
      </c>
      <c r="V162" s="45">
        <v>135552.77</v>
      </c>
      <c r="W162" s="43">
        <f t="shared" si="35"/>
        <v>146397</v>
      </c>
      <c r="X162" s="43">
        <f t="shared" si="36"/>
        <v>95905</v>
      </c>
      <c r="Y162" s="43">
        <v>0</v>
      </c>
      <c r="Z162" s="43">
        <f t="shared" si="37"/>
        <v>95905</v>
      </c>
      <c r="AA162" s="41"/>
    </row>
    <row r="163" spans="1:27" s="47" customFormat="1" ht="12.75">
      <c r="A163" s="46" t="e">
        <f>#REF!</f>
        <v>#REF!</v>
      </c>
      <c r="B163" s="47" t="e">
        <f t="shared" si="26"/>
        <v>#REF!</v>
      </c>
      <c r="C163" s="1">
        <v>377</v>
      </c>
      <c r="D163" s="39" t="s">
        <v>180</v>
      </c>
      <c r="E163" s="40" t="b">
        <f t="shared" si="28"/>
        <v>1</v>
      </c>
      <c r="F163" s="39">
        <v>377</v>
      </c>
      <c r="G163" s="40" t="s">
        <v>180</v>
      </c>
      <c r="H163" s="41">
        <v>927.14</v>
      </c>
      <c r="I163" s="41">
        <f t="shared" si="27"/>
        <v>3243413.86</v>
      </c>
      <c r="J163" s="41">
        <v>96.41000000000001</v>
      </c>
      <c r="K163" s="41">
        <f t="shared" si="29"/>
        <v>168635.55</v>
      </c>
      <c r="L163" s="41">
        <v>151.64999999999998</v>
      </c>
      <c r="M163" s="42">
        <v>0</v>
      </c>
      <c r="N163" s="41">
        <f t="shared" si="30"/>
        <v>285402.27</v>
      </c>
      <c r="O163" s="43">
        <f t="shared" si="31"/>
        <v>0</v>
      </c>
      <c r="P163" s="41">
        <v>3</v>
      </c>
      <c r="Q163" s="50">
        <f t="shared" si="32"/>
        <v>2053.35</v>
      </c>
      <c r="R163" s="41">
        <f t="shared" si="33"/>
        <v>3699505.03</v>
      </c>
      <c r="S163" s="44">
        <v>1284347</v>
      </c>
      <c r="T163" s="41">
        <f t="shared" si="34"/>
        <v>2415158.03</v>
      </c>
      <c r="U163" s="41">
        <v>35366</v>
      </c>
      <c r="V163" s="45">
        <v>2310546.2399999998</v>
      </c>
      <c r="W163" s="43">
        <f t="shared" si="35"/>
        <v>2495390</v>
      </c>
      <c r="X163" s="43">
        <f t="shared" si="36"/>
        <v>2450524.03</v>
      </c>
      <c r="Y163" s="43">
        <v>0</v>
      </c>
      <c r="Z163" s="43">
        <f t="shared" si="37"/>
        <v>2450524.03</v>
      </c>
      <c r="AA163" s="41"/>
    </row>
    <row r="164" spans="1:27" s="47" customFormat="1" ht="12.75">
      <c r="A164" s="46" t="e">
        <f>#REF!</f>
        <v>#REF!</v>
      </c>
      <c r="B164" s="47" t="e">
        <f t="shared" si="26"/>
        <v>#REF!</v>
      </c>
      <c r="C164" s="1">
        <v>379</v>
      </c>
      <c r="D164" s="39" t="s">
        <v>181</v>
      </c>
      <c r="E164" s="40" t="b">
        <f t="shared" si="28"/>
        <v>1</v>
      </c>
      <c r="F164" s="39">
        <v>379</v>
      </c>
      <c r="G164" s="40" t="s">
        <v>181</v>
      </c>
      <c r="H164" s="41">
        <v>247.19</v>
      </c>
      <c r="I164" s="41">
        <f t="shared" si="27"/>
        <v>864744.78</v>
      </c>
      <c r="J164" s="41">
        <v>33.05</v>
      </c>
      <c r="K164" s="41">
        <f t="shared" si="29"/>
        <v>57809.41</v>
      </c>
      <c r="L164" s="41">
        <v>29.55</v>
      </c>
      <c r="M164" s="42">
        <v>0</v>
      </c>
      <c r="N164" s="41">
        <f t="shared" si="30"/>
        <v>55612.51</v>
      </c>
      <c r="O164" s="43">
        <f t="shared" si="31"/>
        <v>0</v>
      </c>
      <c r="P164" s="41">
        <v>1</v>
      </c>
      <c r="Q164" s="50">
        <f t="shared" si="32"/>
        <v>684.45</v>
      </c>
      <c r="R164" s="41">
        <f t="shared" si="33"/>
        <v>978851.15</v>
      </c>
      <c r="S164" s="44">
        <v>1713219</v>
      </c>
      <c r="T164" s="41">
        <f t="shared" si="34"/>
        <v>0</v>
      </c>
      <c r="U164" s="41">
        <v>4256</v>
      </c>
      <c r="V164" s="45">
        <v>4256</v>
      </c>
      <c r="W164" s="43">
        <f t="shared" si="35"/>
        <v>4596</v>
      </c>
      <c r="X164" s="43">
        <f t="shared" si="36"/>
        <v>4256</v>
      </c>
      <c r="Y164" s="43">
        <v>0</v>
      </c>
      <c r="Z164" s="43">
        <f t="shared" si="37"/>
        <v>4256</v>
      </c>
      <c r="AA164" s="41"/>
    </row>
    <row r="165" spans="1:27" s="47" customFormat="1" ht="12.75">
      <c r="A165" s="46" t="e">
        <f>#REF!</f>
        <v>#REF!</v>
      </c>
      <c r="B165" s="47" t="e">
        <f t="shared" si="26"/>
        <v>#REF!</v>
      </c>
      <c r="C165" s="1">
        <v>381</v>
      </c>
      <c r="D165" s="39" t="s">
        <v>182</v>
      </c>
      <c r="E165" s="40" t="b">
        <f t="shared" si="28"/>
        <v>1</v>
      </c>
      <c r="F165" s="39">
        <v>381</v>
      </c>
      <c r="G165" s="40" t="s">
        <v>182</v>
      </c>
      <c r="H165" s="41">
        <v>97.05000000000001</v>
      </c>
      <c r="I165" s="41">
        <f t="shared" si="27"/>
        <v>339510.02</v>
      </c>
      <c r="J165" s="41">
        <v>2</v>
      </c>
      <c r="K165" s="41">
        <f t="shared" si="29"/>
        <v>3498.3</v>
      </c>
      <c r="L165" s="41">
        <v>9.57</v>
      </c>
      <c r="M165" s="42">
        <v>0</v>
      </c>
      <c r="N165" s="41">
        <f t="shared" si="30"/>
        <v>18010.55</v>
      </c>
      <c r="O165" s="43">
        <f t="shared" si="31"/>
        <v>0</v>
      </c>
      <c r="P165" s="41">
        <v>0</v>
      </c>
      <c r="Q165" s="50">
        <f t="shared" si="32"/>
        <v>0</v>
      </c>
      <c r="R165" s="41">
        <f t="shared" si="33"/>
        <v>361018.87</v>
      </c>
      <c r="S165" s="44">
        <v>1441480</v>
      </c>
      <c r="T165" s="41">
        <f t="shared" si="34"/>
        <v>0</v>
      </c>
      <c r="U165" s="41">
        <v>0</v>
      </c>
      <c r="V165" s="45">
        <v>0</v>
      </c>
      <c r="W165" s="43">
        <f t="shared" si="35"/>
        <v>0</v>
      </c>
      <c r="X165" s="43">
        <f t="shared" si="36"/>
        <v>0</v>
      </c>
      <c r="Y165" s="43">
        <v>0</v>
      </c>
      <c r="Z165" s="43">
        <f t="shared" si="37"/>
        <v>0</v>
      </c>
      <c r="AA165" s="41"/>
    </row>
    <row r="166" spans="1:27" s="47" customFormat="1" ht="12.75">
      <c r="A166" s="46" t="e">
        <f>#REF!</f>
        <v>#REF!</v>
      </c>
      <c r="B166" s="47" t="e">
        <f t="shared" si="26"/>
        <v>#REF!</v>
      </c>
      <c r="C166" s="1">
        <v>383</v>
      </c>
      <c r="D166" s="39" t="s">
        <v>183</v>
      </c>
      <c r="E166" s="40" t="b">
        <f t="shared" si="28"/>
        <v>1</v>
      </c>
      <c r="F166" s="39">
        <v>383</v>
      </c>
      <c r="G166" s="40" t="s">
        <v>183</v>
      </c>
      <c r="H166" s="41">
        <v>389.37</v>
      </c>
      <c r="I166" s="41">
        <f t="shared" si="27"/>
        <v>1362133.07</v>
      </c>
      <c r="J166" s="41">
        <v>126.23</v>
      </c>
      <c r="K166" s="41">
        <f t="shared" si="29"/>
        <v>220795.2</v>
      </c>
      <c r="L166" s="41">
        <v>65.7</v>
      </c>
      <c r="M166" s="42">
        <v>0</v>
      </c>
      <c r="N166" s="41">
        <f t="shared" si="30"/>
        <v>123646.09</v>
      </c>
      <c r="O166" s="43">
        <f t="shared" si="31"/>
        <v>0</v>
      </c>
      <c r="P166" s="41">
        <v>5</v>
      </c>
      <c r="Q166" s="50">
        <f t="shared" si="32"/>
        <v>3422.25</v>
      </c>
      <c r="R166" s="41">
        <f t="shared" si="33"/>
        <v>1709996.61</v>
      </c>
      <c r="S166" s="44">
        <v>977167</v>
      </c>
      <c r="T166" s="41">
        <f t="shared" si="34"/>
        <v>732829.6100000001</v>
      </c>
      <c r="U166" s="41">
        <v>0</v>
      </c>
      <c r="V166" s="45">
        <v>686392.51</v>
      </c>
      <c r="W166" s="43">
        <f t="shared" si="35"/>
        <v>741304</v>
      </c>
      <c r="X166" s="43">
        <f t="shared" si="36"/>
        <v>732829.6100000001</v>
      </c>
      <c r="Y166" s="43">
        <v>0</v>
      </c>
      <c r="Z166" s="43">
        <f t="shared" si="37"/>
        <v>732829.6100000001</v>
      </c>
      <c r="AA166" s="41"/>
    </row>
    <row r="167" spans="1:27" s="47" customFormat="1" ht="12.75">
      <c r="A167" s="46" t="e">
        <f>#REF!</f>
        <v>#REF!</v>
      </c>
      <c r="B167" s="47" t="e">
        <f t="shared" si="26"/>
        <v>#REF!</v>
      </c>
      <c r="C167" s="1">
        <v>387</v>
      </c>
      <c r="D167" s="39" t="s">
        <v>184</v>
      </c>
      <c r="E167" s="40" t="b">
        <f t="shared" si="28"/>
        <v>1</v>
      </c>
      <c r="F167" s="39">
        <v>387</v>
      </c>
      <c r="G167" s="40" t="s">
        <v>184</v>
      </c>
      <c r="H167" s="41">
        <v>319.49</v>
      </c>
      <c r="I167" s="41">
        <f t="shared" si="27"/>
        <v>1117671.87</v>
      </c>
      <c r="J167" s="41">
        <v>4</v>
      </c>
      <c r="K167" s="41">
        <f t="shared" si="29"/>
        <v>6996.6</v>
      </c>
      <c r="L167" s="41">
        <v>41.26</v>
      </c>
      <c r="M167" s="42">
        <v>1</v>
      </c>
      <c r="N167" s="41">
        <f t="shared" si="30"/>
        <v>77650.49</v>
      </c>
      <c r="O167" s="43">
        <f t="shared" si="31"/>
        <v>684.45</v>
      </c>
      <c r="P167" s="41">
        <v>1</v>
      </c>
      <c r="Q167" s="50">
        <f t="shared" si="32"/>
        <v>684.45</v>
      </c>
      <c r="R167" s="41">
        <f t="shared" si="33"/>
        <v>1203687.86</v>
      </c>
      <c r="S167" s="44">
        <v>641561</v>
      </c>
      <c r="T167" s="41">
        <f t="shared" si="34"/>
        <v>562126.8600000001</v>
      </c>
      <c r="U167" s="41">
        <v>0</v>
      </c>
      <c r="V167" s="45">
        <v>583210.53</v>
      </c>
      <c r="W167" s="43">
        <f t="shared" si="35"/>
        <v>629867</v>
      </c>
      <c r="X167" s="43">
        <f t="shared" si="36"/>
        <v>562126.8600000001</v>
      </c>
      <c r="Y167" s="43">
        <v>0</v>
      </c>
      <c r="Z167" s="43">
        <f t="shared" si="37"/>
        <v>562126.8600000001</v>
      </c>
      <c r="AA167" s="41"/>
    </row>
    <row r="168" spans="1:27" s="47" customFormat="1" ht="12.75">
      <c r="A168" s="46" t="e">
        <f>#REF!</f>
        <v>#REF!</v>
      </c>
      <c r="B168" s="47" t="e">
        <f t="shared" si="26"/>
        <v>#REF!</v>
      </c>
      <c r="C168" s="1">
        <v>389</v>
      </c>
      <c r="D168" s="39" t="s">
        <v>185</v>
      </c>
      <c r="E168" s="40" t="b">
        <f t="shared" si="28"/>
        <v>1</v>
      </c>
      <c r="F168" s="39">
        <v>389</v>
      </c>
      <c r="G168" s="40" t="s">
        <v>185</v>
      </c>
      <c r="H168" s="41">
        <v>236.63</v>
      </c>
      <c r="I168" s="41">
        <f t="shared" si="27"/>
        <v>827802.73</v>
      </c>
      <c r="J168" s="41">
        <v>82.87</v>
      </c>
      <c r="K168" s="41">
        <f t="shared" si="29"/>
        <v>144952.06</v>
      </c>
      <c r="L168" s="41">
        <v>46.620000000000005</v>
      </c>
      <c r="M168" s="42">
        <v>0</v>
      </c>
      <c r="N168" s="41">
        <f t="shared" si="30"/>
        <v>87737.91</v>
      </c>
      <c r="O168" s="43">
        <f t="shared" si="31"/>
        <v>0</v>
      </c>
      <c r="P168" s="41">
        <v>0</v>
      </c>
      <c r="Q168" s="50">
        <f t="shared" si="32"/>
        <v>0</v>
      </c>
      <c r="R168" s="41">
        <f t="shared" si="33"/>
        <v>1060492.7</v>
      </c>
      <c r="S168" s="44">
        <v>681376</v>
      </c>
      <c r="T168" s="41">
        <f t="shared" si="34"/>
        <v>379116.69999999995</v>
      </c>
      <c r="U168" s="41">
        <v>359153</v>
      </c>
      <c r="V168" s="45">
        <v>733752.87</v>
      </c>
      <c r="W168" s="43">
        <f t="shared" si="35"/>
        <v>792453</v>
      </c>
      <c r="X168" s="43">
        <f t="shared" si="36"/>
        <v>738269.7</v>
      </c>
      <c r="Y168" s="43">
        <v>0</v>
      </c>
      <c r="Z168" s="43">
        <f t="shared" si="37"/>
        <v>738269.7</v>
      </c>
      <c r="AA168" s="41"/>
    </row>
    <row r="169" spans="1:27" s="47" customFormat="1" ht="12.75">
      <c r="A169" s="46" t="e">
        <f>#REF!</f>
        <v>#REF!</v>
      </c>
      <c r="B169" s="47" t="e">
        <f t="shared" si="26"/>
        <v>#REF!</v>
      </c>
      <c r="C169" s="1">
        <v>391</v>
      </c>
      <c r="D169" s="39" t="s">
        <v>186</v>
      </c>
      <c r="E169" s="40" t="b">
        <f t="shared" si="28"/>
        <v>1</v>
      </c>
      <c r="F169" s="39">
        <v>391</v>
      </c>
      <c r="G169" s="40" t="s">
        <v>186</v>
      </c>
      <c r="H169" s="41">
        <v>71.59</v>
      </c>
      <c r="I169" s="41">
        <f t="shared" si="27"/>
        <v>250443.3</v>
      </c>
      <c r="J169" s="41">
        <v>13.85</v>
      </c>
      <c r="K169" s="41">
        <f t="shared" si="29"/>
        <v>24225.73</v>
      </c>
      <c r="L169" s="41">
        <v>15.17</v>
      </c>
      <c r="M169" s="42">
        <v>0</v>
      </c>
      <c r="N169" s="41">
        <f t="shared" si="30"/>
        <v>28549.64</v>
      </c>
      <c r="O169" s="43">
        <f t="shared" si="31"/>
        <v>0</v>
      </c>
      <c r="P169" s="41">
        <v>1</v>
      </c>
      <c r="Q169" s="50">
        <f t="shared" si="32"/>
        <v>684.45</v>
      </c>
      <c r="R169" s="41">
        <f t="shared" si="33"/>
        <v>303903.12</v>
      </c>
      <c r="S169" s="44">
        <v>1259826</v>
      </c>
      <c r="T169" s="41">
        <f t="shared" si="34"/>
        <v>0</v>
      </c>
      <c r="U169" s="41">
        <v>0</v>
      </c>
      <c r="V169" s="45">
        <v>0</v>
      </c>
      <c r="W169" s="43">
        <f t="shared" si="35"/>
        <v>0</v>
      </c>
      <c r="X169" s="43">
        <f t="shared" si="36"/>
        <v>0</v>
      </c>
      <c r="Y169" s="43">
        <v>0</v>
      </c>
      <c r="Z169" s="43">
        <f t="shared" si="37"/>
        <v>0</v>
      </c>
      <c r="AA169" s="41"/>
    </row>
    <row r="170" spans="1:27" s="47" customFormat="1" ht="12.75">
      <c r="A170" s="46" t="e">
        <f>#REF!</f>
        <v>#REF!</v>
      </c>
      <c r="B170" s="47" t="e">
        <f t="shared" si="26"/>
        <v>#REF!</v>
      </c>
      <c r="C170" s="1">
        <v>393</v>
      </c>
      <c r="D170" s="39" t="s">
        <v>187</v>
      </c>
      <c r="E170" s="40" t="b">
        <f t="shared" si="28"/>
        <v>1</v>
      </c>
      <c r="F170" s="39">
        <v>393</v>
      </c>
      <c r="G170" s="40" t="s">
        <v>187</v>
      </c>
      <c r="H170" s="41">
        <v>795.84</v>
      </c>
      <c r="I170" s="41">
        <f t="shared" si="27"/>
        <v>2784087.07</v>
      </c>
      <c r="J170" s="41">
        <v>248.31</v>
      </c>
      <c r="K170" s="41">
        <f t="shared" si="29"/>
        <v>434331.44</v>
      </c>
      <c r="L170" s="41">
        <v>69.44</v>
      </c>
      <c r="M170" s="42">
        <v>1</v>
      </c>
      <c r="N170" s="41">
        <f t="shared" si="30"/>
        <v>130684.69</v>
      </c>
      <c r="O170" s="43">
        <f t="shared" si="31"/>
        <v>684.45</v>
      </c>
      <c r="P170" s="41">
        <v>1</v>
      </c>
      <c r="Q170" s="50">
        <f t="shared" si="32"/>
        <v>684.45</v>
      </c>
      <c r="R170" s="41">
        <f t="shared" si="33"/>
        <v>3350472.1</v>
      </c>
      <c r="S170" s="44">
        <v>860669</v>
      </c>
      <c r="T170" s="41">
        <f t="shared" si="34"/>
        <v>2489803.1</v>
      </c>
      <c r="U170" s="41">
        <v>891548</v>
      </c>
      <c r="V170" s="45">
        <v>3381609</v>
      </c>
      <c r="W170" s="43">
        <f t="shared" si="35"/>
        <v>3652138</v>
      </c>
      <c r="X170" s="43">
        <f t="shared" si="36"/>
        <v>3381351.1</v>
      </c>
      <c r="Y170" s="43">
        <v>0</v>
      </c>
      <c r="Z170" s="43">
        <f t="shared" si="37"/>
        <v>3381351.1</v>
      </c>
      <c r="AA170" s="41"/>
    </row>
    <row r="171" spans="1:27" s="47" customFormat="1" ht="12.75">
      <c r="A171" s="46" t="e">
        <f>#REF!</f>
        <v>#REF!</v>
      </c>
      <c r="B171" s="47" t="e">
        <f t="shared" si="26"/>
        <v>#REF!</v>
      </c>
      <c r="C171" s="1">
        <v>395</v>
      </c>
      <c r="D171" s="39" t="s">
        <v>188</v>
      </c>
      <c r="E171" s="40" t="b">
        <f t="shared" si="28"/>
        <v>1</v>
      </c>
      <c r="F171" s="39">
        <v>395</v>
      </c>
      <c r="G171" s="40" t="s">
        <v>188</v>
      </c>
      <c r="H171" s="41">
        <v>326.9</v>
      </c>
      <c r="I171" s="41">
        <f t="shared" si="27"/>
        <v>1143594.27</v>
      </c>
      <c r="J171" s="41">
        <v>11.56</v>
      </c>
      <c r="K171" s="41">
        <f t="shared" si="29"/>
        <v>20220.17</v>
      </c>
      <c r="L171" s="41">
        <v>32.69</v>
      </c>
      <c r="M171" s="42">
        <v>1</v>
      </c>
      <c r="N171" s="41">
        <f t="shared" si="30"/>
        <v>61521.93</v>
      </c>
      <c r="O171" s="43">
        <f t="shared" si="31"/>
        <v>684.45</v>
      </c>
      <c r="P171" s="41">
        <v>1</v>
      </c>
      <c r="Q171" s="50">
        <f t="shared" si="32"/>
        <v>684.45</v>
      </c>
      <c r="R171" s="41">
        <f t="shared" si="33"/>
        <v>1226705.2699999998</v>
      </c>
      <c r="S171" s="44">
        <v>2676729</v>
      </c>
      <c r="T171" s="41">
        <f t="shared" si="34"/>
        <v>0</v>
      </c>
      <c r="U171" s="41">
        <v>0</v>
      </c>
      <c r="V171" s="45">
        <v>0</v>
      </c>
      <c r="W171" s="43">
        <f t="shared" si="35"/>
        <v>0</v>
      </c>
      <c r="X171" s="43">
        <f t="shared" si="36"/>
        <v>0</v>
      </c>
      <c r="Y171" s="43">
        <v>0</v>
      </c>
      <c r="Z171" s="43">
        <f t="shared" si="37"/>
        <v>0</v>
      </c>
      <c r="AA171" s="41"/>
    </row>
    <row r="172" spans="1:27" s="47" customFormat="1" ht="12.75">
      <c r="A172" s="46" t="e">
        <f>#REF!</f>
        <v>#REF!</v>
      </c>
      <c r="B172" s="47" t="e">
        <f t="shared" si="26"/>
        <v>#REF!</v>
      </c>
      <c r="C172" s="1">
        <v>399</v>
      </c>
      <c r="D172" s="39" t="s">
        <v>189</v>
      </c>
      <c r="E172" s="40" t="b">
        <f t="shared" si="28"/>
        <v>1</v>
      </c>
      <c r="F172" s="39">
        <v>399</v>
      </c>
      <c r="G172" s="40" t="s">
        <v>189</v>
      </c>
      <c r="H172" s="41">
        <v>944.38</v>
      </c>
      <c r="I172" s="41">
        <f t="shared" si="27"/>
        <v>3303724.55</v>
      </c>
      <c r="J172" s="41">
        <v>244.96</v>
      </c>
      <c r="K172" s="41">
        <f t="shared" si="29"/>
        <v>428471.78</v>
      </c>
      <c r="L172" s="41">
        <v>174.7</v>
      </c>
      <c r="M172" s="42">
        <v>13</v>
      </c>
      <c r="N172" s="41">
        <f t="shared" si="30"/>
        <v>328781.91</v>
      </c>
      <c r="O172" s="43">
        <f t="shared" si="31"/>
        <v>8897.85</v>
      </c>
      <c r="P172" s="41">
        <v>2</v>
      </c>
      <c r="Q172" s="50">
        <f t="shared" si="32"/>
        <v>1368.9</v>
      </c>
      <c r="R172" s="41">
        <f t="shared" si="33"/>
        <v>4071244.99</v>
      </c>
      <c r="S172" s="44">
        <v>1719407</v>
      </c>
      <c r="T172" s="41">
        <f t="shared" si="34"/>
        <v>2351837.99</v>
      </c>
      <c r="U172" s="41">
        <v>0</v>
      </c>
      <c r="V172" s="45">
        <v>2265418.78</v>
      </c>
      <c r="W172" s="43">
        <f t="shared" si="35"/>
        <v>2446652</v>
      </c>
      <c r="X172" s="43">
        <f t="shared" si="36"/>
        <v>2351837.99</v>
      </c>
      <c r="Y172" s="43">
        <v>0</v>
      </c>
      <c r="Z172" s="43">
        <f t="shared" si="37"/>
        <v>2351837.99</v>
      </c>
      <c r="AA172" s="41"/>
    </row>
    <row r="173" spans="1:27" s="47" customFormat="1" ht="12.75">
      <c r="A173" s="46" t="e">
        <f>#REF!</f>
        <v>#REF!</v>
      </c>
      <c r="B173" s="47" t="e">
        <f t="shared" si="26"/>
        <v>#REF!</v>
      </c>
      <c r="C173" s="1">
        <v>401</v>
      </c>
      <c r="D173" s="39" t="s">
        <v>190</v>
      </c>
      <c r="E173" s="40" t="b">
        <f t="shared" si="28"/>
        <v>1</v>
      </c>
      <c r="F173" s="39">
        <v>401</v>
      </c>
      <c r="G173" s="40" t="s">
        <v>190</v>
      </c>
      <c r="H173" s="41">
        <v>808.76</v>
      </c>
      <c r="I173" s="41">
        <f t="shared" si="27"/>
        <v>2829285.11</v>
      </c>
      <c r="J173" s="41">
        <v>400.05</v>
      </c>
      <c r="K173" s="41">
        <f t="shared" si="29"/>
        <v>699747.46</v>
      </c>
      <c r="L173" s="41">
        <v>160.6</v>
      </c>
      <c r="M173" s="42">
        <v>14.95</v>
      </c>
      <c r="N173" s="41">
        <f t="shared" si="30"/>
        <v>302245.99</v>
      </c>
      <c r="O173" s="43">
        <f t="shared" si="31"/>
        <v>10232.53</v>
      </c>
      <c r="P173" s="41">
        <v>2.98</v>
      </c>
      <c r="Q173" s="50">
        <f t="shared" si="32"/>
        <v>2039.66</v>
      </c>
      <c r="R173" s="41">
        <f t="shared" si="33"/>
        <v>3843550.7499999995</v>
      </c>
      <c r="S173" s="44">
        <v>1020385</v>
      </c>
      <c r="T173" s="41">
        <f t="shared" si="34"/>
        <v>2823165.7499999995</v>
      </c>
      <c r="U173" s="41">
        <v>3663773</v>
      </c>
      <c r="V173" s="45">
        <v>6420147.26</v>
      </c>
      <c r="W173" s="43">
        <f t="shared" si="35"/>
        <v>6933759</v>
      </c>
      <c r="X173" s="43">
        <f t="shared" si="36"/>
        <v>6486938.75</v>
      </c>
      <c r="Y173" s="43">
        <v>0</v>
      </c>
      <c r="Z173" s="43">
        <f t="shared" si="37"/>
        <v>6486938.75</v>
      </c>
      <c r="AA173" s="41"/>
    </row>
    <row r="174" spans="1:27" s="47" customFormat="1" ht="12.75">
      <c r="A174" s="46" t="e">
        <f>#REF!</f>
        <v>#REF!</v>
      </c>
      <c r="B174" s="47" t="e">
        <f t="shared" si="26"/>
        <v>#REF!</v>
      </c>
      <c r="C174" s="1">
        <v>403</v>
      </c>
      <c r="D174" s="39" t="s">
        <v>191</v>
      </c>
      <c r="E174" s="40" t="b">
        <f t="shared" si="28"/>
        <v>1</v>
      </c>
      <c r="F174" s="39">
        <v>403</v>
      </c>
      <c r="G174" s="40" t="s">
        <v>191</v>
      </c>
      <c r="H174" s="41">
        <v>711.7399999999999</v>
      </c>
      <c r="I174" s="41">
        <f t="shared" si="27"/>
        <v>2489880.04</v>
      </c>
      <c r="J174" s="41">
        <v>97.35</v>
      </c>
      <c r="K174" s="41">
        <f t="shared" si="29"/>
        <v>170279.75</v>
      </c>
      <c r="L174" s="41">
        <v>142.74</v>
      </c>
      <c r="M174" s="42">
        <v>3</v>
      </c>
      <c r="N174" s="41">
        <f t="shared" si="30"/>
        <v>268633.83</v>
      </c>
      <c r="O174" s="43">
        <f t="shared" si="31"/>
        <v>2053.35</v>
      </c>
      <c r="P174" s="41">
        <v>7.39</v>
      </c>
      <c r="Q174" s="50">
        <f t="shared" si="32"/>
        <v>5058.09</v>
      </c>
      <c r="R174" s="41">
        <f t="shared" si="33"/>
        <v>2935905.06</v>
      </c>
      <c r="S174" s="44">
        <v>995288</v>
      </c>
      <c r="T174" s="41">
        <f t="shared" si="34"/>
        <v>1940617.06</v>
      </c>
      <c r="U174" s="41">
        <v>97091</v>
      </c>
      <c r="V174" s="45">
        <v>2028070.45</v>
      </c>
      <c r="W174" s="43">
        <f t="shared" si="35"/>
        <v>2190316</v>
      </c>
      <c r="X174" s="43">
        <f t="shared" si="36"/>
        <v>2037708.06</v>
      </c>
      <c r="Y174" s="43">
        <v>0</v>
      </c>
      <c r="Z174" s="43">
        <f t="shared" si="37"/>
        <v>2037708.06</v>
      </c>
      <c r="AA174" s="41"/>
    </row>
    <row r="175" spans="1:27" s="47" customFormat="1" ht="12.75">
      <c r="A175" s="46" t="e">
        <f>#REF!</f>
        <v>#REF!</v>
      </c>
      <c r="B175" s="47" t="e">
        <f t="shared" si="26"/>
        <v>#REF!</v>
      </c>
      <c r="C175" s="1">
        <v>404</v>
      </c>
      <c r="D175" s="39" t="s">
        <v>192</v>
      </c>
      <c r="E175" s="40" t="b">
        <f t="shared" si="28"/>
        <v>1</v>
      </c>
      <c r="F175" s="39">
        <v>404</v>
      </c>
      <c r="G175" s="40" t="s">
        <v>192</v>
      </c>
      <c r="H175" s="41">
        <v>662.91</v>
      </c>
      <c r="I175" s="41">
        <f t="shared" si="27"/>
        <v>2319058.05</v>
      </c>
      <c r="J175" s="41">
        <v>233.56</v>
      </c>
      <c r="K175" s="41">
        <f t="shared" si="29"/>
        <v>408531.47</v>
      </c>
      <c r="L175" s="41">
        <v>105.47999999999999</v>
      </c>
      <c r="M175" s="42">
        <v>5</v>
      </c>
      <c r="N175" s="41">
        <f t="shared" si="30"/>
        <v>198511.25</v>
      </c>
      <c r="O175" s="43">
        <f t="shared" si="31"/>
        <v>3422.25</v>
      </c>
      <c r="P175" s="41">
        <v>5</v>
      </c>
      <c r="Q175" s="50">
        <f t="shared" si="32"/>
        <v>3422.25</v>
      </c>
      <c r="R175" s="41">
        <f t="shared" si="33"/>
        <v>2932945.2699999996</v>
      </c>
      <c r="S175" s="44">
        <v>698723</v>
      </c>
      <c r="T175" s="41">
        <f t="shared" si="34"/>
        <v>2234222.2699999996</v>
      </c>
      <c r="U175" s="41">
        <v>2277433</v>
      </c>
      <c r="V175" s="45">
        <v>4663404.04</v>
      </c>
      <c r="W175" s="43">
        <f t="shared" si="35"/>
        <v>5036476</v>
      </c>
      <c r="X175" s="43">
        <f t="shared" si="36"/>
        <v>4511655.27</v>
      </c>
      <c r="Y175" s="43">
        <v>0</v>
      </c>
      <c r="Z175" s="43">
        <f t="shared" si="37"/>
        <v>4511655.27</v>
      </c>
      <c r="AA175" s="41"/>
    </row>
    <row r="176" spans="1:245" s="47" customFormat="1" ht="12.75">
      <c r="A176" s="44" t="e">
        <f>#REF!</f>
        <v>#REF!</v>
      </c>
      <c r="B176" s="49" t="e">
        <f t="shared" si="26"/>
        <v>#REF!</v>
      </c>
      <c r="C176" s="1">
        <v>405</v>
      </c>
      <c r="D176" s="39" t="s">
        <v>193</v>
      </c>
      <c r="E176" s="40" t="b">
        <f t="shared" si="28"/>
        <v>1</v>
      </c>
      <c r="F176" s="39">
        <v>405</v>
      </c>
      <c r="G176" s="40" t="s">
        <v>193</v>
      </c>
      <c r="H176" s="41">
        <v>541.52</v>
      </c>
      <c r="I176" s="41">
        <f t="shared" si="27"/>
        <v>1894399.42</v>
      </c>
      <c r="J176" s="41">
        <v>58.98</v>
      </c>
      <c r="K176" s="41">
        <f t="shared" si="29"/>
        <v>103164.87</v>
      </c>
      <c r="L176" s="41">
        <v>61.96</v>
      </c>
      <c r="M176" s="42">
        <v>5</v>
      </c>
      <c r="N176" s="41">
        <f t="shared" si="30"/>
        <v>116607.48</v>
      </c>
      <c r="O176" s="43">
        <f t="shared" si="31"/>
        <v>3422.25</v>
      </c>
      <c r="P176" s="41">
        <v>8</v>
      </c>
      <c r="Q176" s="50">
        <f t="shared" si="32"/>
        <v>5475.6</v>
      </c>
      <c r="R176" s="41">
        <f t="shared" si="33"/>
        <v>2123069.62</v>
      </c>
      <c r="S176" s="44">
        <v>2508164</v>
      </c>
      <c r="T176" s="41">
        <f t="shared" si="34"/>
        <v>0</v>
      </c>
      <c r="U176" s="41">
        <v>234921</v>
      </c>
      <c r="V176" s="45">
        <v>234921</v>
      </c>
      <c r="W176" s="43">
        <f t="shared" si="35"/>
        <v>253715</v>
      </c>
      <c r="X176" s="43">
        <f t="shared" si="36"/>
        <v>234921</v>
      </c>
      <c r="Y176" s="43">
        <v>0</v>
      </c>
      <c r="Z176" s="43">
        <f t="shared" si="37"/>
        <v>234921</v>
      </c>
      <c r="AA176" s="41"/>
      <c r="CA176" s="44"/>
      <c r="CB176" s="44"/>
      <c r="CC176" s="49"/>
      <c r="CD176" s="49"/>
      <c r="CE176" s="44"/>
      <c r="CF176" s="44"/>
      <c r="CG176" s="44"/>
      <c r="CH176" s="44"/>
      <c r="CI176" s="52"/>
      <c r="CJ176" s="44"/>
      <c r="CK176" s="44"/>
      <c r="CL176" s="44"/>
      <c r="CM176" s="44"/>
      <c r="CN176" s="44"/>
      <c r="CP176" s="44"/>
      <c r="CQ176" s="44"/>
      <c r="CR176" s="49"/>
      <c r="CS176" s="49"/>
      <c r="CT176" s="44"/>
      <c r="CU176" s="44"/>
      <c r="CV176" s="44"/>
      <c r="CW176" s="44"/>
      <c r="CX176" s="52"/>
      <c r="CY176" s="44"/>
      <c r="CZ176" s="44"/>
      <c r="DA176" s="44"/>
      <c r="DB176" s="44"/>
      <c r="DC176" s="44"/>
      <c r="DE176" s="44"/>
      <c r="DF176" s="44"/>
      <c r="DG176" s="49"/>
      <c r="DH176" s="49"/>
      <c r="DI176" s="44"/>
      <c r="DJ176" s="44"/>
      <c r="DK176" s="44"/>
      <c r="DL176" s="44"/>
      <c r="DM176" s="52"/>
      <c r="DN176" s="44"/>
      <c r="DO176" s="44"/>
      <c r="DP176" s="44"/>
      <c r="DQ176" s="44"/>
      <c r="DR176" s="44"/>
      <c r="DT176" s="44"/>
      <c r="DU176" s="44"/>
      <c r="DV176" s="49"/>
      <c r="DW176" s="49"/>
      <c r="DX176" s="44"/>
      <c r="DY176" s="44"/>
      <c r="DZ176" s="44"/>
      <c r="EA176" s="44"/>
      <c r="EB176" s="52"/>
      <c r="EC176" s="44"/>
      <c r="ED176" s="44"/>
      <c r="EE176" s="44"/>
      <c r="EF176" s="44"/>
      <c r="EG176" s="44"/>
      <c r="EI176" s="44"/>
      <c r="EJ176" s="44"/>
      <c r="EK176" s="49"/>
      <c r="EL176" s="49"/>
      <c r="EM176" s="44"/>
      <c r="EN176" s="44"/>
      <c r="EO176" s="44"/>
      <c r="EP176" s="44"/>
      <c r="EQ176" s="52"/>
      <c r="ER176" s="44"/>
      <c r="ES176" s="44"/>
      <c r="ET176" s="44"/>
      <c r="EU176" s="44"/>
      <c r="EV176" s="44"/>
      <c r="EX176" s="44"/>
      <c r="EY176" s="44"/>
      <c r="EZ176" s="49"/>
      <c r="FA176" s="49"/>
      <c r="FB176" s="44"/>
      <c r="FC176" s="44"/>
      <c r="FD176" s="44"/>
      <c r="FE176" s="44"/>
      <c r="FF176" s="52"/>
      <c r="FG176" s="44"/>
      <c r="FH176" s="44"/>
      <c r="FI176" s="44"/>
      <c r="FJ176" s="44"/>
      <c r="FK176" s="44"/>
      <c r="FM176" s="44"/>
      <c r="FN176" s="44"/>
      <c r="FO176" s="49"/>
      <c r="FP176" s="49"/>
      <c r="FQ176" s="44"/>
      <c r="FR176" s="44"/>
      <c r="FS176" s="44"/>
      <c r="FT176" s="44"/>
      <c r="FU176" s="52"/>
      <c r="FV176" s="44"/>
      <c r="FW176" s="44"/>
      <c r="FX176" s="44"/>
      <c r="FY176" s="44"/>
      <c r="FZ176" s="44"/>
      <c r="GB176" s="44"/>
      <c r="GC176" s="44"/>
      <c r="GD176" s="49"/>
      <c r="GE176" s="49"/>
      <c r="GF176" s="44"/>
      <c r="GG176" s="44"/>
      <c r="GH176" s="44"/>
      <c r="GI176" s="44"/>
      <c r="GJ176" s="52"/>
      <c r="GK176" s="44"/>
      <c r="GL176" s="44"/>
      <c r="GM176" s="44"/>
      <c r="GN176" s="44"/>
      <c r="GO176" s="44"/>
      <c r="GQ176" s="44"/>
      <c r="GR176" s="44"/>
      <c r="GS176" s="49"/>
      <c r="GT176" s="49"/>
      <c r="GU176" s="44"/>
      <c r="GV176" s="44"/>
      <c r="GW176" s="44"/>
      <c r="GX176" s="44"/>
      <c r="GY176" s="52"/>
      <c r="GZ176" s="44"/>
      <c r="HA176" s="44"/>
      <c r="HB176" s="44"/>
      <c r="HC176" s="44"/>
      <c r="HD176" s="44"/>
      <c r="HF176" s="44"/>
      <c r="HG176" s="44"/>
      <c r="HH176" s="49"/>
      <c r="HI176" s="49"/>
      <c r="HJ176" s="44"/>
      <c r="HK176" s="44"/>
      <c r="HL176" s="44"/>
      <c r="HM176" s="44"/>
      <c r="HN176" s="52"/>
      <c r="HO176" s="44"/>
      <c r="HP176" s="44"/>
      <c r="HQ176" s="44"/>
      <c r="HR176" s="44"/>
      <c r="HS176" s="44"/>
      <c r="HU176" s="44"/>
      <c r="HV176" s="44"/>
      <c r="HW176" s="49"/>
      <c r="HX176" s="49"/>
      <c r="HY176" s="44"/>
      <c r="HZ176" s="44"/>
      <c r="IA176" s="44"/>
      <c r="IB176" s="44"/>
      <c r="IC176" s="52"/>
      <c r="ID176" s="44"/>
      <c r="IE176" s="44"/>
      <c r="IF176" s="44"/>
      <c r="IG176" s="44"/>
      <c r="IH176" s="44"/>
      <c r="IJ176" s="44"/>
      <c r="IK176" s="44"/>
    </row>
    <row r="177" spans="1:27" s="47" customFormat="1" ht="12.75">
      <c r="A177" s="46" t="e">
        <f>#REF!</f>
        <v>#REF!</v>
      </c>
      <c r="B177" s="47" t="e">
        <f t="shared" si="26"/>
        <v>#REF!</v>
      </c>
      <c r="C177" s="1">
        <v>407</v>
      </c>
      <c r="D177" s="39" t="s">
        <v>194</v>
      </c>
      <c r="E177" s="40" t="b">
        <f t="shared" si="28"/>
        <v>1</v>
      </c>
      <c r="F177" s="39">
        <v>407</v>
      </c>
      <c r="G177" s="40" t="s">
        <v>194</v>
      </c>
      <c r="H177" s="41">
        <v>292.04999999999995</v>
      </c>
      <c r="I177" s="41">
        <f t="shared" si="27"/>
        <v>1021678.52</v>
      </c>
      <c r="J177" s="41">
        <v>151.53</v>
      </c>
      <c r="K177" s="41">
        <f t="shared" si="29"/>
        <v>265048.7</v>
      </c>
      <c r="L177" s="41">
        <v>61.730000000000004</v>
      </c>
      <c r="M177" s="42">
        <v>0</v>
      </c>
      <c r="N177" s="41">
        <f t="shared" si="30"/>
        <v>116174.63</v>
      </c>
      <c r="O177" s="43">
        <f t="shared" si="31"/>
        <v>0</v>
      </c>
      <c r="P177" s="41">
        <v>1</v>
      </c>
      <c r="Q177" s="50">
        <f t="shared" si="32"/>
        <v>684.45</v>
      </c>
      <c r="R177" s="41">
        <f t="shared" si="33"/>
        <v>1403586.3</v>
      </c>
      <c r="S177" s="44">
        <v>210139</v>
      </c>
      <c r="T177" s="41">
        <f t="shared" si="34"/>
        <v>1193447.3</v>
      </c>
      <c r="U177" s="41">
        <v>1386032</v>
      </c>
      <c r="V177" s="45">
        <v>2639838.6</v>
      </c>
      <c r="W177" s="43">
        <f t="shared" si="35"/>
        <v>2851026</v>
      </c>
      <c r="X177" s="43">
        <f t="shared" si="36"/>
        <v>2579479.3</v>
      </c>
      <c r="Y177" s="43">
        <v>0</v>
      </c>
      <c r="Z177" s="43">
        <f t="shared" si="37"/>
        <v>2579479.3</v>
      </c>
      <c r="AA177" s="41"/>
    </row>
    <row r="178" spans="1:27" s="47" customFormat="1" ht="12.75">
      <c r="A178" s="46" t="e">
        <f>#REF!</f>
        <v>#REF!</v>
      </c>
      <c r="B178" s="47" t="e">
        <f t="shared" si="26"/>
        <v>#REF!</v>
      </c>
      <c r="C178" s="1">
        <v>411</v>
      </c>
      <c r="D178" s="39" t="s">
        <v>195</v>
      </c>
      <c r="E178" s="40" t="b">
        <f t="shared" si="28"/>
        <v>1</v>
      </c>
      <c r="F178" s="39">
        <v>411</v>
      </c>
      <c r="G178" s="40" t="s">
        <v>195</v>
      </c>
      <c r="H178" s="41">
        <v>654.03</v>
      </c>
      <c r="I178" s="41">
        <f t="shared" si="27"/>
        <v>2287993.15</v>
      </c>
      <c r="J178" s="41">
        <v>92.17</v>
      </c>
      <c r="K178" s="41">
        <f t="shared" si="29"/>
        <v>161219.16</v>
      </c>
      <c r="L178" s="41">
        <v>115.63000000000001</v>
      </c>
      <c r="M178" s="42">
        <v>0.66</v>
      </c>
      <c r="N178" s="41">
        <f t="shared" si="30"/>
        <v>217613.35</v>
      </c>
      <c r="O178" s="43">
        <f t="shared" si="31"/>
        <v>451.74</v>
      </c>
      <c r="P178" s="41">
        <v>0</v>
      </c>
      <c r="Q178" s="50">
        <f t="shared" si="32"/>
        <v>0</v>
      </c>
      <c r="R178" s="41">
        <f t="shared" si="33"/>
        <v>2667277.4000000004</v>
      </c>
      <c r="S178" s="44">
        <v>1173958</v>
      </c>
      <c r="T178" s="41">
        <f t="shared" si="34"/>
        <v>1493319.4000000004</v>
      </c>
      <c r="U178" s="41">
        <v>769340</v>
      </c>
      <c r="V178" s="45">
        <v>2438458.29</v>
      </c>
      <c r="W178" s="43">
        <f t="shared" si="35"/>
        <v>2633535</v>
      </c>
      <c r="X178" s="43">
        <f t="shared" si="36"/>
        <v>2262659.4000000004</v>
      </c>
      <c r="Y178" s="43">
        <v>0</v>
      </c>
      <c r="Z178" s="43">
        <f t="shared" si="37"/>
        <v>2262659.4000000004</v>
      </c>
      <c r="AA178" s="41"/>
    </row>
    <row r="179" spans="1:27" s="47" customFormat="1" ht="12.75">
      <c r="A179" s="46" t="e">
        <f>#REF!</f>
        <v>#REF!</v>
      </c>
      <c r="B179" s="47" t="e">
        <f t="shared" si="26"/>
        <v>#REF!</v>
      </c>
      <c r="C179" s="1">
        <v>413</v>
      </c>
      <c r="D179" s="39" t="s">
        <v>196</v>
      </c>
      <c r="E179" s="40" t="b">
        <f t="shared" si="28"/>
        <v>1</v>
      </c>
      <c r="F179" s="39">
        <v>413</v>
      </c>
      <c r="G179" s="40" t="s">
        <v>196</v>
      </c>
      <c r="H179" s="41">
        <v>696.03</v>
      </c>
      <c r="I179" s="41">
        <f t="shared" si="27"/>
        <v>2434921.75</v>
      </c>
      <c r="J179" s="41">
        <v>83.98</v>
      </c>
      <c r="K179" s="41">
        <f t="shared" si="29"/>
        <v>146893.62</v>
      </c>
      <c r="L179" s="41">
        <v>83.25</v>
      </c>
      <c r="M179" s="42">
        <v>0</v>
      </c>
      <c r="N179" s="41">
        <f t="shared" si="30"/>
        <v>156674.84</v>
      </c>
      <c r="O179" s="43">
        <f t="shared" si="31"/>
        <v>0</v>
      </c>
      <c r="P179" s="41">
        <v>8</v>
      </c>
      <c r="Q179" s="50">
        <f t="shared" si="32"/>
        <v>5475.6</v>
      </c>
      <c r="R179" s="41">
        <f t="shared" si="33"/>
        <v>2743965.81</v>
      </c>
      <c r="S179" s="44">
        <v>1334778</v>
      </c>
      <c r="T179" s="41">
        <f t="shared" si="34"/>
        <v>1409187.81</v>
      </c>
      <c r="U179" s="41">
        <v>0</v>
      </c>
      <c r="V179" s="45">
        <v>1261143</v>
      </c>
      <c r="W179" s="43">
        <f t="shared" si="35"/>
        <v>1362034</v>
      </c>
      <c r="X179" s="43">
        <f t="shared" si="36"/>
        <v>1362034</v>
      </c>
      <c r="Y179" s="43">
        <v>0</v>
      </c>
      <c r="Z179" s="43">
        <f t="shared" si="37"/>
        <v>1362034</v>
      </c>
      <c r="AA179" s="41"/>
    </row>
    <row r="180" spans="1:27" s="47" customFormat="1" ht="12.75">
      <c r="A180" s="46" t="e">
        <f>#REF!</f>
        <v>#REF!</v>
      </c>
      <c r="B180" s="47" t="e">
        <f t="shared" si="26"/>
        <v>#REF!</v>
      </c>
      <c r="C180" s="1">
        <v>414</v>
      </c>
      <c r="D180" s="39" t="s">
        <v>197</v>
      </c>
      <c r="E180" s="40" t="b">
        <f t="shared" si="28"/>
        <v>1</v>
      </c>
      <c r="F180" s="39">
        <v>414</v>
      </c>
      <c r="G180" s="40" t="s">
        <v>197</v>
      </c>
      <c r="H180" s="41">
        <v>0</v>
      </c>
      <c r="I180" s="41">
        <f t="shared" si="27"/>
        <v>0</v>
      </c>
      <c r="J180" s="41">
        <v>0</v>
      </c>
      <c r="K180" s="41">
        <f t="shared" si="29"/>
        <v>0</v>
      </c>
      <c r="L180" s="41">
        <v>0</v>
      </c>
      <c r="M180" s="42">
        <v>0</v>
      </c>
      <c r="N180" s="41">
        <f t="shared" si="30"/>
        <v>0</v>
      </c>
      <c r="O180" s="43">
        <f t="shared" si="31"/>
        <v>0</v>
      </c>
      <c r="P180" s="41">
        <v>0</v>
      </c>
      <c r="Q180" s="50">
        <f t="shared" si="32"/>
        <v>0</v>
      </c>
      <c r="R180" s="41">
        <f t="shared" si="33"/>
        <v>0</v>
      </c>
      <c r="S180" s="44">
        <v>5073</v>
      </c>
      <c r="T180" s="41">
        <f t="shared" si="34"/>
        <v>0</v>
      </c>
      <c r="U180" s="41">
        <v>0</v>
      </c>
      <c r="V180" s="45">
        <v>0</v>
      </c>
      <c r="W180" s="43">
        <f t="shared" si="35"/>
        <v>0</v>
      </c>
      <c r="X180" s="43">
        <f t="shared" si="36"/>
        <v>0</v>
      </c>
      <c r="Y180" s="43">
        <v>0</v>
      </c>
      <c r="Z180" s="43">
        <f t="shared" si="37"/>
        <v>0</v>
      </c>
      <c r="AA180" s="41"/>
    </row>
    <row r="181" spans="1:27" s="47" customFormat="1" ht="12.75">
      <c r="A181" s="46" t="e">
        <f>#REF!</f>
        <v>#REF!</v>
      </c>
      <c r="B181" s="47" t="e">
        <f t="shared" si="26"/>
        <v>#REF!</v>
      </c>
      <c r="C181" s="1">
        <v>415</v>
      </c>
      <c r="D181" s="39" t="s">
        <v>198</v>
      </c>
      <c r="E181" s="40" t="b">
        <f t="shared" si="28"/>
        <v>1</v>
      </c>
      <c r="F181" s="39">
        <v>415</v>
      </c>
      <c r="G181" s="40" t="s">
        <v>198</v>
      </c>
      <c r="H181" s="41">
        <v>33.54</v>
      </c>
      <c r="I181" s="41">
        <f t="shared" si="27"/>
        <v>117332.98</v>
      </c>
      <c r="J181" s="41">
        <v>2</v>
      </c>
      <c r="K181" s="41">
        <f t="shared" si="29"/>
        <v>3498.3</v>
      </c>
      <c r="L181" s="41">
        <v>1</v>
      </c>
      <c r="M181" s="42">
        <v>0</v>
      </c>
      <c r="N181" s="41">
        <f t="shared" si="30"/>
        <v>1881.98</v>
      </c>
      <c r="O181" s="43">
        <f t="shared" si="31"/>
        <v>0</v>
      </c>
      <c r="P181" s="41">
        <v>0</v>
      </c>
      <c r="Q181" s="50">
        <f t="shared" si="32"/>
        <v>0</v>
      </c>
      <c r="R181" s="41">
        <f t="shared" si="33"/>
        <v>122713.26</v>
      </c>
      <c r="S181" s="44">
        <v>71327</v>
      </c>
      <c r="T181" s="41">
        <f t="shared" si="34"/>
        <v>51386.259999999995</v>
      </c>
      <c r="U181" s="41">
        <v>128496</v>
      </c>
      <c r="V181" s="45">
        <v>219251.37</v>
      </c>
      <c r="W181" s="43">
        <f t="shared" si="35"/>
        <v>236791</v>
      </c>
      <c r="X181" s="43">
        <f t="shared" si="36"/>
        <v>179882.26</v>
      </c>
      <c r="Y181" s="43">
        <v>1597.3699999999953</v>
      </c>
      <c r="Z181" s="43">
        <f t="shared" si="37"/>
        <v>181479.63</v>
      </c>
      <c r="AA181" s="41"/>
    </row>
    <row r="182" spans="1:27" s="47" customFormat="1" ht="12.75">
      <c r="A182" s="46" t="e">
        <f>#REF!</f>
        <v>#REF!</v>
      </c>
      <c r="B182" s="47" t="e">
        <f t="shared" si="26"/>
        <v>#REF!</v>
      </c>
      <c r="C182" s="1">
        <v>419</v>
      </c>
      <c r="D182" s="39" t="s">
        <v>199</v>
      </c>
      <c r="E182" s="40" t="b">
        <f t="shared" si="28"/>
        <v>1</v>
      </c>
      <c r="F182" s="39">
        <v>419</v>
      </c>
      <c r="G182" s="40" t="s">
        <v>199</v>
      </c>
      <c r="H182" s="41">
        <v>523.8199999999999</v>
      </c>
      <c r="I182" s="41">
        <f t="shared" si="27"/>
        <v>1832479.51</v>
      </c>
      <c r="J182" s="41">
        <v>286.13000000000005</v>
      </c>
      <c r="K182" s="41">
        <f t="shared" si="29"/>
        <v>500484.29</v>
      </c>
      <c r="L182" s="41">
        <v>122.02</v>
      </c>
      <c r="M182" s="42">
        <v>1</v>
      </c>
      <c r="N182" s="41">
        <f t="shared" si="30"/>
        <v>229639.2</v>
      </c>
      <c r="O182" s="43">
        <f t="shared" si="31"/>
        <v>684.45</v>
      </c>
      <c r="P182" s="41">
        <v>1</v>
      </c>
      <c r="Q182" s="50">
        <f t="shared" si="32"/>
        <v>684.45</v>
      </c>
      <c r="R182" s="41">
        <f t="shared" si="33"/>
        <v>2563971.9000000004</v>
      </c>
      <c r="S182" s="44">
        <v>1658523</v>
      </c>
      <c r="T182" s="41">
        <f t="shared" si="34"/>
        <v>905448.9000000004</v>
      </c>
      <c r="U182" s="41">
        <v>1018969</v>
      </c>
      <c r="V182" s="45">
        <v>2018170.0900000003</v>
      </c>
      <c r="W182" s="43">
        <f t="shared" si="35"/>
        <v>2179624</v>
      </c>
      <c r="X182" s="43">
        <f t="shared" si="36"/>
        <v>1924417.9000000004</v>
      </c>
      <c r="Y182" s="43">
        <v>0</v>
      </c>
      <c r="Z182" s="43">
        <f t="shared" si="37"/>
        <v>1924417.9000000004</v>
      </c>
      <c r="AA182" s="41"/>
    </row>
    <row r="183" spans="1:27" s="47" customFormat="1" ht="12.75">
      <c r="A183" s="46" t="e">
        <f>#REF!</f>
        <v>#REF!</v>
      </c>
      <c r="B183" s="47" t="e">
        <f t="shared" si="26"/>
        <v>#REF!</v>
      </c>
      <c r="C183" s="1">
        <v>425</v>
      </c>
      <c r="D183" s="39" t="s">
        <v>200</v>
      </c>
      <c r="E183" s="40" t="b">
        <f t="shared" si="28"/>
        <v>1</v>
      </c>
      <c r="F183" s="39">
        <v>425</v>
      </c>
      <c r="G183" s="40" t="s">
        <v>200</v>
      </c>
      <c r="H183" s="41">
        <v>1961.52</v>
      </c>
      <c r="I183" s="41">
        <f t="shared" si="27"/>
        <v>6861985.42</v>
      </c>
      <c r="J183" s="41">
        <v>232.42</v>
      </c>
      <c r="K183" s="41">
        <f t="shared" si="29"/>
        <v>406537.44</v>
      </c>
      <c r="L183" s="41">
        <v>325.53</v>
      </c>
      <c r="M183" s="42">
        <v>24.09</v>
      </c>
      <c r="N183" s="41">
        <f t="shared" si="30"/>
        <v>612640.95</v>
      </c>
      <c r="O183" s="43">
        <f t="shared" si="31"/>
        <v>16488.4</v>
      </c>
      <c r="P183" s="41">
        <v>14</v>
      </c>
      <c r="Q183" s="50">
        <f t="shared" si="32"/>
        <v>9582.3</v>
      </c>
      <c r="R183" s="41">
        <f t="shared" si="33"/>
        <v>7907234.510000001</v>
      </c>
      <c r="S183" s="44">
        <v>3361581</v>
      </c>
      <c r="T183" s="41">
        <f t="shared" si="34"/>
        <v>4545653.510000001</v>
      </c>
      <c r="U183" s="41">
        <v>0</v>
      </c>
      <c r="V183" s="45">
        <v>3877038</v>
      </c>
      <c r="W183" s="43">
        <f t="shared" si="35"/>
        <v>4187201</v>
      </c>
      <c r="X183" s="43">
        <f t="shared" si="36"/>
        <v>4187201</v>
      </c>
      <c r="Y183" s="43">
        <v>0</v>
      </c>
      <c r="Z183" s="43">
        <f t="shared" si="37"/>
        <v>4187201</v>
      </c>
      <c r="AA183" s="41"/>
    </row>
    <row r="184" spans="1:27" s="54" customFormat="1" ht="12.75">
      <c r="A184" s="53" t="e">
        <f>#REF!</f>
        <v>#REF!</v>
      </c>
      <c r="B184" s="54" t="e">
        <f t="shared" si="26"/>
        <v>#REF!</v>
      </c>
      <c r="C184" s="1">
        <v>427</v>
      </c>
      <c r="D184" s="39" t="s">
        <v>201</v>
      </c>
      <c r="E184" s="40" t="b">
        <f t="shared" si="28"/>
        <v>1</v>
      </c>
      <c r="F184" s="39">
        <v>427</v>
      </c>
      <c r="G184" s="40" t="s">
        <v>201</v>
      </c>
      <c r="H184" s="41">
        <v>1102.87</v>
      </c>
      <c r="I184" s="41">
        <f t="shared" si="27"/>
        <v>3858170.12</v>
      </c>
      <c r="J184" s="41">
        <v>303.11</v>
      </c>
      <c r="K184" s="41">
        <f t="shared" si="29"/>
        <v>530184.86</v>
      </c>
      <c r="L184" s="41">
        <v>139.12</v>
      </c>
      <c r="M184" s="42">
        <v>2.66</v>
      </c>
      <c r="N184" s="41">
        <f t="shared" si="30"/>
        <v>261821.06</v>
      </c>
      <c r="O184" s="43">
        <f t="shared" si="31"/>
        <v>1820.64</v>
      </c>
      <c r="P184" s="41">
        <v>10</v>
      </c>
      <c r="Q184" s="50">
        <f t="shared" si="32"/>
        <v>6844.5</v>
      </c>
      <c r="R184" s="41">
        <f t="shared" si="33"/>
        <v>4658841.18</v>
      </c>
      <c r="S184" s="44">
        <v>1386225</v>
      </c>
      <c r="T184" s="41">
        <f t="shared" si="34"/>
        <v>3272616.1799999997</v>
      </c>
      <c r="U184" s="41">
        <v>2363044</v>
      </c>
      <c r="V184" s="45">
        <v>5880654.640000001</v>
      </c>
      <c r="W184" s="43">
        <f t="shared" si="35"/>
        <v>6351107</v>
      </c>
      <c r="X184" s="43">
        <f t="shared" si="36"/>
        <v>5635660.18</v>
      </c>
      <c r="Y184" s="43">
        <v>0</v>
      </c>
      <c r="Z184" s="43">
        <f t="shared" si="37"/>
        <v>5635660.18</v>
      </c>
      <c r="AA184" s="55"/>
    </row>
    <row r="185" spans="1:27" s="47" customFormat="1" ht="12.75">
      <c r="A185" s="46" t="e">
        <f>#REF!</f>
        <v>#REF!</v>
      </c>
      <c r="B185" s="47" t="e">
        <f t="shared" si="26"/>
        <v>#REF!</v>
      </c>
      <c r="C185" s="1">
        <v>429</v>
      </c>
      <c r="D185" s="39" t="s">
        <v>202</v>
      </c>
      <c r="E185" s="40" t="b">
        <f t="shared" si="28"/>
        <v>1</v>
      </c>
      <c r="F185" s="39">
        <v>429</v>
      </c>
      <c r="G185" s="40" t="s">
        <v>202</v>
      </c>
      <c r="H185" s="41">
        <v>774.6899999999999</v>
      </c>
      <c r="I185" s="41">
        <f t="shared" si="27"/>
        <v>2710098.03</v>
      </c>
      <c r="J185" s="41">
        <v>261.40000000000003</v>
      </c>
      <c r="K185" s="41">
        <f t="shared" si="29"/>
        <v>457227.81</v>
      </c>
      <c r="L185" s="41">
        <v>168.02</v>
      </c>
      <c r="M185" s="42">
        <v>11.5</v>
      </c>
      <c r="N185" s="41">
        <f t="shared" si="30"/>
        <v>316210.28</v>
      </c>
      <c r="O185" s="43">
        <f t="shared" si="31"/>
        <v>7871.18</v>
      </c>
      <c r="P185" s="41">
        <v>0.58</v>
      </c>
      <c r="Q185" s="50">
        <f t="shared" si="32"/>
        <v>396.98</v>
      </c>
      <c r="R185" s="41">
        <f t="shared" si="33"/>
        <v>3491804.2800000003</v>
      </c>
      <c r="S185" s="44">
        <v>760685</v>
      </c>
      <c r="T185" s="41">
        <f t="shared" si="34"/>
        <v>2731119.2800000003</v>
      </c>
      <c r="U185" s="41">
        <v>1017192</v>
      </c>
      <c r="V185" s="45">
        <v>3670249</v>
      </c>
      <c r="W185" s="43">
        <f t="shared" si="35"/>
        <v>3963869</v>
      </c>
      <c r="X185" s="43">
        <f t="shared" si="36"/>
        <v>3748311.2800000003</v>
      </c>
      <c r="Y185" s="43">
        <v>0</v>
      </c>
      <c r="Z185" s="43">
        <f t="shared" si="37"/>
        <v>3748311.2800000003</v>
      </c>
      <c r="AA185" s="41"/>
    </row>
    <row r="186" spans="1:27" s="47" customFormat="1" ht="12.75">
      <c r="A186" s="46" t="e">
        <f>#REF!</f>
        <v>#REF!</v>
      </c>
      <c r="B186" s="47" t="e">
        <f t="shared" si="26"/>
        <v>#REF!</v>
      </c>
      <c r="C186" s="1">
        <v>431</v>
      </c>
      <c r="D186" s="39" t="s">
        <v>203</v>
      </c>
      <c r="E186" s="40" t="b">
        <f t="shared" si="28"/>
        <v>1</v>
      </c>
      <c r="F186" s="39">
        <v>431</v>
      </c>
      <c r="G186" s="40" t="s">
        <v>203</v>
      </c>
      <c r="H186" s="41">
        <v>788.9499999999999</v>
      </c>
      <c r="I186" s="41">
        <f t="shared" si="27"/>
        <v>2759983.79</v>
      </c>
      <c r="J186" s="41">
        <v>213.08999999999997</v>
      </c>
      <c r="K186" s="41">
        <f t="shared" si="29"/>
        <v>372726.37</v>
      </c>
      <c r="L186" s="41">
        <v>96.99000000000001</v>
      </c>
      <c r="M186" s="42">
        <v>3</v>
      </c>
      <c r="N186" s="41">
        <f t="shared" si="30"/>
        <v>182533.24</v>
      </c>
      <c r="O186" s="43">
        <f t="shared" si="31"/>
        <v>2053.35</v>
      </c>
      <c r="P186" s="41">
        <v>0.75</v>
      </c>
      <c r="Q186" s="50">
        <f t="shared" si="32"/>
        <v>513.34</v>
      </c>
      <c r="R186" s="41">
        <f t="shared" si="33"/>
        <v>3317810.0900000003</v>
      </c>
      <c r="S186" s="44">
        <v>1519109</v>
      </c>
      <c r="T186" s="41">
        <f t="shared" si="34"/>
        <v>1798701.0900000003</v>
      </c>
      <c r="U186" s="41">
        <v>400345</v>
      </c>
      <c r="V186" s="45">
        <v>2299791.58</v>
      </c>
      <c r="W186" s="43">
        <f t="shared" si="35"/>
        <v>2483775</v>
      </c>
      <c r="X186" s="43">
        <f t="shared" si="36"/>
        <v>2199046.0900000003</v>
      </c>
      <c r="Y186" s="43">
        <v>0</v>
      </c>
      <c r="Z186" s="43">
        <f t="shared" si="37"/>
        <v>2199046.0900000003</v>
      </c>
      <c r="AA186" s="41"/>
    </row>
    <row r="187" spans="1:27" s="47" customFormat="1" ht="12.75">
      <c r="A187" s="46" t="e">
        <f>#REF!</f>
        <v>#REF!</v>
      </c>
      <c r="B187" s="47" t="e">
        <f t="shared" si="26"/>
        <v>#REF!</v>
      </c>
      <c r="C187" s="1">
        <v>435</v>
      </c>
      <c r="D187" s="39" t="s">
        <v>204</v>
      </c>
      <c r="E187" s="40" t="b">
        <f t="shared" si="28"/>
        <v>1</v>
      </c>
      <c r="F187" s="39">
        <v>435</v>
      </c>
      <c r="G187" s="40" t="s">
        <v>204</v>
      </c>
      <c r="H187" s="41">
        <v>91.86</v>
      </c>
      <c r="I187" s="41">
        <f t="shared" si="27"/>
        <v>321353.84</v>
      </c>
      <c r="J187" s="41">
        <v>15.54</v>
      </c>
      <c r="K187" s="41">
        <f t="shared" si="29"/>
        <v>27181.79</v>
      </c>
      <c r="L187" s="41">
        <v>13.3</v>
      </c>
      <c r="M187" s="42">
        <v>0</v>
      </c>
      <c r="N187" s="41">
        <f t="shared" si="30"/>
        <v>25030.33</v>
      </c>
      <c r="O187" s="43">
        <f t="shared" si="31"/>
        <v>0</v>
      </c>
      <c r="P187" s="41">
        <v>0</v>
      </c>
      <c r="Q187" s="50">
        <f t="shared" si="32"/>
        <v>0</v>
      </c>
      <c r="R187" s="41">
        <f t="shared" si="33"/>
        <v>373565.96</v>
      </c>
      <c r="S187" s="44">
        <v>250696</v>
      </c>
      <c r="T187" s="41">
        <f t="shared" si="34"/>
        <v>122869.96000000002</v>
      </c>
      <c r="U187" s="41">
        <v>144093</v>
      </c>
      <c r="V187" s="45">
        <v>290425.52</v>
      </c>
      <c r="W187" s="43">
        <f t="shared" si="35"/>
        <v>313660</v>
      </c>
      <c r="X187" s="43">
        <f t="shared" si="36"/>
        <v>266962.96</v>
      </c>
      <c r="Y187" s="43">
        <v>31014.03999999998</v>
      </c>
      <c r="Z187" s="43">
        <f t="shared" si="37"/>
        <v>297977</v>
      </c>
      <c r="AA187" s="41"/>
    </row>
    <row r="188" spans="1:27" s="47" customFormat="1" ht="12.75">
      <c r="A188" s="46" t="e">
        <f>#REF!</f>
        <v>#REF!</v>
      </c>
      <c r="B188" s="47" t="e">
        <f t="shared" si="26"/>
        <v>#REF!</v>
      </c>
      <c r="C188" s="1">
        <v>436</v>
      </c>
      <c r="D188" s="39" t="s">
        <v>205</v>
      </c>
      <c r="E188" s="40" t="b">
        <f t="shared" si="28"/>
        <v>1</v>
      </c>
      <c r="F188" s="39">
        <v>436</v>
      </c>
      <c r="G188" s="40" t="s">
        <v>205</v>
      </c>
      <c r="H188" s="41">
        <v>0</v>
      </c>
      <c r="I188" s="41">
        <f t="shared" si="27"/>
        <v>0</v>
      </c>
      <c r="J188" s="41">
        <v>0</v>
      </c>
      <c r="K188" s="41">
        <f t="shared" si="29"/>
        <v>0</v>
      </c>
      <c r="L188" s="41">
        <v>0</v>
      </c>
      <c r="M188" s="42">
        <v>0</v>
      </c>
      <c r="N188" s="41">
        <f t="shared" si="30"/>
        <v>0</v>
      </c>
      <c r="O188" s="43">
        <f t="shared" si="31"/>
        <v>0</v>
      </c>
      <c r="P188" s="41">
        <v>0</v>
      </c>
      <c r="Q188" s="50">
        <f t="shared" si="32"/>
        <v>0</v>
      </c>
      <c r="R188" s="41">
        <f t="shared" si="33"/>
        <v>0</v>
      </c>
      <c r="S188" s="44">
        <v>7008</v>
      </c>
      <c r="T188" s="41">
        <f t="shared" si="34"/>
        <v>0</v>
      </c>
      <c r="U188" s="41">
        <v>1182</v>
      </c>
      <c r="V188" s="45">
        <v>1182</v>
      </c>
      <c r="W188" s="43">
        <f t="shared" si="35"/>
        <v>1277</v>
      </c>
      <c r="X188" s="43">
        <f t="shared" si="36"/>
        <v>1182</v>
      </c>
      <c r="Y188" s="43">
        <v>0</v>
      </c>
      <c r="Z188" s="43">
        <f t="shared" si="37"/>
        <v>1182</v>
      </c>
      <c r="AA188" s="41"/>
    </row>
    <row r="189" spans="1:27" s="47" customFormat="1" ht="12.75">
      <c r="A189" s="46" t="e">
        <f>#REF!</f>
        <v>#REF!</v>
      </c>
      <c r="B189" s="47" t="e">
        <f t="shared" si="26"/>
        <v>#REF!</v>
      </c>
      <c r="C189" s="1">
        <v>437</v>
      </c>
      <c r="D189" s="39" t="s">
        <v>206</v>
      </c>
      <c r="E189" s="40" t="b">
        <f t="shared" si="28"/>
        <v>1</v>
      </c>
      <c r="F189" s="39">
        <v>437</v>
      </c>
      <c r="G189" s="40" t="s">
        <v>206</v>
      </c>
      <c r="H189" s="41">
        <v>73.03999999999999</v>
      </c>
      <c r="I189" s="41">
        <f t="shared" si="27"/>
        <v>255515.83</v>
      </c>
      <c r="J189" s="41">
        <v>27.45</v>
      </c>
      <c r="K189" s="41">
        <f t="shared" si="29"/>
        <v>48014.17</v>
      </c>
      <c r="L189" s="41">
        <v>12</v>
      </c>
      <c r="M189" s="42">
        <v>0</v>
      </c>
      <c r="N189" s="41">
        <f t="shared" si="30"/>
        <v>22583.76</v>
      </c>
      <c r="O189" s="43">
        <f t="shared" si="31"/>
        <v>0</v>
      </c>
      <c r="P189" s="41">
        <v>0</v>
      </c>
      <c r="Q189" s="50">
        <f t="shared" si="32"/>
        <v>0</v>
      </c>
      <c r="R189" s="41">
        <f t="shared" si="33"/>
        <v>326113.76</v>
      </c>
      <c r="S189" s="44">
        <v>595816</v>
      </c>
      <c r="T189" s="41">
        <f t="shared" si="34"/>
        <v>0</v>
      </c>
      <c r="U189" s="41">
        <v>35370</v>
      </c>
      <c r="V189" s="45">
        <v>35370</v>
      </c>
      <c r="W189" s="43">
        <f t="shared" si="35"/>
        <v>38200</v>
      </c>
      <c r="X189" s="43">
        <f t="shared" si="36"/>
        <v>35370</v>
      </c>
      <c r="Y189" s="43">
        <v>0</v>
      </c>
      <c r="Z189" s="43">
        <f t="shared" si="37"/>
        <v>35370</v>
      </c>
      <c r="AA189" s="41"/>
    </row>
    <row r="190" spans="1:27" s="47" customFormat="1" ht="12.75">
      <c r="A190" s="46" t="e">
        <f>#REF!</f>
        <v>#REF!</v>
      </c>
      <c r="B190" s="47" t="e">
        <f t="shared" si="26"/>
        <v>#REF!</v>
      </c>
      <c r="C190" s="1">
        <v>439</v>
      </c>
      <c r="D190" s="39" t="s">
        <v>207</v>
      </c>
      <c r="E190" s="40" t="b">
        <f t="shared" si="28"/>
        <v>1</v>
      </c>
      <c r="F190" s="39">
        <v>439</v>
      </c>
      <c r="G190" s="40" t="s">
        <v>207</v>
      </c>
      <c r="H190" s="41">
        <v>526.64</v>
      </c>
      <c r="I190" s="41">
        <f t="shared" si="27"/>
        <v>1842344.71</v>
      </c>
      <c r="J190" s="41">
        <v>270.51</v>
      </c>
      <c r="K190" s="41">
        <f t="shared" si="29"/>
        <v>473162.57</v>
      </c>
      <c r="L190" s="41">
        <v>114.03</v>
      </c>
      <c r="M190" s="42">
        <v>4</v>
      </c>
      <c r="N190" s="41">
        <f t="shared" si="30"/>
        <v>214602.18</v>
      </c>
      <c r="O190" s="43">
        <f t="shared" si="31"/>
        <v>2737.8</v>
      </c>
      <c r="P190" s="41">
        <v>2</v>
      </c>
      <c r="Q190" s="50">
        <f t="shared" si="32"/>
        <v>1368.9</v>
      </c>
      <c r="R190" s="41">
        <f t="shared" si="33"/>
        <v>2534216.1599999997</v>
      </c>
      <c r="S190" s="44">
        <v>532487</v>
      </c>
      <c r="T190" s="41">
        <f t="shared" si="34"/>
        <v>2001729.1599999997</v>
      </c>
      <c r="U190" s="41">
        <v>2185277</v>
      </c>
      <c r="V190" s="45">
        <v>4209316.959999999</v>
      </c>
      <c r="W190" s="43">
        <f t="shared" si="35"/>
        <v>4546062</v>
      </c>
      <c r="X190" s="43">
        <f t="shared" si="36"/>
        <v>4187006.1599999997</v>
      </c>
      <c r="Y190" s="43">
        <v>0</v>
      </c>
      <c r="Z190" s="43">
        <f t="shared" si="37"/>
        <v>4187006.1599999997</v>
      </c>
      <c r="AA190" s="41"/>
    </row>
    <row r="191" spans="1:27" s="47" customFormat="1" ht="12.75">
      <c r="A191" s="46" t="e">
        <f>#REF!</f>
        <v>#REF!</v>
      </c>
      <c r="B191" s="47" t="e">
        <f t="shared" si="26"/>
        <v>#REF!</v>
      </c>
      <c r="C191" s="1">
        <v>441</v>
      </c>
      <c r="D191" s="39" t="s">
        <v>208</v>
      </c>
      <c r="E191" s="40" t="b">
        <f t="shared" si="28"/>
        <v>1</v>
      </c>
      <c r="F191" s="39">
        <v>441</v>
      </c>
      <c r="G191" s="40" t="s">
        <v>208</v>
      </c>
      <c r="H191" s="41">
        <v>292.83</v>
      </c>
      <c r="I191" s="41">
        <f t="shared" si="27"/>
        <v>1024407.19</v>
      </c>
      <c r="J191" s="41">
        <v>29.58</v>
      </c>
      <c r="K191" s="41">
        <f t="shared" si="29"/>
        <v>51739.86</v>
      </c>
      <c r="L191" s="41">
        <v>45.07</v>
      </c>
      <c r="M191" s="42">
        <v>5</v>
      </c>
      <c r="N191" s="41">
        <f t="shared" si="30"/>
        <v>84820.84</v>
      </c>
      <c r="O191" s="43">
        <f t="shared" si="31"/>
        <v>3422.25</v>
      </c>
      <c r="P191" s="41">
        <v>1</v>
      </c>
      <c r="Q191" s="50">
        <f t="shared" si="32"/>
        <v>684.45</v>
      </c>
      <c r="R191" s="41">
        <f t="shared" si="33"/>
        <v>1165074.59</v>
      </c>
      <c r="S191" s="44">
        <v>663165</v>
      </c>
      <c r="T191" s="41">
        <f t="shared" si="34"/>
        <v>501909.5900000001</v>
      </c>
      <c r="U191" s="41">
        <v>167558</v>
      </c>
      <c r="V191" s="45">
        <v>710696.01</v>
      </c>
      <c r="W191" s="43">
        <f t="shared" si="35"/>
        <v>767552</v>
      </c>
      <c r="X191" s="43">
        <f t="shared" si="36"/>
        <v>669467.5900000001</v>
      </c>
      <c r="Y191" s="43">
        <v>0</v>
      </c>
      <c r="Z191" s="43">
        <f t="shared" si="37"/>
        <v>669467.5900000001</v>
      </c>
      <c r="AA191" s="41"/>
    </row>
    <row r="192" spans="1:27" s="47" customFormat="1" ht="12.75">
      <c r="A192" s="46" t="e">
        <f>#REF!</f>
        <v>#REF!</v>
      </c>
      <c r="B192" s="47" t="e">
        <f t="shared" si="26"/>
        <v>#REF!</v>
      </c>
      <c r="C192" s="1">
        <v>443</v>
      </c>
      <c r="D192" s="39" t="s">
        <v>209</v>
      </c>
      <c r="E192" s="40" t="b">
        <f t="shared" si="28"/>
        <v>1</v>
      </c>
      <c r="F192" s="39">
        <v>443</v>
      </c>
      <c r="G192" s="40" t="s">
        <v>209</v>
      </c>
      <c r="H192" s="41">
        <v>1122.47</v>
      </c>
      <c r="I192" s="41">
        <f t="shared" si="27"/>
        <v>3926736.8</v>
      </c>
      <c r="J192" s="41">
        <v>230.98999999999998</v>
      </c>
      <c r="K192" s="41">
        <f t="shared" si="29"/>
        <v>404036.16</v>
      </c>
      <c r="L192" s="41">
        <v>225.70999999999998</v>
      </c>
      <c r="M192" s="42">
        <v>11.5</v>
      </c>
      <c r="N192" s="41">
        <f t="shared" si="30"/>
        <v>424781.71</v>
      </c>
      <c r="O192" s="43">
        <f t="shared" si="31"/>
        <v>7871.18</v>
      </c>
      <c r="P192" s="41">
        <v>5</v>
      </c>
      <c r="Q192" s="50">
        <f t="shared" si="32"/>
        <v>3422.25</v>
      </c>
      <c r="R192" s="41">
        <f t="shared" si="33"/>
        <v>4766848.1</v>
      </c>
      <c r="S192" s="44">
        <v>2079337</v>
      </c>
      <c r="T192" s="41">
        <f t="shared" si="34"/>
        <v>2687511.0999999996</v>
      </c>
      <c r="U192" s="41">
        <v>0</v>
      </c>
      <c r="V192" s="45">
        <v>2312870</v>
      </c>
      <c r="W192" s="43">
        <f t="shared" si="35"/>
        <v>2497900</v>
      </c>
      <c r="X192" s="43">
        <f t="shared" si="36"/>
        <v>2497900</v>
      </c>
      <c r="Y192" s="43">
        <v>0</v>
      </c>
      <c r="Z192" s="43">
        <f t="shared" si="37"/>
        <v>2497900</v>
      </c>
      <c r="AA192" s="41"/>
    </row>
    <row r="193" spans="1:27" s="47" customFormat="1" ht="12.75">
      <c r="A193" s="46" t="e">
        <f>#REF!</f>
        <v>#REF!</v>
      </c>
      <c r="B193" s="47" t="e">
        <f t="shared" si="26"/>
        <v>#REF!</v>
      </c>
      <c r="C193" s="1">
        <v>447</v>
      </c>
      <c r="D193" s="39" t="s">
        <v>210</v>
      </c>
      <c r="E193" s="40" t="b">
        <f t="shared" si="28"/>
        <v>1</v>
      </c>
      <c r="F193" s="39">
        <v>447</v>
      </c>
      <c r="G193" s="40" t="s">
        <v>210</v>
      </c>
      <c r="H193" s="41">
        <v>555.55</v>
      </c>
      <c r="I193" s="41">
        <f t="shared" si="27"/>
        <v>1943480.57</v>
      </c>
      <c r="J193" s="41">
        <v>227.49</v>
      </c>
      <c r="K193" s="41">
        <f t="shared" si="29"/>
        <v>397914.13</v>
      </c>
      <c r="L193" s="41">
        <v>97.15</v>
      </c>
      <c r="M193" s="42">
        <v>7.11</v>
      </c>
      <c r="N193" s="41">
        <f t="shared" si="30"/>
        <v>182834.36</v>
      </c>
      <c r="O193" s="43">
        <f t="shared" si="31"/>
        <v>4866.44</v>
      </c>
      <c r="P193" s="41">
        <v>1</v>
      </c>
      <c r="Q193" s="50">
        <f t="shared" si="32"/>
        <v>684.45</v>
      </c>
      <c r="R193" s="41">
        <f t="shared" si="33"/>
        <v>2529779.95</v>
      </c>
      <c r="S193" s="44">
        <v>984306</v>
      </c>
      <c r="T193" s="41">
        <f t="shared" si="34"/>
        <v>1545473.9500000002</v>
      </c>
      <c r="U193" s="41">
        <v>1711893</v>
      </c>
      <c r="V193" s="45">
        <v>3394596.6500000004</v>
      </c>
      <c r="W193" s="43">
        <f t="shared" si="35"/>
        <v>3666164</v>
      </c>
      <c r="X193" s="43">
        <f t="shared" si="36"/>
        <v>3257366.95</v>
      </c>
      <c r="Y193" s="43">
        <v>0</v>
      </c>
      <c r="Z193" s="43">
        <f t="shared" si="37"/>
        <v>3257366.95</v>
      </c>
      <c r="AA193" s="41"/>
    </row>
    <row r="194" spans="1:27" s="47" customFormat="1" ht="12.75">
      <c r="A194" s="46" t="e">
        <f>#REF!</f>
        <v>#REF!</v>
      </c>
      <c r="B194" s="47" t="e">
        <f t="shared" si="26"/>
        <v>#REF!</v>
      </c>
      <c r="C194" s="1">
        <v>449</v>
      </c>
      <c r="D194" s="39" t="s">
        <v>211</v>
      </c>
      <c r="E194" s="40" t="b">
        <f t="shared" si="28"/>
        <v>1</v>
      </c>
      <c r="F194" s="39">
        <v>449</v>
      </c>
      <c r="G194" s="40" t="s">
        <v>211</v>
      </c>
      <c r="H194" s="41">
        <v>2141.92</v>
      </c>
      <c r="I194" s="41">
        <f t="shared" si="27"/>
        <v>7493078.74</v>
      </c>
      <c r="J194" s="41">
        <v>528.41</v>
      </c>
      <c r="K194" s="41">
        <f t="shared" si="29"/>
        <v>924268.35</v>
      </c>
      <c r="L194" s="41">
        <v>351.39</v>
      </c>
      <c r="M194" s="42">
        <v>50.36</v>
      </c>
      <c r="N194" s="41">
        <f t="shared" si="30"/>
        <v>661308.95</v>
      </c>
      <c r="O194" s="43">
        <f t="shared" si="31"/>
        <v>34468.9</v>
      </c>
      <c r="P194" s="41">
        <v>4</v>
      </c>
      <c r="Q194" s="50">
        <f t="shared" si="32"/>
        <v>2737.8</v>
      </c>
      <c r="R194" s="41">
        <f t="shared" si="33"/>
        <v>9115862.74</v>
      </c>
      <c r="S194" s="44">
        <v>10129725</v>
      </c>
      <c r="T194" s="41">
        <f t="shared" si="34"/>
        <v>0</v>
      </c>
      <c r="U194" s="41">
        <v>0</v>
      </c>
      <c r="V194" s="45">
        <v>0</v>
      </c>
      <c r="W194" s="43">
        <f t="shared" si="35"/>
        <v>0</v>
      </c>
      <c r="X194" s="43">
        <f t="shared" si="36"/>
        <v>0</v>
      </c>
      <c r="Y194" s="43">
        <v>0</v>
      </c>
      <c r="Z194" s="43">
        <f t="shared" si="37"/>
        <v>0</v>
      </c>
      <c r="AA194" s="41"/>
    </row>
    <row r="195" spans="1:27" s="47" customFormat="1" ht="12.75">
      <c r="A195" s="46" t="e">
        <f>#REF!</f>
        <v>#REF!</v>
      </c>
      <c r="B195" s="47" t="e">
        <f t="shared" si="26"/>
        <v>#REF!</v>
      </c>
      <c r="C195" s="1">
        <v>451</v>
      </c>
      <c r="D195" s="39" t="s">
        <v>212</v>
      </c>
      <c r="E195" s="40" t="b">
        <f t="shared" si="28"/>
        <v>1</v>
      </c>
      <c r="F195" s="39">
        <v>451</v>
      </c>
      <c r="G195" s="40" t="s">
        <v>212</v>
      </c>
      <c r="H195" s="41">
        <v>20.84</v>
      </c>
      <c r="I195" s="41">
        <f t="shared" si="27"/>
        <v>72904.57</v>
      </c>
      <c r="J195" s="41">
        <v>1</v>
      </c>
      <c r="K195" s="41">
        <f t="shared" si="29"/>
        <v>1749.15</v>
      </c>
      <c r="L195" s="41">
        <v>3</v>
      </c>
      <c r="M195" s="42">
        <v>0</v>
      </c>
      <c r="N195" s="41">
        <f t="shared" si="30"/>
        <v>5645.94</v>
      </c>
      <c r="O195" s="43">
        <f t="shared" si="31"/>
        <v>0</v>
      </c>
      <c r="P195" s="41">
        <v>0</v>
      </c>
      <c r="Q195" s="50">
        <f t="shared" si="32"/>
        <v>0</v>
      </c>
      <c r="R195" s="41">
        <f t="shared" si="33"/>
        <v>80299.66</v>
      </c>
      <c r="S195" s="44">
        <v>163889</v>
      </c>
      <c r="T195" s="41">
        <f t="shared" si="34"/>
        <v>0</v>
      </c>
      <c r="U195" s="41">
        <v>16897</v>
      </c>
      <c r="V195" s="45">
        <v>16897</v>
      </c>
      <c r="W195" s="43">
        <f t="shared" si="35"/>
        <v>18249</v>
      </c>
      <c r="X195" s="43">
        <f t="shared" si="36"/>
        <v>16897</v>
      </c>
      <c r="Y195" s="43">
        <v>0</v>
      </c>
      <c r="Z195" s="43">
        <f t="shared" si="37"/>
        <v>16897</v>
      </c>
      <c r="AA195" s="41"/>
    </row>
    <row r="196" spans="1:27" s="47" customFormat="1" ht="12.75">
      <c r="A196" s="46" t="e">
        <f>#REF!</f>
        <v>#REF!</v>
      </c>
      <c r="B196" s="47" t="e">
        <f t="shared" si="26"/>
        <v>#REF!</v>
      </c>
      <c r="C196" s="1">
        <v>453</v>
      </c>
      <c r="D196" s="39" t="s">
        <v>213</v>
      </c>
      <c r="E196" s="40" t="b">
        <f t="shared" si="28"/>
        <v>1</v>
      </c>
      <c r="F196" s="39">
        <v>453</v>
      </c>
      <c r="G196" s="40" t="s">
        <v>213</v>
      </c>
      <c r="H196" s="41">
        <v>1328.54</v>
      </c>
      <c r="I196" s="41">
        <f t="shared" si="27"/>
        <v>4647631.48</v>
      </c>
      <c r="J196" s="41">
        <v>413.32</v>
      </c>
      <c r="K196" s="41">
        <f t="shared" si="29"/>
        <v>722958.68</v>
      </c>
      <c r="L196" s="41">
        <v>253.24</v>
      </c>
      <c r="M196" s="42">
        <v>7.5</v>
      </c>
      <c r="N196" s="41">
        <f t="shared" si="30"/>
        <v>476592.62</v>
      </c>
      <c r="O196" s="43">
        <f t="shared" si="31"/>
        <v>5133.38</v>
      </c>
      <c r="P196" s="41">
        <v>6.36</v>
      </c>
      <c r="Q196" s="50">
        <f t="shared" si="32"/>
        <v>4353.1</v>
      </c>
      <c r="R196" s="41">
        <f t="shared" si="33"/>
        <v>5856669.26</v>
      </c>
      <c r="S196" s="44">
        <v>1926272</v>
      </c>
      <c r="T196" s="41">
        <f t="shared" si="34"/>
        <v>3930397.26</v>
      </c>
      <c r="U196" s="41">
        <v>1744626</v>
      </c>
      <c r="V196" s="45">
        <v>5663025.91</v>
      </c>
      <c r="W196" s="43">
        <f t="shared" si="35"/>
        <v>6116068</v>
      </c>
      <c r="X196" s="43">
        <f t="shared" si="36"/>
        <v>5675023.26</v>
      </c>
      <c r="Y196" s="43">
        <v>0</v>
      </c>
      <c r="Z196" s="43">
        <f t="shared" si="37"/>
        <v>5675023.26</v>
      </c>
      <c r="AA196" s="41"/>
    </row>
    <row r="197" spans="1:27" s="47" customFormat="1" ht="12.75">
      <c r="A197" s="46" t="e">
        <f>#REF!</f>
        <v>#REF!</v>
      </c>
      <c r="B197" s="47" t="e">
        <f t="shared" si="26"/>
        <v>#REF!</v>
      </c>
      <c r="C197" s="1">
        <v>455</v>
      </c>
      <c r="D197" s="39" t="s">
        <v>214</v>
      </c>
      <c r="E197" s="40" t="b">
        <f t="shared" si="28"/>
        <v>1</v>
      </c>
      <c r="F197" s="39">
        <v>455</v>
      </c>
      <c r="G197" s="40" t="s">
        <v>214</v>
      </c>
      <c r="H197" s="41">
        <v>144.83</v>
      </c>
      <c r="I197" s="41">
        <f t="shared" si="27"/>
        <v>506658.79</v>
      </c>
      <c r="J197" s="41">
        <v>58.78</v>
      </c>
      <c r="K197" s="41">
        <f t="shared" si="29"/>
        <v>102815.04</v>
      </c>
      <c r="L197" s="41">
        <v>26.73</v>
      </c>
      <c r="M197" s="42">
        <v>1.5</v>
      </c>
      <c r="N197" s="41">
        <f t="shared" si="30"/>
        <v>50305.33</v>
      </c>
      <c r="O197" s="43">
        <f t="shared" si="31"/>
        <v>1026.68</v>
      </c>
      <c r="P197" s="41">
        <v>0</v>
      </c>
      <c r="Q197" s="50">
        <f t="shared" si="32"/>
        <v>0</v>
      </c>
      <c r="R197" s="41">
        <f t="shared" si="33"/>
        <v>660805.84</v>
      </c>
      <c r="S197" s="44">
        <v>227652</v>
      </c>
      <c r="T197" s="41">
        <f t="shared" si="34"/>
        <v>433153.83999999997</v>
      </c>
      <c r="U197" s="41">
        <v>465859</v>
      </c>
      <c r="V197" s="45">
        <v>815471.55</v>
      </c>
      <c r="W197" s="43">
        <f t="shared" si="35"/>
        <v>880709</v>
      </c>
      <c r="X197" s="43">
        <f t="shared" si="36"/>
        <v>880709</v>
      </c>
      <c r="Y197" s="43">
        <v>0</v>
      </c>
      <c r="Z197" s="43">
        <f t="shared" si="37"/>
        <v>880709</v>
      </c>
      <c r="AA197" s="41"/>
    </row>
    <row r="198" spans="1:27" s="47" customFormat="1" ht="12.75">
      <c r="A198" s="46" t="e">
        <f>#REF!</f>
        <v>#REF!</v>
      </c>
      <c r="B198" s="47" t="e">
        <f t="shared" si="26"/>
        <v>#REF!</v>
      </c>
      <c r="C198" s="1">
        <v>459</v>
      </c>
      <c r="D198" s="39" t="s">
        <v>215</v>
      </c>
      <c r="E198" s="40" t="b">
        <f t="shared" si="28"/>
        <v>1</v>
      </c>
      <c r="F198" s="39">
        <v>459</v>
      </c>
      <c r="G198" s="40" t="s">
        <v>215</v>
      </c>
      <c r="H198" s="41">
        <v>697.19</v>
      </c>
      <c r="I198" s="41">
        <f t="shared" si="27"/>
        <v>2438979.78</v>
      </c>
      <c r="J198" s="41">
        <v>182.06</v>
      </c>
      <c r="K198" s="41">
        <f t="shared" si="29"/>
        <v>318450.25</v>
      </c>
      <c r="L198" s="41">
        <v>76.47</v>
      </c>
      <c r="M198" s="42">
        <v>0</v>
      </c>
      <c r="N198" s="41">
        <f t="shared" si="30"/>
        <v>143915.01</v>
      </c>
      <c r="O198" s="43">
        <f t="shared" si="31"/>
        <v>0</v>
      </c>
      <c r="P198" s="41">
        <v>5</v>
      </c>
      <c r="Q198" s="50">
        <f t="shared" si="32"/>
        <v>3422.25</v>
      </c>
      <c r="R198" s="41">
        <f t="shared" si="33"/>
        <v>2904767.29</v>
      </c>
      <c r="S198" s="44">
        <v>1230959</v>
      </c>
      <c r="T198" s="41">
        <f t="shared" si="34"/>
        <v>1673808.29</v>
      </c>
      <c r="U198" s="41">
        <v>0</v>
      </c>
      <c r="V198" s="45">
        <v>1642890.4100000001</v>
      </c>
      <c r="W198" s="43">
        <f t="shared" si="35"/>
        <v>1774322</v>
      </c>
      <c r="X198" s="43">
        <f t="shared" si="36"/>
        <v>1673808.29</v>
      </c>
      <c r="Y198" s="43">
        <v>0</v>
      </c>
      <c r="Z198" s="43">
        <f t="shared" si="37"/>
        <v>1673808.29</v>
      </c>
      <c r="AA198" s="41"/>
    </row>
    <row r="199" spans="1:27" s="47" customFormat="1" ht="12.75">
      <c r="A199" s="46" t="e">
        <f>#REF!</f>
        <v>#REF!</v>
      </c>
      <c r="B199" s="47" t="e">
        <f t="shared" si="26"/>
        <v>#REF!</v>
      </c>
      <c r="C199" s="1">
        <v>461</v>
      </c>
      <c r="D199" s="39" t="s">
        <v>216</v>
      </c>
      <c r="E199" s="40" t="b">
        <f t="shared" si="28"/>
        <v>1</v>
      </c>
      <c r="F199" s="39">
        <v>461</v>
      </c>
      <c r="G199" s="40" t="s">
        <v>216</v>
      </c>
      <c r="H199" s="41">
        <v>3983.9</v>
      </c>
      <c r="I199" s="41">
        <f t="shared" si="27"/>
        <v>13936877.37</v>
      </c>
      <c r="J199" s="41">
        <v>1804.37</v>
      </c>
      <c r="K199" s="41">
        <f t="shared" si="29"/>
        <v>3156113.79</v>
      </c>
      <c r="L199" s="41">
        <v>845.98</v>
      </c>
      <c r="M199" s="42">
        <v>21.72</v>
      </c>
      <c r="N199" s="41">
        <f t="shared" si="30"/>
        <v>1592117.44</v>
      </c>
      <c r="O199" s="43">
        <f t="shared" si="31"/>
        <v>14866.25</v>
      </c>
      <c r="P199" s="41">
        <v>12.71</v>
      </c>
      <c r="Q199" s="50">
        <f t="shared" si="32"/>
        <v>8699.36</v>
      </c>
      <c r="R199" s="41">
        <f t="shared" si="33"/>
        <v>18708674.21</v>
      </c>
      <c r="S199" s="44">
        <v>4967033</v>
      </c>
      <c r="T199" s="41">
        <f t="shared" si="34"/>
        <v>13741641.21</v>
      </c>
      <c r="U199" s="41">
        <v>8776808</v>
      </c>
      <c r="V199" s="45">
        <v>22782520.2</v>
      </c>
      <c r="W199" s="43">
        <f t="shared" si="35"/>
        <v>24605122</v>
      </c>
      <c r="X199" s="43">
        <f t="shared" si="36"/>
        <v>22518449.21</v>
      </c>
      <c r="Y199" s="43">
        <v>0</v>
      </c>
      <c r="Z199" s="43">
        <f t="shared" si="37"/>
        <v>22518449.21</v>
      </c>
      <c r="AA199" s="41"/>
    </row>
    <row r="200" spans="1:27" s="47" customFormat="1" ht="12.75">
      <c r="A200" s="46" t="e">
        <f>#REF!</f>
        <v>#REF!</v>
      </c>
      <c r="B200" s="47" t="e">
        <f t="shared" si="26"/>
        <v>#REF!</v>
      </c>
      <c r="C200" s="1">
        <v>463</v>
      </c>
      <c r="D200" s="39" t="s">
        <v>217</v>
      </c>
      <c r="E200" s="40" t="b">
        <f t="shared" si="28"/>
        <v>1</v>
      </c>
      <c r="F200" s="39">
        <v>463</v>
      </c>
      <c r="G200" s="40" t="s">
        <v>217</v>
      </c>
      <c r="H200" s="41">
        <v>294.04999999999995</v>
      </c>
      <c r="I200" s="41">
        <f t="shared" si="27"/>
        <v>1028675.12</v>
      </c>
      <c r="J200" s="41">
        <v>78.06</v>
      </c>
      <c r="K200" s="41">
        <f t="shared" si="29"/>
        <v>136538.65</v>
      </c>
      <c r="L200" s="41">
        <v>55.89</v>
      </c>
      <c r="M200" s="42">
        <v>2.32</v>
      </c>
      <c r="N200" s="41">
        <f t="shared" si="30"/>
        <v>105183.86</v>
      </c>
      <c r="O200" s="43">
        <f t="shared" si="31"/>
        <v>1587.92</v>
      </c>
      <c r="P200" s="41">
        <v>1</v>
      </c>
      <c r="Q200" s="50">
        <f t="shared" si="32"/>
        <v>684.45</v>
      </c>
      <c r="R200" s="41">
        <f t="shared" si="33"/>
        <v>1272670</v>
      </c>
      <c r="S200" s="44">
        <v>570484</v>
      </c>
      <c r="T200" s="41">
        <f t="shared" si="34"/>
        <v>702186</v>
      </c>
      <c r="U200" s="41">
        <v>0</v>
      </c>
      <c r="V200" s="45">
        <v>582184</v>
      </c>
      <c r="W200" s="43">
        <f t="shared" si="35"/>
        <v>628759</v>
      </c>
      <c r="X200" s="43">
        <f t="shared" si="36"/>
        <v>628759</v>
      </c>
      <c r="Y200" s="43">
        <v>0</v>
      </c>
      <c r="Z200" s="43">
        <f t="shared" si="37"/>
        <v>628759</v>
      </c>
      <c r="AA200" s="41"/>
    </row>
    <row r="201" spans="1:27" s="47" customFormat="1" ht="12.75">
      <c r="A201" s="46" t="e">
        <f>#REF!</f>
        <v>#REF!</v>
      </c>
      <c r="B201" s="47" t="e">
        <f t="shared" si="26"/>
        <v>#REF!</v>
      </c>
      <c r="C201" s="1">
        <v>465</v>
      </c>
      <c r="D201" s="39" t="s">
        <v>218</v>
      </c>
      <c r="E201" s="40" t="b">
        <f t="shared" si="28"/>
        <v>1</v>
      </c>
      <c r="F201" s="39">
        <v>465</v>
      </c>
      <c r="G201" s="40" t="s">
        <v>218</v>
      </c>
      <c r="H201" s="41">
        <v>16.990000000000002</v>
      </c>
      <c r="I201" s="41">
        <f t="shared" si="27"/>
        <v>59436.12</v>
      </c>
      <c r="J201" s="41">
        <v>6</v>
      </c>
      <c r="K201" s="41">
        <f t="shared" si="29"/>
        <v>10494.9</v>
      </c>
      <c r="L201" s="41">
        <v>4</v>
      </c>
      <c r="M201" s="42">
        <v>0</v>
      </c>
      <c r="N201" s="41">
        <f t="shared" si="30"/>
        <v>7527.92</v>
      </c>
      <c r="O201" s="43">
        <f t="shared" si="31"/>
        <v>0</v>
      </c>
      <c r="P201" s="41">
        <v>0</v>
      </c>
      <c r="Q201" s="50">
        <f t="shared" si="32"/>
        <v>0</v>
      </c>
      <c r="R201" s="41">
        <f t="shared" si="33"/>
        <v>77458.94</v>
      </c>
      <c r="S201" s="44">
        <v>71531</v>
      </c>
      <c r="T201" s="41">
        <f t="shared" si="34"/>
        <v>5927.940000000002</v>
      </c>
      <c r="U201" s="41">
        <v>34708</v>
      </c>
      <c r="V201" s="45">
        <v>52462</v>
      </c>
      <c r="W201" s="43">
        <f t="shared" si="35"/>
        <v>56659</v>
      </c>
      <c r="X201" s="43">
        <f t="shared" si="36"/>
        <v>40635.94</v>
      </c>
      <c r="Y201" s="43">
        <v>0</v>
      </c>
      <c r="Z201" s="43">
        <f t="shared" si="37"/>
        <v>40635.94</v>
      </c>
      <c r="AA201" s="41"/>
    </row>
    <row r="202" spans="1:27" s="47" customFormat="1" ht="12.75">
      <c r="A202" s="46" t="e">
        <f>#REF!</f>
        <v>#REF!</v>
      </c>
      <c r="B202" s="47" t="e">
        <f aca="true" t="shared" si="38" ref="B202:B254">A202=F202</f>
        <v>#REF!</v>
      </c>
      <c r="C202" s="1">
        <v>467</v>
      </c>
      <c r="D202" s="39" t="s">
        <v>219</v>
      </c>
      <c r="E202" s="40" t="b">
        <f t="shared" si="28"/>
        <v>1</v>
      </c>
      <c r="F202" s="39">
        <v>467</v>
      </c>
      <c r="G202" s="40" t="s">
        <v>219</v>
      </c>
      <c r="H202" s="41">
        <v>171.5</v>
      </c>
      <c r="I202" s="41">
        <f aca="true" t="shared" si="39" ref="I202:I254">ROUND(H202*I$6,2)</f>
        <v>599958.45</v>
      </c>
      <c r="J202" s="41">
        <v>103.97</v>
      </c>
      <c r="K202" s="41">
        <f t="shared" si="29"/>
        <v>181859.13</v>
      </c>
      <c r="L202" s="41">
        <v>35.52</v>
      </c>
      <c r="M202" s="42">
        <v>0</v>
      </c>
      <c r="N202" s="41">
        <f t="shared" si="30"/>
        <v>66847.93</v>
      </c>
      <c r="O202" s="43">
        <f t="shared" si="31"/>
        <v>0</v>
      </c>
      <c r="P202" s="41">
        <v>0</v>
      </c>
      <c r="Q202" s="50">
        <f t="shared" si="32"/>
        <v>0</v>
      </c>
      <c r="R202" s="41">
        <f t="shared" si="33"/>
        <v>848665.51</v>
      </c>
      <c r="S202" s="44">
        <v>417520</v>
      </c>
      <c r="T202" s="41">
        <f t="shared" si="34"/>
        <v>431145.51</v>
      </c>
      <c r="U202" s="41">
        <v>367966</v>
      </c>
      <c r="V202" s="45">
        <v>768158.19</v>
      </c>
      <c r="W202" s="43">
        <f t="shared" si="35"/>
        <v>829611</v>
      </c>
      <c r="X202" s="43">
        <f t="shared" si="36"/>
        <v>799111.51</v>
      </c>
      <c r="Y202" s="43">
        <v>0</v>
      </c>
      <c r="Z202" s="43">
        <f t="shared" si="37"/>
        <v>799111.51</v>
      </c>
      <c r="AA202" s="41"/>
    </row>
    <row r="203" spans="1:27" s="47" customFormat="1" ht="12.75">
      <c r="A203" s="46" t="e">
        <f>#REF!</f>
        <v>#REF!</v>
      </c>
      <c r="B203" s="47" t="e">
        <f t="shared" si="38"/>
        <v>#REF!</v>
      </c>
      <c r="C203" s="1">
        <v>471</v>
      </c>
      <c r="D203" s="39" t="s">
        <v>220</v>
      </c>
      <c r="E203" s="40" t="b">
        <f aca="true" t="shared" si="40" ref="E203:E254">D203=G203</f>
        <v>1</v>
      </c>
      <c r="F203" s="39">
        <v>471</v>
      </c>
      <c r="G203" s="40" t="s">
        <v>220</v>
      </c>
      <c r="H203" s="41">
        <v>646.06</v>
      </c>
      <c r="I203" s="41">
        <f t="shared" si="39"/>
        <v>2260111.7</v>
      </c>
      <c r="J203" s="41">
        <v>35.06</v>
      </c>
      <c r="K203" s="41">
        <f aca="true" t="shared" si="41" ref="K203:K254">ROUND(J203*$K$6,2)</f>
        <v>61325.2</v>
      </c>
      <c r="L203" s="41">
        <v>84.36</v>
      </c>
      <c r="M203" s="42">
        <v>2.49</v>
      </c>
      <c r="N203" s="41">
        <f aca="true" t="shared" si="42" ref="N203:N254">ROUND(L203*$N$6,2)</f>
        <v>158763.83</v>
      </c>
      <c r="O203" s="43">
        <f aca="true" t="shared" si="43" ref="O203:O254">ROUND(M203*$O$6,2)</f>
        <v>1704.28</v>
      </c>
      <c r="P203" s="41">
        <v>0.83</v>
      </c>
      <c r="Q203" s="50">
        <f aca="true" t="shared" si="44" ref="Q203:Q254">ROUND(P203*$Q$6,2)</f>
        <v>568.09</v>
      </c>
      <c r="R203" s="41">
        <f aca="true" t="shared" si="45" ref="R203:R254">I203+K203+N203+O203+Q203</f>
        <v>2482473.1</v>
      </c>
      <c r="S203" s="44">
        <v>4505379</v>
      </c>
      <c r="T203" s="41">
        <f aca="true" t="shared" si="46" ref="T203:T254">IF(R203&gt;S203,R203-S203,0)</f>
        <v>0</v>
      </c>
      <c r="U203" s="41">
        <v>0</v>
      </c>
      <c r="V203" s="45">
        <v>0</v>
      </c>
      <c r="W203" s="43">
        <f aca="true" t="shared" si="47" ref="W203:W254">ROUND(V203*$W$4,0)</f>
        <v>0</v>
      </c>
      <c r="X203" s="43">
        <f aca="true" t="shared" si="48" ref="X203:X254">IF(T203+U203&lt;W203,T203+U203,W203)</f>
        <v>0</v>
      </c>
      <c r="Y203" s="43">
        <v>0</v>
      </c>
      <c r="Z203" s="43">
        <f aca="true" t="shared" si="49" ref="Z203:Z254">X203+Y203</f>
        <v>0</v>
      </c>
      <c r="AA203" s="41"/>
    </row>
    <row r="204" spans="1:27" s="47" customFormat="1" ht="12.75">
      <c r="A204" s="46" t="e">
        <f>#REF!</f>
        <v>#REF!</v>
      </c>
      <c r="B204" s="47" t="e">
        <f t="shared" si="38"/>
        <v>#REF!</v>
      </c>
      <c r="C204" s="1">
        <v>473</v>
      </c>
      <c r="D204" s="39" t="s">
        <v>221</v>
      </c>
      <c r="E204" s="40" t="b">
        <f t="shared" si="40"/>
        <v>1</v>
      </c>
      <c r="F204" s="39">
        <v>473</v>
      </c>
      <c r="G204" s="40" t="s">
        <v>221</v>
      </c>
      <c r="H204" s="41">
        <v>3782.24</v>
      </c>
      <c r="I204" s="41">
        <f t="shared" si="39"/>
        <v>13231410.19</v>
      </c>
      <c r="J204" s="41">
        <v>669.89</v>
      </c>
      <c r="K204" s="41">
        <f t="shared" si="41"/>
        <v>1171738.09</v>
      </c>
      <c r="L204" s="41">
        <v>551.46</v>
      </c>
      <c r="M204" s="42">
        <v>64.27</v>
      </c>
      <c r="N204" s="41">
        <f t="shared" si="42"/>
        <v>1037836.69</v>
      </c>
      <c r="O204" s="43">
        <f t="shared" si="43"/>
        <v>43989.6</v>
      </c>
      <c r="P204" s="41">
        <v>15</v>
      </c>
      <c r="Q204" s="50">
        <f t="shared" si="44"/>
        <v>10266.75</v>
      </c>
      <c r="R204" s="41">
        <f t="shared" si="45"/>
        <v>15495241.319999998</v>
      </c>
      <c r="S204" s="44">
        <v>9024144</v>
      </c>
      <c r="T204" s="41">
        <f t="shared" si="46"/>
        <v>6471097.319999998</v>
      </c>
      <c r="U204" s="41">
        <v>0</v>
      </c>
      <c r="V204" s="45">
        <v>5742709</v>
      </c>
      <c r="W204" s="43">
        <f t="shared" si="47"/>
        <v>6202126</v>
      </c>
      <c r="X204" s="43">
        <f t="shared" si="48"/>
        <v>6202126</v>
      </c>
      <c r="Y204" s="43">
        <v>0</v>
      </c>
      <c r="Z204" s="43">
        <f t="shared" si="49"/>
        <v>6202126</v>
      </c>
      <c r="AA204" s="41"/>
    </row>
    <row r="205" spans="1:27" s="47" customFormat="1" ht="12.75">
      <c r="A205" s="46" t="e">
        <f>#REF!</f>
        <v>#REF!</v>
      </c>
      <c r="B205" s="47" t="e">
        <f t="shared" si="38"/>
        <v>#REF!</v>
      </c>
      <c r="C205" s="1">
        <v>475</v>
      </c>
      <c r="D205" s="39" t="s">
        <v>222</v>
      </c>
      <c r="E205" s="40" t="b">
        <f t="shared" si="40"/>
        <v>1</v>
      </c>
      <c r="F205" s="39">
        <v>475</v>
      </c>
      <c r="G205" s="40" t="s">
        <v>222</v>
      </c>
      <c r="H205" s="41">
        <v>194.88</v>
      </c>
      <c r="I205" s="41">
        <f t="shared" si="39"/>
        <v>681748.7</v>
      </c>
      <c r="J205" s="41">
        <v>51.24</v>
      </c>
      <c r="K205" s="41">
        <f t="shared" si="41"/>
        <v>89626.45</v>
      </c>
      <c r="L205" s="41">
        <v>36.410000000000004</v>
      </c>
      <c r="M205" s="42">
        <v>0</v>
      </c>
      <c r="N205" s="41">
        <f t="shared" si="42"/>
        <v>68522.89</v>
      </c>
      <c r="O205" s="43">
        <f t="shared" si="43"/>
        <v>0</v>
      </c>
      <c r="P205" s="41">
        <v>0</v>
      </c>
      <c r="Q205" s="50">
        <f t="shared" si="44"/>
        <v>0</v>
      </c>
      <c r="R205" s="41">
        <f t="shared" si="45"/>
        <v>839898.0399999999</v>
      </c>
      <c r="S205" s="44">
        <v>298088</v>
      </c>
      <c r="T205" s="41">
        <f t="shared" si="46"/>
        <v>541810.0399999999</v>
      </c>
      <c r="U205" s="41">
        <v>64567</v>
      </c>
      <c r="V205" s="45">
        <v>584625.25</v>
      </c>
      <c r="W205" s="43">
        <f t="shared" si="47"/>
        <v>631395</v>
      </c>
      <c r="X205" s="43">
        <f t="shared" si="48"/>
        <v>606377.0399999999</v>
      </c>
      <c r="Y205" s="43">
        <v>0</v>
      </c>
      <c r="Z205" s="43">
        <f t="shared" si="49"/>
        <v>606377.0399999999</v>
      </c>
      <c r="AA205" s="41"/>
    </row>
    <row r="206" spans="1:27" s="47" customFormat="1" ht="12.75">
      <c r="A206" s="46" t="e">
        <f>#REF!</f>
        <v>#REF!</v>
      </c>
      <c r="B206" s="47" t="e">
        <f t="shared" si="38"/>
        <v>#REF!</v>
      </c>
      <c r="C206" s="1">
        <v>477</v>
      </c>
      <c r="D206" s="39" t="s">
        <v>223</v>
      </c>
      <c r="E206" s="40" t="b">
        <f t="shared" si="40"/>
        <v>1</v>
      </c>
      <c r="F206" s="39">
        <v>477</v>
      </c>
      <c r="G206" s="40" t="s">
        <v>223</v>
      </c>
      <c r="H206" s="41">
        <v>316.64000000000004</v>
      </c>
      <c r="I206" s="41">
        <f t="shared" si="39"/>
        <v>1107701.71</v>
      </c>
      <c r="J206" s="41">
        <v>80.67</v>
      </c>
      <c r="K206" s="41">
        <f t="shared" si="41"/>
        <v>141103.93</v>
      </c>
      <c r="L206" s="41">
        <v>49.69</v>
      </c>
      <c r="M206" s="42">
        <v>1.3900000000000001</v>
      </c>
      <c r="N206" s="41">
        <f t="shared" si="42"/>
        <v>93515.59</v>
      </c>
      <c r="O206" s="43">
        <f t="shared" si="43"/>
        <v>951.39</v>
      </c>
      <c r="P206" s="41">
        <v>1</v>
      </c>
      <c r="Q206" s="50">
        <f t="shared" si="44"/>
        <v>684.45</v>
      </c>
      <c r="R206" s="41">
        <f t="shared" si="45"/>
        <v>1343957.0699999998</v>
      </c>
      <c r="S206" s="44">
        <v>977166</v>
      </c>
      <c r="T206" s="41">
        <f t="shared" si="46"/>
        <v>366791.06999999983</v>
      </c>
      <c r="U206" s="41">
        <v>170541</v>
      </c>
      <c r="V206" s="45">
        <v>612753.58</v>
      </c>
      <c r="W206" s="43">
        <f t="shared" si="47"/>
        <v>661774</v>
      </c>
      <c r="X206" s="43">
        <f t="shared" si="48"/>
        <v>537332.0699999998</v>
      </c>
      <c r="Y206" s="43">
        <v>0</v>
      </c>
      <c r="Z206" s="43">
        <f t="shared" si="49"/>
        <v>537332.0699999998</v>
      </c>
      <c r="AA206" s="41"/>
    </row>
    <row r="207" spans="1:27" s="47" customFormat="1" ht="12.75">
      <c r="A207" s="46" t="e">
        <f>#REF!</f>
        <v>#REF!</v>
      </c>
      <c r="B207" s="47" t="e">
        <f t="shared" si="38"/>
        <v>#REF!</v>
      </c>
      <c r="C207" s="1">
        <v>479</v>
      </c>
      <c r="D207" s="39" t="s">
        <v>224</v>
      </c>
      <c r="E207" s="40" t="b">
        <f t="shared" si="40"/>
        <v>1</v>
      </c>
      <c r="F207" s="39">
        <v>479</v>
      </c>
      <c r="G207" s="40" t="s">
        <v>224</v>
      </c>
      <c r="H207" s="41">
        <v>993.9399999999999</v>
      </c>
      <c r="I207" s="41">
        <f t="shared" si="39"/>
        <v>3477100.3</v>
      </c>
      <c r="J207" s="41">
        <v>176.6</v>
      </c>
      <c r="K207" s="41">
        <f t="shared" si="41"/>
        <v>308899.89</v>
      </c>
      <c r="L207" s="41">
        <v>236.19</v>
      </c>
      <c r="M207" s="42">
        <v>4</v>
      </c>
      <c r="N207" s="41">
        <f t="shared" si="42"/>
        <v>444504.86</v>
      </c>
      <c r="O207" s="43">
        <f t="shared" si="43"/>
        <v>2737.8</v>
      </c>
      <c r="P207" s="41">
        <v>3</v>
      </c>
      <c r="Q207" s="50">
        <f t="shared" si="44"/>
        <v>2053.35</v>
      </c>
      <c r="R207" s="41">
        <f t="shared" si="45"/>
        <v>4235296.199999999</v>
      </c>
      <c r="S207" s="44">
        <v>1268123</v>
      </c>
      <c r="T207" s="41">
        <f t="shared" si="46"/>
        <v>2967173.1999999993</v>
      </c>
      <c r="U207" s="41">
        <v>1397719</v>
      </c>
      <c r="V207" s="45">
        <v>4546559.45</v>
      </c>
      <c r="W207" s="43">
        <f t="shared" si="47"/>
        <v>4910284</v>
      </c>
      <c r="X207" s="43">
        <f t="shared" si="48"/>
        <v>4364892.199999999</v>
      </c>
      <c r="Y207" s="43">
        <v>0</v>
      </c>
      <c r="Z207" s="43">
        <f t="shared" si="49"/>
        <v>4364892.199999999</v>
      </c>
      <c r="AA207" s="41"/>
    </row>
    <row r="208" spans="1:27" s="47" customFormat="1" ht="12.75">
      <c r="A208" s="46" t="e">
        <f>#REF!</f>
        <v>#REF!</v>
      </c>
      <c r="B208" s="47" t="e">
        <f t="shared" si="38"/>
        <v>#REF!</v>
      </c>
      <c r="C208" s="1">
        <v>483</v>
      </c>
      <c r="D208" s="39" t="s">
        <v>225</v>
      </c>
      <c r="E208" s="40" t="b">
        <f t="shared" si="40"/>
        <v>1</v>
      </c>
      <c r="F208" s="39">
        <v>483</v>
      </c>
      <c r="G208" s="40" t="s">
        <v>225</v>
      </c>
      <c r="H208" s="41">
        <v>120.57</v>
      </c>
      <c r="I208" s="41">
        <f t="shared" si="39"/>
        <v>421790.03</v>
      </c>
      <c r="J208" s="41">
        <v>27.64</v>
      </c>
      <c r="K208" s="41">
        <f t="shared" si="41"/>
        <v>48346.51</v>
      </c>
      <c r="L208" s="41">
        <v>12.120000000000001</v>
      </c>
      <c r="M208" s="42">
        <v>0</v>
      </c>
      <c r="N208" s="41">
        <f t="shared" si="42"/>
        <v>22809.6</v>
      </c>
      <c r="O208" s="43">
        <f t="shared" si="43"/>
        <v>0</v>
      </c>
      <c r="P208" s="41">
        <v>0</v>
      </c>
      <c r="Q208" s="50">
        <f t="shared" si="44"/>
        <v>0</v>
      </c>
      <c r="R208" s="41">
        <f t="shared" si="45"/>
        <v>492946.14</v>
      </c>
      <c r="S208" s="44">
        <v>1086057</v>
      </c>
      <c r="T208" s="41">
        <f t="shared" si="46"/>
        <v>0</v>
      </c>
      <c r="U208" s="41">
        <v>0</v>
      </c>
      <c r="V208" s="45">
        <v>0</v>
      </c>
      <c r="W208" s="43">
        <f t="shared" si="47"/>
        <v>0</v>
      </c>
      <c r="X208" s="43">
        <f t="shared" si="48"/>
        <v>0</v>
      </c>
      <c r="Y208" s="43">
        <v>0</v>
      </c>
      <c r="Z208" s="43">
        <f t="shared" si="49"/>
        <v>0</v>
      </c>
      <c r="AA208" s="41"/>
    </row>
    <row r="209" spans="1:27" s="47" customFormat="1" ht="12.75">
      <c r="A209" s="46" t="e">
        <f>#REF!</f>
        <v>#REF!</v>
      </c>
      <c r="B209" s="47" t="e">
        <f t="shared" si="38"/>
        <v>#REF!</v>
      </c>
      <c r="C209" s="1">
        <v>485</v>
      </c>
      <c r="D209" s="39" t="s">
        <v>226</v>
      </c>
      <c r="E209" s="40" t="b">
        <f t="shared" si="40"/>
        <v>1</v>
      </c>
      <c r="F209" s="39">
        <v>485</v>
      </c>
      <c r="G209" s="40" t="s">
        <v>226</v>
      </c>
      <c r="H209" s="41">
        <v>982.4300000000001</v>
      </c>
      <c r="I209" s="41">
        <f t="shared" si="39"/>
        <v>3436834.87</v>
      </c>
      <c r="J209" s="41">
        <v>432.24</v>
      </c>
      <c r="K209" s="41">
        <f t="shared" si="41"/>
        <v>756052.6</v>
      </c>
      <c r="L209" s="41">
        <v>138.66</v>
      </c>
      <c r="M209" s="42">
        <v>14.34</v>
      </c>
      <c r="N209" s="41">
        <f t="shared" si="42"/>
        <v>260955.35</v>
      </c>
      <c r="O209" s="43">
        <f t="shared" si="43"/>
        <v>9815.01</v>
      </c>
      <c r="P209" s="41">
        <v>1</v>
      </c>
      <c r="Q209" s="50">
        <f t="shared" si="44"/>
        <v>684.45</v>
      </c>
      <c r="R209" s="41">
        <f t="shared" si="45"/>
        <v>4464342.28</v>
      </c>
      <c r="S209" s="44">
        <v>3366006</v>
      </c>
      <c r="T209" s="41">
        <f t="shared" si="46"/>
        <v>1098336.2800000003</v>
      </c>
      <c r="U209" s="41">
        <v>79050</v>
      </c>
      <c r="V209" s="45">
        <v>1318743.75</v>
      </c>
      <c r="W209" s="43">
        <f t="shared" si="47"/>
        <v>1424243</v>
      </c>
      <c r="X209" s="43">
        <f t="shared" si="48"/>
        <v>1177386.2800000003</v>
      </c>
      <c r="Y209" s="43">
        <v>0</v>
      </c>
      <c r="Z209" s="43">
        <f t="shared" si="49"/>
        <v>1177386.2800000003</v>
      </c>
      <c r="AA209" s="41"/>
    </row>
    <row r="210" spans="1:27" s="47" customFormat="1" ht="12.75">
      <c r="A210" s="46" t="e">
        <f>#REF!</f>
        <v>#REF!</v>
      </c>
      <c r="B210" s="47" t="e">
        <f t="shared" si="38"/>
        <v>#REF!</v>
      </c>
      <c r="C210" s="1">
        <v>487</v>
      </c>
      <c r="D210" s="39" t="s">
        <v>227</v>
      </c>
      <c r="E210" s="40" t="b">
        <f t="shared" si="40"/>
        <v>1</v>
      </c>
      <c r="F210" s="39">
        <v>487</v>
      </c>
      <c r="G210" s="40" t="s">
        <v>227</v>
      </c>
      <c r="H210" s="41">
        <v>22.34</v>
      </c>
      <c r="I210" s="41">
        <f t="shared" si="39"/>
        <v>78152.02</v>
      </c>
      <c r="J210" s="41">
        <v>4</v>
      </c>
      <c r="K210" s="41">
        <f t="shared" si="41"/>
        <v>6996.6</v>
      </c>
      <c r="L210" s="41">
        <v>3</v>
      </c>
      <c r="M210" s="42">
        <v>0</v>
      </c>
      <c r="N210" s="41">
        <f t="shared" si="42"/>
        <v>5645.94</v>
      </c>
      <c r="O210" s="43">
        <f t="shared" si="43"/>
        <v>0</v>
      </c>
      <c r="P210" s="41">
        <v>1</v>
      </c>
      <c r="Q210" s="50">
        <f t="shared" si="44"/>
        <v>684.45</v>
      </c>
      <c r="R210" s="41">
        <f t="shared" si="45"/>
        <v>91479.01000000001</v>
      </c>
      <c r="S210" s="44">
        <v>126467</v>
      </c>
      <c r="T210" s="41">
        <f t="shared" si="46"/>
        <v>0</v>
      </c>
      <c r="U210" s="41">
        <v>28775</v>
      </c>
      <c r="V210" s="45">
        <v>28775</v>
      </c>
      <c r="W210" s="43">
        <f t="shared" si="47"/>
        <v>31077</v>
      </c>
      <c r="X210" s="43">
        <f t="shared" si="48"/>
        <v>28775</v>
      </c>
      <c r="Y210" s="43">
        <v>0</v>
      </c>
      <c r="Z210" s="43">
        <f t="shared" si="49"/>
        <v>28775</v>
      </c>
      <c r="AA210" s="41"/>
    </row>
    <row r="211" spans="1:27" s="47" customFormat="1" ht="12.75">
      <c r="A211" s="46" t="e">
        <f>#REF!</f>
        <v>#REF!</v>
      </c>
      <c r="B211" s="47" t="e">
        <f t="shared" si="38"/>
        <v>#REF!</v>
      </c>
      <c r="C211" s="1">
        <v>489</v>
      </c>
      <c r="D211" s="39" t="s">
        <v>228</v>
      </c>
      <c r="E211" s="40" t="b">
        <f t="shared" si="40"/>
        <v>1</v>
      </c>
      <c r="F211" s="39">
        <v>489</v>
      </c>
      <c r="G211" s="40" t="s">
        <v>228</v>
      </c>
      <c r="H211" s="41">
        <v>31.1</v>
      </c>
      <c r="I211" s="41">
        <f t="shared" si="39"/>
        <v>108797.13</v>
      </c>
      <c r="J211" s="41">
        <v>4</v>
      </c>
      <c r="K211" s="41">
        <f t="shared" si="41"/>
        <v>6996.6</v>
      </c>
      <c r="L211" s="41">
        <v>2.8</v>
      </c>
      <c r="M211" s="42">
        <v>0</v>
      </c>
      <c r="N211" s="41">
        <f t="shared" si="42"/>
        <v>5269.54</v>
      </c>
      <c r="O211" s="43">
        <f t="shared" si="43"/>
        <v>0</v>
      </c>
      <c r="P211" s="41">
        <v>0.98</v>
      </c>
      <c r="Q211" s="50">
        <f t="shared" si="44"/>
        <v>670.76</v>
      </c>
      <c r="R211" s="41">
        <f t="shared" si="45"/>
        <v>121734.03</v>
      </c>
      <c r="S211" s="44">
        <v>125283</v>
      </c>
      <c r="T211" s="41">
        <f t="shared" si="46"/>
        <v>0</v>
      </c>
      <c r="U211" s="41">
        <v>58638</v>
      </c>
      <c r="V211" s="45">
        <v>91444.39000000001</v>
      </c>
      <c r="W211" s="43">
        <f t="shared" si="47"/>
        <v>98760</v>
      </c>
      <c r="X211" s="43">
        <f t="shared" si="48"/>
        <v>58638</v>
      </c>
      <c r="Y211" s="43">
        <v>8520.75</v>
      </c>
      <c r="Z211" s="43">
        <f t="shared" si="49"/>
        <v>67158.75</v>
      </c>
      <c r="AA211" s="41"/>
    </row>
    <row r="212" spans="1:27" s="47" customFormat="1" ht="12.75">
      <c r="A212" s="46" t="e">
        <f>#REF!</f>
        <v>#REF!</v>
      </c>
      <c r="B212" s="47" t="e">
        <f t="shared" si="38"/>
        <v>#REF!</v>
      </c>
      <c r="C212" s="1">
        <v>491</v>
      </c>
      <c r="D212" s="39" t="s">
        <v>229</v>
      </c>
      <c r="E212" s="40" t="b">
        <f t="shared" si="40"/>
        <v>1</v>
      </c>
      <c r="F212" s="39">
        <v>491</v>
      </c>
      <c r="G212" s="40" t="s">
        <v>229</v>
      </c>
      <c r="H212" s="41">
        <v>1562.04</v>
      </c>
      <c r="I212" s="41">
        <f t="shared" si="39"/>
        <v>5464484.53</v>
      </c>
      <c r="J212" s="41">
        <v>794.58</v>
      </c>
      <c r="K212" s="41">
        <f t="shared" si="41"/>
        <v>1389839.61</v>
      </c>
      <c r="L212" s="41">
        <v>296.63</v>
      </c>
      <c r="M212" s="42">
        <v>69.72</v>
      </c>
      <c r="N212" s="41">
        <f t="shared" si="42"/>
        <v>558251.73</v>
      </c>
      <c r="O212" s="43">
        <f t="shared" si="43"/>
        <v>47719.85</v>
      </c>
      <c r="P212" s="41">
        <v>13.58</v>
      </c>
      <c r="Q212" s="50">
        <f t="shared" si="44"/>
        <v>9294.83</v>
      </c>
      <c r="R212" s="41">
        <f t="shared" si="45"/>
        <v>7469590.550000001</v>
      </c>
      <c r="S212" s="44">
        <v>1963378</v>
      </c>
      <c r="T212" s="41">
        <f t="shared" si="46"/>
        <v>5506212.550000001</v>
      </c>
      <c r="U212" s="41">
        <v>2249150</v>
      </c>
      <c r="V212" s="45">
        <v>7595901.15</v>
      </c>
      <c r="W212" s="43">
        <f t="shared" si="47"/>
        <v>8203573</v>
      </c>
      <c r="X212" s="43">
        <f t="shared" si="48"/>
        <v>7755362.550000001</v>
      </c>
      <c r="Y212" s="43">
        <v>0</v>
      </c>
      <c r="Z212" s="43">
        <f t="shared" si="49"/>
        <v>7755362.550000001</v>
      </c>
      <c r="AA212" s="41"/>
    </row>
    <row r="213" spans="1:27" s="47" customFormat="1" ht="12.75">
      <c r="A213" s="46" t="e">
        <f>#REF!</f>
        <v>#REF!</v>
      </c>
      <c r="B213" s="47" t="e">
        <f t="shared" si="38"/>
        <v>#REF!</v>
      </c>
      <c r="C213" s="1">
        <v>495</v>
      </c>
      <c r="D213" s="39" t="s">
        <v>230</v>
      </c>
      <c r="E213" s="40" t="b">
        <f t="shared" si="40"/>
        <v>1</v>
      </c>
      <c r="F213" s="39">
        <v>495</v>
      </c>
      <c r="G213" s="40" t="s">
        <v>230</v>
      </c>
      <c r="H213" s="41">
        <v>78.65</v>
      </c>
      <c r="I213" s="41">
        <f t="shared" si="39"/>
        <v>275141.3</v>
      </c>
      <c r="J213" s="41">
        <v>4.4</v>
      </c>
      <c r="K213" s="41">
        <f t="shared" si="41"/>
        <v>7696.26</v>
      </c>
      <c r="L213" s="41">
        <v>12.3</v>
      </c>
      <c r="M213" s="42">
        <v>0</v>
      </c>
      <c r="N213" s="41">
        <f t="shared" si="42"/>
        <v>23148.35</v>
      </c>
      <c r="O213" s="43">
        <f t="shared" si="43"/>
        <v>0</v>
      </c>
      <c r="P213" s="41">
        <v>0</v>
      </c>
      <c r="Q213" s="50">
        <f t="shared" si="44"/>
        <v>0</v>
      </c>
      <c r="R213" s="41">
        <f t="shared" si="45"/>
        <v>305985.91</v>
      </c>
      <c r="S213" s="44">
        <v>315238</v>
      </c>
      <c r="T213" s="41">
        <f t="shared" si="46"/>
        <v>0</v>
      </c>
      <c r="U213" s="41">
        <v>19516</v>
      </c>
      <c r="V213" s="45">
        <v>48017.09</v>
      </c>
      <c r="W213" s="43">
        <f t="shared" si="47"/>
        <v>51858</v>
      </c>
      <c r="X213" s="43">
        <f t="shared" si="48"/>
        <v>19516</v>
      </c>
      <c r="Y213" s="43">
        <v>0</v>
      </c>
      <c r="Z213" s="43">
        <f t="shared" si="49"/>
        <v>19516</v>
      </c>
      <c r="AA213" s="41"/>
    </row>
    <row r="214" spans="1:27" s="47" customFormat="1" ht="12.75">
      <c r="A214" s="46" t="e">
        <f>#REF!</f>
        <v>#REF!</v>
      </c>
      <c r="B214" s="47" t="e">
        <f t="shared" si="38"/>
        <v>#REF!</v>
      </c>
      <c r="C214" s="1">
        <v>497</v>
      </c>
      <c r="D214" s="39" t="s">
        <v>231</v>
      </c>
      <c r="E214" s="40" t="b">
        <f t="shared" si="40"/>
        <v>1</v>
      </c>
      <c r="F214" s="39">
        <v>497</v>
      </c>
      <c r="G214" s="40" t="s">
        <v>231</v>
      </c>
      <c r="H214" s="41">
        <v>201.9</v>
      </c>
      <c r="I214" s="41">
        <f t="shared" si="39"/>
        <v>706306.77</v>
      </c>
      <c r="J214" s="41">
        <v>34.61</v>
      </c>
      <c r="K214" s="41">
        <f t="shared" si="41"/>
        <v>60538.08</v>
      </c>
      <c r="L214" s="41">
        <v>22.91</v>
      </c>
      <c r="M214" s="42">
        <v>0</v>
      </c>
      <c r="N214" s="41">
        <f t="shared" si="42"/>
        <v>43116.16</v>
      </c>
      <c r="O214" s="43">
        <f t="shared" si="43"/>
        <v>0</v>
      </c>
      <c r="P214" s="41">
        <v>0</v>
      </c>
      <c r="Q214" s="50">
        <f t="shared" si="44"/>
        <v>0</v>
      </c>
      <c r="R214" s="41">
        <f t="shared" si="45"/>
        <v>809961.01</v>
      </c>
      <c r="S214" s="44">
        <v>438433</v>
      </c>
      <c r="T214" s="41">
        <f t="shared" si="46"/>
        <v>371528.01</v>
      </c>
      <c r="U214" s="41">
        <v>43324</v>
      </c>
      <c r="V214" s="45">
        <v>469431.0399999999</v>
      </c>
      <c r="W214" s="43">
        <f t="shared" si="47"/>
        <v>506986</v>
      </c>
      <c r="X214" s="43">
        <f t="shared" si="48"/>
        <v>414852.01</v>
      </c>
      <c r="Y214" s="43">
        <v>0</v>
      </c>
      <c r="Z214" s="43">
        <f t="shared" si="49"/>
        <v>414852.01</v>
      </c>
      <c r="AA214" s="41"/>
    </row>
    <row r="215" spans="1:27" s="47" customFormat="1" ht="12.75">
      <c r="A215" s="46" t="e">
        <f>#REF!</f>
        <v>#REF!</v>
      </c>
      <c r="B215" s="47" t="e">
        <f t="shared" si="38"/>
        <v>#REF!</v>
      </c>
      <c r="C215" s="1">
        <v>499</v>
      </c>
      <c r="D215" s="39" t="s">
        <v>232</v>
      </c>
      <c r="E215" s="40" t="b">
        <f t="shared" si="40"/>
        <v>1</v>
      </c>
      <c r="F215" s="39">
        <v>499</v>
      </c>
      <c r="G215" s="40" t="s">
        <v>232</v>
      </c>
      <c r="H215" s="41">
        <v>48.6</v>
      </c>
      <c r="I215" s="41">
        <f t="shared" si="39"/>
        <v>170017.38</v>
      </c>
      <c r="J215" s="41">
        <v>24.46</v>
      </c>
      <c r="K215" s="41">
        <f t="shared" si="41"/>
        <v>42784.21</v>
      </c>
      <c r="L215" s="41">
        <v>2</v>
      </c>
      <c r="M215" s="42">
        <v>0</v>
      </c>
      <c r="N215" s="41">
        <f t="shared" si="42"/>
        <v>3763.96</v>
      </c>
      <c r="O215" s="43">
        <f t="shared" si="43"/>
        <v>0</v>
      </c>
      <c r="P215" s="41">
        <v>3</v>
      </c>
      <c r="Q215" s="50">
        <f t="shared" si="44"/>
        <v>2053.35</v>
      </c>
      <c r="R215" s="41">
        <f t="shared" si="45"/>
        <v>218618.9</v>
      </c>
      <c r="S215" s="44">
        <v>118187</v>
      </c>
      <c r="T215" s="41">
        <f t="shared" si="46"/>
        <v>100431.9</v>
      </c>
      <c r="U215" s="41">
        <v>181655</v>
      </c>
      <c r="V215" s="45">
        <v>286876.02</v>
      </c>
      <c r="W215" s="43">
        <f t="shared" si="47"/>
        <v>309826</v>
      </c>
      <c r="X215" s="43">
        <f t="shared" si="48"/>
        <v>282086.9</v>
      </c>
      <c r="Y215" s="43">
        <v>0</v>
      </c>
      <c r="Z215" s="43">
        <f t="shared" si="49"/>
        <v>282086.9</v>
      </c>
      <c r="AA215" s="41"/>
    </row>
    <row r="216" spans="1:27" s="47" customFormat="1" ht="12.75">
      <c r="A216" s="46" t="e">
        <f>#REF!</f>
        <v>#REF!</v>
      </c>
      <c r="B216" s="47" t="e">
        <f t="shared" si="38"/>
        <v>#REF!</v>
      </c>
      <c r="C216" s="1">
        <v>501</v>
      </c>
      <c r="D216" s="39" t="s">
        <v>233</v>
      </c>
      <c r="E216" s="40" t="b">
        <f t="shared" si="40"/>
        <v>1</v>
      </c>
      <c r="F216" s="39">
        <v>501</v>
      </c>
      <c r="G216" s="40" t="s">
        <v>233</v>
      </c>
      <c r="H216" s="41">
        <v>110.73</v>
      </c>
      <c r="I216" s="41">
        <f t="shared" si="39"/>
        <v>387366.76</v>
      </c>
      <c r="J216" s="41">
        <v>58.86</v>
      </c>
      <c r="K216" s="41">
        <f t="shared" si="41"/>
        <v>102954.97</v>
      </c>
      <c r="L216" s="41">
        <v>20.72</v>
      </c>
      <c r="M216" s="42">
        <v>0</v>
      </c>
      <c r="N216" s="41">
        <f t="shared" si="42"/>
        <v>38994.63</v>
      </c>
      <c r="O216" s="43">
        <f t="shared" si="43"/>
        <v>0</v>
      </c>
      <c r="P216" s="41">
        <v>0</v>
      </c>
      <c r="Q216" s="50">
        <f t="shared" si="44"/>
        <v>0</v>
      </c>
      <c r="R216" s="41">
        <f t="shared" si="45"/>
        <v>529316.36</v>
      </c>
      <c r="S216" s="44">
        <v>187966</v>
      </c>
      <c r="T216" s="41">
        <f t="shared" si="46"/>
        <v>341350.36</v>
      </c>
      <c r="U216" s="41">
        <v>195521</v>
      </c>
      <c r="V216" s="45">
        <v>522440.26</v>
      </c>
      <c r="W216" s="43">
        <f t="shared" si="47"/>
        <v>564235</v>
      </c>
      <c r="X216" s="43">
        <f t="shared" si="48"/>
        <v>536871.36</v>
      </c>
      <c r="Y216" s="43">
        <v>0</v>
      </c>
      <c r="Z216" s="43">
        <f t="shared" si="49"/>
        <v>536871.36</v>
      </c>
      <c r="AA216" s="41"/>
    </row>
    <row r="217" spans="1:27" s="47" customFormat="1" ht="12.75">
      <c r="A217" s="46" t="e">
        <f>#REF!</f>
        <v>#REF!</v>
      </c>
      <c r="B217" s="47" t="e">
        <f t="shared" si="38"/>
        <v>#REF!</v>
      </c>
      <c r="C217" s="1">
        <v>503</v>
      </c>
      <c r="D217" s="39" t="s">
        <v>234</v>
      </c>
      <c r="E217" s="40" t="b">
        <f t="shared" si="40"/>
        <v>1</v>
      </c>
      <c r="F217" s="39">
        <v>503</v>
      </c>
      <c r="G217" s="40" t="s">
        <v>234</v>
      </c>
      <c r="H217" s="41">
        <v>131.79</v>
      </c>
      <c r="I217" s="41">
        <f t="shared" si="39"/>
        <v>461040.96</v>
      </c>
      <c r="J217" s="41">
        <v>38.26</v>
      </c>
      <c r="K217" s="41">
        <f t="shared" si="41"/>
        <v>66922.48</v>
      </c>
      <c r="L217" s="41">
        <v>13.59</v>
      </c>
      <c r="M217" s="42">
        <v>0</v>
      </c>
      <c r="N217" s="41">
        <f t="shared" si="42"/>
        <v>25576.11</v>
      </c>
      <c r="O217" s="43">
        <f t="shared" si="43"/>
        <v>0</v>
      </c>
      <c r="P217" s="41">
        <v>1</v>
      </c>
      <c r="Q217" s="50">
        <f t="shared" si="44"/>
        <v>684.45</v>
      </c>
      <c r="R217" s="41">
        <f t="shared" si="45"/>
        <v>554224</v>
      </c>
      <c r="S217" s="44">
        <v>630406</v>
      </c>
      <c r="T217" s="41">
        <f t="shared" si="46"/>
        <v>0</v>
      </c>
      <c r="U217" s="41">
        <v>0</v>
      </c>
      <c r="V217" s="45">
        <v>0</v>
      </c>
      <c r="W217" s="43">
        <f t="shared" si="47"/>
        <v>0</v>
      </c>
      <c r="X217" s="43">
        <f t="shared" si="48"/>
        <v>0</v>
      </c>
      <c r="Y217" s="43">
        <v>0</v>
      </c>
      <c r="Z217" s="43">
        <f t="shared" si="49"/>
        <v>0</v>
      </c>
      <c r="AA217" s="41"/>
    </row>
    <row r="218" spans="1:27" s="47" customFormat="1" ht="12.75">
      <c r="A218" s="46" t="e">
        <f>#REF!</f>
        <v>#REF!</v>
      </c>
      <c r="B218" s="47" t="e">
        <f t="shared" si="38"/>
        <v>#REF!</v>
      </c>
      <c r="C218" s="1">
        <v>507</v>
      </c>
      <c r="D218" s="39" t="s">
        <v>235</v>
      </c>
      <c r="E218" s="40" t="b">
        <f t="shared" si="40"/>
        <v>1</v>
      </c>
      <c r="F218" s="39">
        <v>507</v>
      </c>
      <c r="G218" s="40" t="s">
        <v>235</v>
      </c>
      <c r="H218" s="41">
        <v>640.0400000000001</v>
      </c>
      <c r="I218" s="41">
        <f t="shared" si="39"/>
        <v>2239051.93</v>
      </c>
      <c r="J218" s="41">
        <v>78.56</v>
      </c>
      <c r="K218" s="41">
        <f t="shared" si="41"/>
        <v>137413.22</v>
      </c>
      <c r="L218" s="41">
        <v>96.47</v>
      </c>
      <c r="M218" s="42">
        <v>0</v>
      </c>
      <c r="N218" s="41">
        <f t="shared" si="42"/>
        <v>181554.61</v>
      </c>
      <c r="O218" s="43">
        <f t="shared" si="43"/>
        <v>0</v>
      </c>
      <c r="P218" s="41">
        <v>0</v>
      </c>
      <c r="Q218" s="50">
        <f t="shared" si="44"/>
        <v>0</v>
      </c>
      <c r="R218" s="41">
        <f t="shared" si="45"/>
        <v>2558019.7600000002</v>
      </c>
      <c r="S218" s="44">
        <v>1094844</v>
      </c>
      <c r="T218" s="41">
        <f t="shared" si="46"/>
        <v>1463175.7600000002</v>
      </c>
      <c r="U218" s="41">
        <v>639922</v>
      </c>
      <c r="V218" s="45">
        <v>2080122.85</v>
      </c>
      <c r="W218" s="43">
        <f t="shared" si="47"/>
        <v>2246533</v>
      </c>
      <c r="X218" s="43">
        <f t="shared" si="48"/>
        <v>2103097.7600000002</v>
      </c>
      <c r="Y218" s="43">
        <v>0</v>
      </c>
      <c r="Z218" s="43">
        <f t="shared" si="49"/>
        <v>2103097.7600000002</v>
      </c>
      <c r="AA218" s="41"/>
    </row>
    <row r="219" spans="1:27" s="47" customFormat="1" ht="12.75">
      <c r="A219" s="46" t="e">
        <f>#REF!</f>
        <v>#REF!</v>
      </c>
      <c r="B219" s="47" t="e">
        <f t="shared" si="38"/>
        <v>#REF!</v>
      </c>
      <c r="C219" s="1">
        <v>509</v>
      </c>
      <c r="D219" s="39" t="s">
        <v>236</v>
      </c>
      <c r="E219" s="40" t="b">
        <f t="shared" si="40"/>
        <v>1</v>
      </c>
      <c r="F219" s="39">
        <v>509</v>
      </c>
      <c r="G219" s="40" t="s">
        <v>236</v>
      </c>
      <c r="H219" s="41">
        <v>94.45</v>
      </c>
      <c r="I219" s="41">
        <f t="shared" si="39"/>
        <v>330414.44</v>
      </c>
      <c r="J219" s="41">
        <v>56.83</v>
      </c>
      <c r="K219" s="41">
        <f t="shared" si="41"/>
        <v>99404.19</v>
      </c>
      <c r="L219" s="41">
        <v>14.82</v>
      </c>
      <c r="M219" s="42">
        <v>0</v>
      </c>
      <c r="N219" s="41">
        <f t="shared" si="42"/>
        <v>27890.94</v>
      </c>
      <c r="O219" s="43">
        <f t="shared" si="43"/>
        <v>0</v>
      </c>
      <c r="P219" s="41">
        <v>1</v>
      </c>
      <c r="Q219" s="50">
        <f t="shared" si="44"/>
        <v>684.45</v>
      </c>
      <c r="R219" s="41">
        <f t="shared" si="45"/>
        <v>458394.02</v>
      </c>
      <c r="S219" s="44">
        <v>102711</v>
      </c>
      <c r="T219" s="41">
        <f t="shared" si="46"/>
        <v>355683.02</v>
      </c>
      <c r="U219" s="41">
        <v>489246</v>
      </c>
      <c r="V219" s="45">
        <v>869694.54</v>
      </c>
      <c r="W219" s="43">
        <f t="shared" si="47"/>
        <v>939270</v>
      </c>
      <c r="X219" s="43">
        <f t="shared" si="48"/>
        <v>844929.02</v>
      </c>
      <c r="Y219" s="43">
        <v>0</v>
      </c>
      <c r="Z219" s="43">
        <f t="shared" si="49"/>
        <v>844929.02</v>
      </c>
      <c r="AA219" s="41"/>
    </row>
    <row r="220" spans="1:27" s="47" customFormat="1" ht="12.75">
      <c r="A220" s="46" t="e">
        <f>#REF!</f>
        <v>#REF!</v>
      </c>
      <c r="B220" s="47" t="e">
        <f t="shared" si="38"/>
        <v>#REF!</v>
      </c>
      <c r="C220" s="1">
        <v>511</v>
      </c>
      <c r="D220" s="39" t="s">
        <v>237</v>
      </c>
      <c r="E220" s="40" t="b">
        <f t="shared" si="40"/>
        <v>1</v>
      </c>
      <c r="F220" s="39">
        <v>511</v>
      </c>
      <c r="G220" s="40" t="s">
        <v>237</v>
      </c>
      <c r="H220" s="41">
        <v>1283.42</v>
      </c>
      <c r="I220" s="41">
        <f t="shared" si="39"/>
        <v>4489788.19</v>
      </c>
      <c r="J220" s="41">
        <v>93.41</v>
      </c>
      <c r="K220" s="41">
        <f t="shared" si="41"/>
        <v>163388.1</v>
      </c>
      <c r="L220" s="41">
        <v>149.1</v>
      </c>
      <c r="M220" s="42">
        <v>5.74</v>
      </c>
      <c r="N220" s="41">
        <f t="shared" si="42"/>
        <v>280603.22</v>
      </c>
      <c r="O220" s="43">
        <f t="shared" si="43"/>
        <v>3928.74</v>
      </c>
      <c r="P220" s="41">
        <v>6</v>
      </c>
      <c r="Q220" s="50">
        <f t="shared" si="44"/>
        <v>4106.7</v>
      </c>
      <c r="R220" s="41">
        <f t="shared" si="45"/>
        <v>4941814.95</v>
      </c>
      <c r="S220" s="44">
        <v>2956810</v>
      </c>
      <c r="T220" s="41">
        <f t="shared" si="46"/>
        <v>1985004.9500000002</v>
      </c>
      <c r="U220" s="41">
        <v>0</v>
      </c>
      <c r="V220" s="45">
        <v>1587588</v>
      </c>
      <c r="W220" s="43">
        <f t="shared" si="47"/>
        <v>1714595</v>
      </c>
      <c r="X220" s="43">
        <f t="shared" si="48"/>
        <v>1714595</v>
      </c>
      <c r="Y220" s="43">
        <v>0</v>
      </c>
      <c r="Z220" s="43">
        <f t="shared" si="49"/>
        <v>1714595</v>
      </c>
      <c r="AA220" s="41"/>
    </row>
    <row r="221" spans="1:245" s="47" customFormat="1" ht="12.75">
      <c r="A221" s="47" t="e">
        <f>#REF!</f>
        <v>#REF!</v>
      </c>
      <c r="B221" s="47" t="e">
        <f t="shared" si="38"/>
        <v>#REF!</v>
      </c>
      <c r="C221" s="1">
        <v>512</v>
      </c>
      <c r="D221" s="39" t="s">
        <v>238</v>
      </c>
      <c r="E221" s="40" t="b">
        <f t="shared" si="40"/>
        <v>1</v>
      </c>
      <c r="F221" s="39">
        <v>512</v>
      </c>
      <c r="G221" s="40" t="s">
        <v>238</v>
      </c>
      <c r="H221" s="41">
        <v>65.79</v>
      </c>
      <c r="I221" s="41">
        <f t="shared" si="39"/>
        <v>230153.16</v>
      </c>
      <c r="J221" s="41">
        <v>11.86</v>
      </c>
      <c r="K221" s="41">
        <f t="shared" si="41"/>
        <v>20744.92</v>
      </c>
      <c r="L221" s="41">
        <v>5</v>
      </c>
      <c r="M221" s="42">
        <v>2</v>
      </c>
      <c r="N221" s="41">
        <f t="shared" si="42"/>
        <v>9409.9</v>
      </c>
      <c r="O221" s="43">
        <f t="shared" si="43"/>
        <v>1368.9</v>
      </c>
      <c r="P221" s="41">
        <v>0</v>
      </c>
      <c r="Q221" s="50">
        <f t="shared" si="44"/>
        <v>0</v>
      </c>
      <c r="R221" s="41">
        <f t="shared" si="45"/>
        <v>261676.88</v>
      </c>
      <c r="S221" s="44">
        <v>366661</v>
      </c>
      <c r="T221" s="41">
        <f t="shared" si="46"/>
        <v>0</v>
      </c>
      <c r="U221" s="41">
        <v>0</v>
      </c>
      <c r="V221" s="45">
        <v>0</v>
      </c>
      <c r="W221" s="43">
        <f t="shared" si="47"/>
        <v>0</v>
      </c>
      <c r="X221" s="43">
        <f t="shared" si="48"/>
        <v>0</v>
      </c>
      <c r="Y221" s="43">
        <v>0</v>
      </c>
      <c r="Z221" s="43">
        <f t="shared" si="49"/>
        <v>0</v>
      </c>
      <c r="AA221" s="41"/>
      <c r="BZ221" s="44"/>
      <c r="CA221" s="44"/>
      <c r="CB221" s="44"/>
      <c r="CC221" s="44"/>
      <c r="CD221" s="52"/>
      <c r="CE221" s="44"/>
      <c r="CF221" s="44"/>
      <c r="CG221" s="44"/>
      <c r="CK221" s="48"/>
      <c r="CL221" s="51"/>
      <c r="CM221" s="44"/>
      <c r="CN221" s="49"/>
      <c r="CO221" s="49"/>
      <c r="CP221" s="44"/>
      <c r="CQ221" s="44"/>
      <c r="CR221" s="44"/>
      <c r="CS221" s="44"/>
      <c r="CT221" s="52"/>
      <c r="CU221" s="44"/>
      <c r="CV221" s="44"/>
      <c r="CW221" s="44"/>
      <c r="DA221" s="48"/>
      <c r="DB221" s="51"/>
      <c r="DC221" s="44"/>
      <c r="DD221" s="49"/>
      <c r="DE221" s="49"/>
      <c r="DF221" s="44"/>
      <c r="DG221" s="44"/>
      <c r="DH221" s="44"/>
      <c r="DI221" s="44"/>
      <c r="DJ221" s="52"/>
      <c r="DK221" s="44"/>
      <c r="DL221" s="44"/>
      <c r="DM221" s="44"/>
      <c r="DQ221" s="48"/>
      <c r="DR221" s="51"/>
      <c r="DS221" s="44"/>
      <c r="DT221" s="49"/>
      <c r="DU221" s="49"/>
      <c r="DV221" s="44"/>
      <c r="DW221" s="44"/>
      <c r="DX221" s="44"/>
      <c r="DY221" s="44"/>
      <c r="DZ221" s="52"/>
      <c r="EA221" s="44"/>
      <c r="EB221" s="44"/>
      <c r="EC221" s="44"/>
      <c r="EG221" s="48"/>
      <c r="EH221" s="51"/>
      <c r="EI221" s="44"/>
      <c r="EJ221" s="49"/>
      <c r="EK221" s="49"/>
      <c r="EL221" s="44"/>
      <c r="EM221" s="44"/>
      <c r="EN221" s="44"/>
      <c r="EO221" s="44"/>
      <c r="EP221" s="52"/>
      <c r="EQ221" s="44"/>
      <c r="ER221" s="44"/>
      <c r="ES221" s="44"/>
      <c r="EW221" s="48"/>
      <c r="EX221" s="51"/>
      <c r="EY221" s="44"/>
      <c r="EZ221" s="49"/>
      <c r="FA221" s="49"/>
      <c r="FB221" s="44"/>
      <c r="FC221" s="44"/>
      <c r="FD221" s="44"/>
      <c r="FE221" s="44"/>
      <c r="FF221" s="52"/>
      <c r="FG221" s="44"/>
      <c r="FH221" s="44"/>
      <c r="FI221" s="44"/>
      <c r="FM221" s="48"/>
      <c r="FN221" s="51"/>
      <c r="FO221" s="44"/>
      <c r="FP221" s="49"/>
      <c r="FQ221" s="49"/>
      <c r="FR221" s="44"/>
      <c r="FS221" s="44"/>
      <c r="FT221" s="44"/>
      <c r="FU221" s="44"/>
      <c r="FV221" s="52"/>
      <c r="FW221" s="44"/>
      <c r="FX221" s="44"/>
      <c r="FY221" s="44"/>
      <c r="GC221" s="48"/>
      <c r="GD221" s="51"/>
      <c r="GE221" s="44"/>
      <c r="GF221" s="49"/>
      <c r="GG221" s="49"/>
      <c r="GH221" s="44"/>
      <c r="GI221" s="44"/>
      <c r="GJ221" s="44"/>
      <c r="GK221" s="44"/>
      <c r="GL221" s="52"/>
      <c r="GM221" s="44"/>
      <c r="GN221" s="44"/>
      <c r="GO221" s="44"/>
      <c r="GS221" s="48"/>
      <c r="GT221" s="51"/>
      <c r="GU221" s="44"/>
      <c r="GV221" s="49"/>
      <c r="GW221" s="49"/>
      <c r="GX221" s="44"/>
      <c r="GY221" s="44"/>
      <c r="GZ221" s="44"/>
      <c r="HA221" s="44"/>
      <c r="HB221" s="52"/>
      <c r="HC221" s="44"/>
      <c r="HD221" s="44"/>
      <c r="HE221" s="44"/>
      <c r="HI221" s="48"/>
      <c r="HJ221" s="51"/>
      <c r="HK221" s="44"/>
      <c r="HL221" s="49"/>
      <c r="HM221" s="49"/>
      <c r="HN221" s="44"/>
      <c r="HO221" s="44"/>
      <c r="HP221" s="44"/>
      <c r="HQ221" s="44"/>
      <c r="HR221" s="52"/>
      <c r="HS221" s="44"/>
      <c r="HT221" s="44"/>
      <c r="HU221" s="44"/>
      <c r="HY221" s="48"/>
      <c r="HZ221" s="51"/>
      <c r="IA221" s="44"/>
      <c r="IB221" s="49"/>
      <c r="IC221" s="49"/>
      <c r="ID221" s="44"/>
      <c r="IE221" s="44"/>
      <c r="IF221" s="44"/>
      <c r="IG221" s="44"/>
      <c r="IH221" s="52"/>
      <c r="II221" s="44"/>
      <c r="IJ221" s="44"/>
      <c r="IK221" s="44"/>
    </row>
    <row r="222" spans="1:27" s="47" customFormat="1" ht="12.75">
      <c r="A222" s="46" t="e">
        <f>#REF!</f>
        <v>#REF!</v>
      </c>
      <c r="B222" s="47" t="e">
        <f t="shared" si="38"/>
        <v>#REF!</v>
      </c>
      <c r="C222" s="1">
        <v>513</v>
      </c>
      <c r="D222" s="39" t="s">
        <v>239</v>
      </c>
      <c r="E222" s="40" t="b">
        <f t="shared" si="40"/>
        <v>1</v>
      </c>
      <c r="F222" s="39">
        <v>513</v>
      </c>
      <c r="G222" s="40" t="s">
        <v>239</v>
      </c>
      <c r="H222" s="41">
        <v>69.45</v>
      </c>
      <c r="I222" s="41">
        <f t="shared" si="39"/>
        <v>242956.94</v>
      </c>
      <c r="J222" s="41">
        <v>25.259999999999998</v>
      </c>
      <c r="K222" s="41">
        <f t="shared" si="41"/>
        <v>44183.53</v>
      </c>
      <c r="L222" s="41">
        <v>9.4</v>
      </c>
      <c r="M222" s="42">
        <v>0</v>
      </c>
      <c r="N222" s="41">
        <f t="shared" si="42"/>
        <v>17690.61</v>
      </c>
      <c r="O222" s="43">
        <f t="shared" si="43"/>
        <v>0</v>
      </c>
      <c r="P222" s="41">
        <v>0</v>
      </c>
      <c r="Q222" s="50">
        <f t="shared" si="44"/>
        <v>0</v>
      </c>
      <c r="R222" s="41">
        <f t="shared" si="45"/>
        <v>304831.07999999996</v>
      </c>
      <c r="S222" s="44">
        <v>125757</v>
      </c>
      <c r="T222" s="41">
        <f t="shared" si="46"/>
        <v>179074.07999999996</v>
      </c>
      <c r="U222" s="41">
        <v>398234</v>
      </c>
      <c r="V222" s="45">
        <v>570016.19</v>
      </c>
      <c r="W222" s="43">
        <f t="shared" si="47"/>
        <v>615617</v>
      </c>
      <c r="X222" s="43">
        <f t="shared" si="48"/>
        <v>577308.08</v>
      </c>
      <c r="Y222" s="43">
        <v>0</v>
      </c>
      <c r="Z222" s="43">
        <f t="shared" si="49"/>
        <v>577308.08</v>
      </c>
      <c r="AA222" s="41"/>
    </row>
    <row r="223" spans="1:27" s="47" customFormat="1" ht="12.75">
      <c r="A223" s="46" t="e">
        <f>#REF!</f>
        <v>#REF!</v>
      </c>
      <c r="B223" s="47" t="e">
        <f t="shared" si="38"/>
        <v>#REF!</v>
      </c>
      <c r="C223" s="1">
        <v>514</v>
      </c>
      <c r="D223" s="39" t="s">
        <v>240</v>
      </c>
      <c r="E223" s="40" t="b">
        <f t="shared" si="40"/>
        <v>1</v>
      </c>
      <c r="F223" s="39">
        <v>514</v>
      </c>
      <c r="G223" s="40" t="s">
        <v>240</v>
      </c>
      <c r="H223" s="41">
        <v>0</v>
      </c>
      <c r="I223" s="41">
        <f t="shared" si="39"/>
        <v>0</v>
      </c>
      <c r="J223" s="41">
        <v>0</v>
      </c>
      <c r="K223" s="41">
        <f t="shared" si="41"/>
        <v>0</v>
      </c>
      <c r="L223" s="41">
        <v>0</v>
      </c>
      <c r="M223" s="42">
        <v>0</v>
      </c>
      <c r="N223" s="41">
        <f t="shared" si="42"/>
        <v>0</v>
      </c>
      <c r="O223" s="43">
        <f t="shared" si="43"/>
        <v>0</v>
      </c>
      <c r="P223" s="41">
        <v>0</v>
      </c>
      <c r="Q223" s="50">
        <f t="shared" si="44"/>
        <v>0</v>
      </c>
      <c r="R223" s="41">
        <f t="shared" si="45"/>
        <v>0</v>
      </c>
      <c r="S223" s="44">
        <v>26974</v>
      </c>
      <c r="T223" s="41">
        <f t="shared" si="46"/>
        <v>0</v>
      </c>
      <c r="U223" s="41">
        <v>0</v>
      </c>
      <c r="V223" s="45">
        <v>0</v>
      </c>
      <c r="W223" s="43">
        <f t="shared" si="47"/>
        <v>0</v>
      </c>
      <c r="X223" s="43">
        <f t="shared" si="48"/>
        <v>0</v>
      </c>
      <c r="Y223" s="43">
        <v>0</v>
      </c>
      <c r="Z223" s="43">
        <f t="shared" si="49"/>
        <v>0</v>
      </c>
      <c r="AA223" s="41"/>
    </row>
    <row r="224" spans="1:27" s="47" customFormat="1" ht="12.75">
      <c r="A224" s="46" t="e">
        <f>#REF!</f>
        <v>#REF!</v>
      </c>
      <c r="B224" s="47" t="e">
        <f t="shared" si="38"/>
        <v>#REF!</v>
      </c>
      <c r="C224" s="1">
        <v>515</v>
      </c>
      <c r="D224" s="39" t="s">
        <v>241</v>
      </c>
      <c r="E224" s="40" t="b">
        <f t="shared" si="40"/>
        <v>1</v>
      </c>
      <c r="F224" s="39">
        <v>515</v>
      </c>
      <c r="G224" s="40" t="s">
        <v>241</v>
      </c>
      <c r="H224" s="41">
        <v>395.2</v>
      </c>
      <c r="I224" s="41">
        <f t="shared" si="39"/>
        <v>1382528.16</v>
      </c>
      <c r="J224" s="41">
        <v>62.93</v>
      </c>
      <c r="K224" s="41">
        <f t="shared" si="41"/>
        <v>110074.01</v>
      </c>
      <c r="L224" s="41">
        <v>59.13</v>
      </c>
      <c r="M224" s="42">
        <v>2.5</v>
      </c>
      <c r="N224" s="41">
        <f t="shared" si="42"/>
        <v>111281.48</v>
      </c>
      <c r="O224" s="43">
        <f t="shared" si="43"/>
        <v>1711.13</v>
      </c>
      <c r="P224" s="41">
        <v>2</v>
      </c>
      <c r="Q224" s="50">
        <f t="shared" si="44"/>
        <v>1368.9</v>
      </c>
      <c r="R224" s="41">
        <f t="shared" si="45"/>
        <v>1606963.6799999997</v>
      </c>
      <c r="S224" s="44">
        <v>2819928</v>
      </c>
      <c r="T224" s="41">
        <f t="shared" si="46"/>
        <v>0</v>
      </c>
      <c r="U224" s="41">
        <v>18441</v>
      </c>
      <c r="V224" s="45">
        <v>18441</v>
      </c>
      <c r="W224" s="43">
        <f t="shared" si="47"/>
        <v>19916</v>
      </c>
      <c r="X224" s="43">
        <f t="shared" si="48"/>
        <v>18441</v>
      </c>
      <c r="Y224" s="43">
        <v>0</v>
      </c>
      <c r="Z224" s="43">
        <f t="shared" si="49"/>
        <v>18441</v>
      </c>
      <c r="AA224" s="41"/>
    </row>
    <row r="225" spans="1:27" s="47" customFormat="1" ht="12.75">
      <c r="A225" s="46" t="e">
        <f>#REF!</f>
        <v>#REF!</v>
      </c>
      <c r="B225" s="47" t="e">
        <f t="shared" si="38"/>
        <v>#REF!</v>
      </c>
      <c r="C225" s="1">
        <v>519</v>
      </c>
      <c r="D225" s="39" t="s">
        <v>242</v>
      </c>
      <c r="E225" s="40" t="b">
        <f t="shared" si="40"/>
        <v>1</v>
      </c>
      <c r="F225" s="39">
        <v>519</v>
      </c>
      <c r="G225" s="40" t="s">
        <v>242</v>
      </c>
      <c r="H225" s="41">
        <v>74.27000000000001</v>
      </c>
      <c r="I225" s="41">
        <f t="shared" si="39"/>
        <v>259818.74</v>
      </c>
      <c r="J225" s="41">
        <v>12.84</v>
      </c>
      <c r="K225" s="41">
        <f t="shared" si="41"/>
        <v>22459.09</v>
      </c>
      <c r="L225" s="41">
        <v>5.91</v>
      </c>
      <c r="M225" s="42">
        <v>0.91</v>
      </c>
      <c r="N225" s="41">
        <f t="shared" si="42"/>
        <v>11122.5</v>
      </c>
      <c r="O225" s="43">
        <f t="shared" si="43"/>
        <v>622.85</v>
      </c>
      <c r="P225" s="41">
        <v>0</v>
      </c>
      <c r="Q225" s="50">
        <f t="shared" si="44"/>
        <v>0</v>
      </c>
      <c r="R225" s="41">
        <f t="shared" si="45"/>
        <v>294023.18</v>
      </c>
      <c r="S225" s="44">
        <v>200752</v>
      </c>
      <c r="T225" s="41">
        <f t="shared" si="46"/>
        <v>93271.18</v>
      </c>
      <c r="U225" s="41">
        <v>68004</v>
      </c>
      <c r="V225" s="45">
        <v>131487.78000000003</v>
      </c>
      <c r="W225" s="43">
        <f t="shared" si="47"/>
        <v>142007</v>
      </c>
      <c r="X225" s="43">
        <f t="shared" si="48"/>
        <v>142007</v>
      </c>
      <c r="Y225" s="43">
        <v>0</v>
      </c>
      <c r="Z225" s="43">
        <f t="shared" si="49"/>
        <v>142007</v>
      </c>
      <c r="AA225" s="41"/>
    </row>
    <row r="226" spans="1:27" s="47" customFormat="1" ht="12.75">
      <c r="A226" s="46" t="e">
        <f>#REF!</f>
        <v>#REF!</v>
      </c>
      <c r="B226" s="47" t="e">
        <f t="shared" si="38"/>
        <v>#REF!</v>
      </c>
      <c r="C226" s="1">
        <v>521</v>
      </c>
      <c r="D226" s="39" t="s">
        <v>243</v>
      </c>
      <c r="E226" s="40" t="b">
        <f t="shared" si="40"/>
        <v>1</v>
      </c>
      <c r="F226" s="39">
        <v>521</v>
      </c>
      <c r="G226" s="40" t="s">
        <v>243</v>
      </c>
      <c r="H226" s="41">
        <v>278.64000000000004</v>
      </c>
      <c r="I226" s="41">
        <f t="shared" si="39"/>
        <v>974766.31</v>
      </c>
      <c r="J226" s="41">
        <v>60.37</v>
      </c>
      <c r="K226" s="41">
        <f t="shared" si="41"/>
        <v>105596.19</v>
      </c>
      <c r="L226" s="41">
        <v>45.16</v>
      </c>
      <c r="M226" s="42">
        <v>2</v>
      </c>
      <c r="N226" s="41">
        <f t="shared" si="42"/>
        <v>84990.22</v>
      </c>
      <c r="O226" s="43">
        <f t="shared" si="43"/>
        <v>1368.9</v>
      </c>
      <c r="P226" s="41">
        <v>1</v>
      </c>
      <c r="Q226" s="50">
        <f t="shared" si="44"/>
        <v>684.45</v>
      </c>
      <c r="R226" s="41">
        <f t="shared" si="45"/>
        <v>1167406.0699999998</v>
      </c>
      <c r="S226" s="44">
        <v>659143</v>
      </c>
      <c r="T226" s="41">
        <f t="shared" si="46"/>
        <v>508263.06999999983</v>
      </c>
      <c r="U226" s="41">
        <v>0</v>
      </c>
      <c r="V226" s="45">
        <v>396991</v>
      </c>
      <c r="W226" s="43">
        <f t="shared" si="47"/>
        <v>428750</v>
      </c>
      <c r="X226" s="43">
        <f t="shared" si="48"/>
        <v>428750</v>
      </c>
      <c r="Y226" s="43">
        <v>0</v>
      </c>
      <c r="Z226" s="43">
        <f t="shared" si="49"/>
        <v>428750</v>
      </c>
      <c r="AA226" s="41"/>
    </row>
    <row r="227" spans="1:27" s="47" customFormat="1" ht="12.75">
      <c r="A227" s="46" t="e">
        <f>#REF!</f>
        <v>#REF!</v>
      </c>
      <c r="B227" s="47" t="e">
        <f t="shared" si="38"/>
        <v>#REF!</v>
      </c>
      <c r="C227" s="1">
        <v>523</v>
      </c>
      <c r="D227" s="39" t="s">
        <v>244</v>
      </c>
      <c r="E227" s="40" t="b">
        <f t="shared" si="40"/>
        <v>1</v>
      </c>
      <c r="F227" s="39">
        <v>523</v>
      </c>
      <c r="G227" s="40" t="s">
        <v>244</v>
      </c>
      <c r="H227" s="41">
        <v>872.8199999999999</v>
      </c>
      <c r="I227" s="41">
        <f t="shared" si="39"/>
        <v>3053386.21</v>
      </c>
      <c r="J227" s="41">
        <v>365.87</v>
      </c>
      <c r="K227" s="41">
        <f t="shared" si="41"/>
        <v>639961.51</v>
      </c>
      <c r="L227" s="41">
        <v>138.44</v>
      </c>
      <c r="M227" s="42">
        <v>10.58</v>
      </c>
      <c r="N227" s="41">
        <f t="shared" si="42"/>
        <v>260541.31</v>
      </c>
      <c r="O227" s="43">
        <f t="shared" si="43"/>
        <v>7241.48</v>
      </c>
      <c r="P227" s="41">
        <v>4.39</v>
      </c>
      <c r="Q227" s="50">
        <f t="shared" si="44"/>
        <v>3004.74</v>
      </c>
      <c r="R227" s="41">
        <f t="shared" si="45"/>
        <v>3964135.25</v>
      </c>
      <c r="S227" s="44">
        <v>1286725</v>
      </c>
      <c r="T227" s="41">
        <f t="shared" si="46"/>
        <v>2677410.25</v>
      </c>
      <c r="U227" s="41">
        <v>2769932</v>
      </c>
      <c r="V227" s="45">
        <v>5347522.22</v>
      </c>
      <c r="W227" s="43">
        <f t="shared" si="47"/>
        <v>5775324</v>
      </c>
      <c r="X227" s="43">
        <f t="shared" si="48"/>
        <v>5447342.25</v>
      </c>
      <c r="Y227" s="43">
        <v>0</v>
      </c>
      <c r="Z227" s="43">
        <f t="shared" si="49"/>
        <v>5447342.25</v>
      </c>
      <c r="AA227" s="41"/>
    </row>
    <row r="228" spans="1:27" s="47" customFormat="1" ht="12.75">
      <c r="A228" s="46" t="e">
        <f>#REF!</f>
        <v>#REF!</v>
      </c>
      <c r="B228" s="47" t="e">
        <f t="shared" si="38"/>
        <v>#REF!</v>
      </c>
      <c r="C228" s="1">
        <v>525</v>
      </c>
      <c r="D228" s="39" t="s">
        <v>245</v>
      </c>
      <c r="E228" s="40" t="b">
        <f t="shared" si="40"/>
        <v>1</v>
      </c>
      <c r="F228" s="39">
        <v>525</v>
      </c>
      <c r="G228" s="40" t="s">
        <v>245</v>
      </c>
      <c r="H228" s="41">
        <v>311.3</v>
      </c>
      <c r="I228" s="41">
        <f t="shared" si="39"/>
        <v>1089020.79</v>
      </c>
      <c r="J228" s="41">
        <v>147.42999999999998</v>
      </c>
      <c r="K228" s="41">
        <f t="shared" si="41"/>
        <v>257877.18</v>
      </c>
      <c r="L228" s="41">
        <v>49.03</v>
      </c>
      <c r="M228" s="42">
        <v>1</v>
      </c>
      <c r="N228" s="41">
        <f t="shared" si="42"/>
        <v>92273.48</v>
      </c>
      <c r="O228" s="43">
        <f t="shared" si="43"/>
        <v>684.45</v>
      </c>
      <c r="P228" s="41">
        <v>1</v>
      </c>
      <c r="Q228" s="50">
        <f t="shared" si="44"/>
        <v>684.45</v>
      </c>
      <c r="R228" s="41">
        <f t="shared" si="45"/>
        <v>1440540.3499999999</v>
      </c>
      <c r="S228" s="44">
        <v>762050</v>
      </c>
      <c r="T228" s="41">
        <f t="shared" si="46"/>
        <v>678490.3499999999</v>
      </c>
      <c r="U228" s="41">
        <v>111214</v>
      </c>
      <c r="V228" s="45">
        <v>696275</v>
      </c>
      <c r="W228" s="43">
        <f t="shared" si="47"/>
        <v>751977</v>
      </c>
      <c r="X228" s="43">
        <f t="shared" si="48"/>
        <v>751977</v>
      </c>
      <c r="Y228" s="43">
        <v>0</v>
      </c>
      <c r="Z228" s="43">
        <f t="shared" si="49"/>
        <v>751977</v>
      </c>
      <c r="AA228" s="41"/>
    </row>
    <row r="229" spans="1:27" s="47" customFormat="1" ht="12.75">
      <c r="A229" s="46" t="e">
        <f>#REF!</f>
        <v>#REF!</v>
      </c>
      <c r="B229" s="47" t="e">
        <f t="shared" si="38"/>
        <v>#REF!</v>
      </c>
      <c r="C229" s="1">
        <v>527</v>
      </c>
      <c r="D229" s="39" t="s">
        <v>246</v>
      </c>
      <c r="E229" s="40" t="b">
        <f t="shared" si="40"/>
        <v>1</v>
      </c>
      <c r="F229" s="39">
        <v>527</v>
      </c>
      <c r="G229" s="40" t="s">
        <v>246</v>
      </c>
      <c r="H229" s="41">
        <v>179.92</v>
      </c>
      <c r="I229" s="41">
        <f t="shared" si="39"/>
        <v>629414.14</v>
      </c>
      <c r="J229" s="41">
        <v>31.16</v>
      </c>
      <c r="K229" s="41">
        <f t="shared" si="41"/>
        <v>54503.51</v>
      </c>
      <c r="L229" s="41">
        <v>27.39</v>
      </c>
      <c r="M229" s="42">
        <v>1</v>
      </c>
      <c r="N229" s="41">
        <f t="shared" si="42"/>
        <v>51547.43</v>
      </c>
      <c r="O229" s="43">
        <f t="shared" si="43"/>
        <v>684.45</v>
      </c>
      <c r="P229" s="41">
        <v>2</v>
      </c>
      <c r="Q229" s="50">
        <f t="shared" si="44"/>
        <v>1368.9</v>
      </c>
      <c r="R229" s="41">
        <f t="shared" si="45"/>
        <v>737518.43</v>
      </c>
      <c r="S229" s="44">
        <v>334266</v>
      </c>
      <c r="T229" s="41">
        <f t="shared" si="46"/>
        <v>403252.43000000005</v>
      </c>
      <c r="U229" s="41">
        <v>84695</v>
      </c>
      <c r="V229" s="45">
        <v>506857.79</v>
      </c>
      <c r="W229" s="43">
        <f t="shared" si="47"/>
        <v>547406</v>
      </c>
      <c r="X229" s="43">
        <f t="shared" si="48"/>
        <v>487947.43000000005</v>
      </c>
      <c r="Y229" s="43">
        <v>0</v>
      </c>
      <c r="Z229" s="43">
        <f t="shared" si="49"/>
        <v>487947.43000000005</v>
      </c>
      <c r="AA229" s="41"/>
    </row>
    <row r="230" spans="1:27" s="47" customFormat="1" ht="12.75">
      <c r="A230" s="46" t="e">
        <f>#REF!</f>
        <v>#REF!</v>
      </c>
      <c r="B230" s="47" t="e">
        <f t="shared" si="38"/>
        <v>#REF!</v>
      </c>
      <c r="C230" s="1">
        <v>531</v>
      </c>
      <c r="D230" s="39" t="s">
        <v>247</v>
      </c>
      <c r="E230" s="40" t="b">
        <f t="shared" si="40"/>
        <v>1</v>
      </c>
      <c r="F230" s="39">
        <v>531</v>
      </c>
      <c r="G230" s="40" t="s">
        <v>247</v>
      </c>
      <c r="H230" s="41">
        <v>285.78000000000003</v>
      </c>
      <c r="I230" s="41">
        <f t="shared" si="39"/>
        <v>999744.17</v>
      </c>
      <c r="J230" s="41">
        <v>120.09</v>
      </c>
      <c r="K230" s="41">
        <f t="shared" si="41"/>
        <v>210055.42</v>
      </c>
      <c r="L230" s="41">
        <v>36.32</v>
      </c>
      <c r="M230" s="42">
        <v>0</v>
      </c>
      <c r="N230" s="41">
        <f t="shared" si="42"/>
        <v>68353.51</v>
      </c>
      <c r="O230" s="43">
        <f t="shared" si="43"/>
        <v>0</v>
      </c>
      <c r="P230" s="41">
        <v>2</v>
      </c>
      <c r="Q230" s="50">
        <f t="shared" si="44"/>
        <v>1368.9</v>
      </c>
      <c r="R230" s="41">
        <f t="shared" si="45"/>
        <v>1279522</v>
      </c>
      <c r="S230" s="44">
        <v>839295</v>
      </c>
      <c r="T230" s="41">
        <f t="shared" si="46"/>
        <v>440227</v>
      </c>
      <c r="U230" s="41">
        <v>153102</v>
      </c>
      <c r="V230" s="45">
        <v>543074</v>
      </c>
      <c r="W230" s="43">
        <f t="shared" si="47"/>
        <v>586520</v>
      </c>
      <c r="X230" s="43">
        <f t="shared" si="48"/>
        <v>586520</v>
      </c>
      <c r="Y230" s="43">
        <v>0</v>
      </c>
      <c r="Z230" s="43">
        <f t="shared" si="49"/>
        <v>586520</v>
      </c>
      <c r="AA230" s="41"/>
    </row>
    <row r="231" spans="1:27" s="47" customFormat="1" ht="12.75">
      <c r="A231" s="46" t="e">
        <f>#REF!</f>
        <v>#REF!</v>
      </c>
      <c r="B231" s="47" t="e">
        <f t="shared" si="38"/>
        <v>#REF!</v>
      </c>
      <c r="C231" s="1">
        <v>532</v>
      </c>
      <c r="D231" s="39" t="s">
        <v>248</v>
      </c>
      <c r="E231" s="40" t="b">
        <f t="shared" si="40"/>
        <v>1</v>
      </c>
      <c r="F231" s="39">
        <v>532</v>
      </c>
      <c r="G231" s="40" t="s">
        <v>248</v>
      </c>
      <c r="H231" s="41">
        <v>446.59999999999997</v>
      </c>
      <c r="I231" s="41">
        <f t="shared" si="39"/>
        <v>1562340.78</v>
      </c>
      <c r="J231" s="41">
        <v>171.64999999999998</v>
      </c>
      <c r="K231" s="41">
        <f t="shared" si="41"/>
        <v>300241.6</v>
      </c>
      <c r="L231" s="41">
        <v>65.08</v>
      </c>
      <c r="M231" s="42">
        <v>11.02</v>
      </c>
      <c r="N231" s="41">
        <f t="shared" si="42"/>
        <v>122479.26</v>
      </c>
      <c r="O231" s="43">
        <f t="shared" si="43"/>
        <v>7542.64</v>
      </c>
      <c r="P231" s="41">
        <v>3</v>
      </c>
      <c r="Q231" s="50">
        <f t="shared" si="44"/>
        <v>2053.35</v>
      </c>
      <c r="R231" s="41">
        <f t="shared" si="45"/>
        <v>1994657.63</v>
      </c>
      <c r="S231" s="44">
        <v>1144140</v>
      </c>
      <c r="T231" s="41">
        <f t="shared" si="46"/>
        <v>850517.6299999999</v>
      </c>
      <c r="U231" s="41">
        <v>566664</v>
      </c>
      <c r="V231" s="45">
        <v>1128644</v>
      </c>
      <c r="W231" s="43">
        <f t="shared" si="47"/>
        <v>1218936</v>
      </c>
      <c r="X231" s="43">
        <f t="shared" si="48"/>
        <v>1218936</v>
      </c>
      <c r="Y231" s="43">
        <v>0</v>
      </c>
      <c r="Z231" s="43">
        <f t="shared" si="49"/>
        <v>1218936</v>
      </c>
      <c r="AA231" s="41"/>
    </row>
    <row r="232" spans="1:27" s="47" customFormat="1" ht="12.75">
      <c r="A232" s="46" t="e">
        <f>#REF!</f>
        <v>#REF!</v>
      </c>
      <c r="B232" s="47" t="e">
        <f t="shared" si="38"/>
        <v>#REF!</v>
      </c>
      <c r="C232" s="1">
        <v>535</v>
      </c>
      <c r="D232" s="39" t="s">
        <v>249</v>
      </c>
      <c r="E232" s="40" t="b">
        <f t="shared" si="40"/>
        <v>1</v>
      </c>
      <c r="F232" s="39">
        <v>535</v>
      </c>
      <c r="G232" s="40" t="s">
        <v>249</v>
      </c>
      <c r="H232" s="41">
        <v>283.82</v>
      </c>
      <c r="I232" s="41">
        <f t="shared" si="39"/>
        <v>992887.51</v>
      </c>
      <c r="J232" s="41">
        <v>141.91</v>
      </c>
      <c r="K232" s="41">
        <f t="shared" si="41"/>
        <v>248221.88</v>
      </c>
      <c r="L232" s="41">
        <v>31.14</v>
      </c>
      <c r="M232" s="42">
        <v>1</v>
      </c>
      <c r="N232" s="41">
        <f t="shared" si="42"/>
        <v>58604.86</v>
      </c>
      <c r="O232" s="43">
        <f t="shared" si="43"/>
        <v>684.45</v>
      </c>
      <c r="P232" s="41">
        <v>2</v>
      </c>
      <c r="Q232" s="50">
        <f t="shared" si="44"/>
        <v>1368.9</v>
      </c>
      <c r="R232" s="41">
        <f t="shared" si="45"/>
        <v>1301767.6</v>
      </c>
      <c r="S232" s="44">
        <v>275052</v>
      </c>
      <c r="T232" s="41">
        <f t="shared" si="46"/>
        <v>1026715.6000000001</v>
      </c>
      <c r="U232" s="41">
        <v>1085559</v>
      </c>
      <c r="V232" s="45">
        <v>2121380.4000000004</v>
      </c>
      <c r="W232" s="43">
        <f t="shared" si="47"/>
        <v>2291091</v>
      </c>
      <c r="X232" s="43">
        <f t="shared" si="48"/>
        <v>2112274.6</v>
      </c>
      <c r="Y232" s="43">
        <v>0</v>
      </c>
      <c r="Z232" s="43">
        <f t="shared" si="49"/>
        <v>2112274.6</v>
      </c>
      <c r="AA232" s="41"/>
    </row>
    <row r="233" spans="1:27" s="47" customFormat="1" ht="12.75">
      <c r="A233" s="46" t="e">
        <f>#REF!</f>
        <v>#REF!</v>
      </c>
      <c r="B233" s="47" t="e">
        <f t="shared" si="38"/>
        <v>#REF!</v>
      </c>
      <c r="C233" s="1">
        <v>537</v>
      </c>
      <c r="D233" s="39" t="s">
        <v>250</v>
      </c>
      <c r="E233" s="40" t="b">
        <f t="shared" si="40"/>
        <v>1</v>
      </c>
      <c r="F233" s="39">
        <v>537</v>
      </c>
      <c r="G233" s="40" t="s">
        <v>250</v>
      </c>
      <c r="H233" s="41">
        <v>267.88</v>
      </c>
      <c r="I233" s="41">
        <f t="shared" si="39"/>
        <v>937124.6</v>
      </c>
      <c r="J233" s="41">
        <v>78.37</v>
      </c>
      <c r="K233" s="41">
        <f t="shared" si="41"/>
        <v>137080.89</v>
      </c>
      <c r="L233" s="41">
        <v>47.41</v>
      </c>
      <c r="M233" s="42">
        <v>0</v>
      </c>
      <c r="N233" s="41">
        <f t="shared" si="42"/>
        <v>89224.67</v>
      </c>
      <c r="O233" s="43">
        <f t="shared" si="43"/>
        <v>0</v>
      </c>
      <c r="P233" s="41">
        <v>0</v>
      </c>
      <c r="Q233" s="50">
        <f t="shared" si="44"/>
        <v>0</v>
      </c>
      <c r="R233" s="41">
        <f t="shared" si="45"/>
        <v>1163430.16</v>
      </c>
      <c r="S233" s="44">
        <v>2516532</v>
      </c>
      <c r="T233" s="41">
        <f t="shared" si="46"/>
        <v>0</v>
      </c>
      <c r="U233" s="41">
        <v>201448</v>
      </c>
      <c r="V233" s="45">
        <v>201448</v>
      </c>
      <c r="W233" s="43">
        <f t="shared" si="47"/>
        <v>217564</v>
      </c>
      <c r="X233" s="43">
        <f t="shared" si="48"/>
        <v>201448</v>
      </c>
      <c r="Y233" s="43">
        <v>0</v>
      </c>
      <c r="Z233" s="43">
        <f t="shared" si="49"/>
        <v>201448</v>
      </c>
      <c r="AA233" s="41"/>
    </row>
    <row r="234" spans="1:27" s="47" customFormat="1" ht="12.75">
      <c r="A234" s="46" t="e">
        <f>#REF!</f>
        <v>#REF!</v>
      </c>
      <c r="B234" s="47" t="e">
        <f t="shared" si="38"/>
        <v>#REF!</v>
      </c>
      <c r="C234" s="1">
        <v>539</v>
      </c>
      <c r="D234" s="39" t="s">
        <v>251</v>
      </c>
      <c r="E234" s="40" t="b">
        <f t="shared" si="40"/>
        <v>1</v>
      </c>
      <c r="F234" s="39">
        <v>539</v>
      </c>
      <c r="G234" s="40" t="s">
        <v>251</v>
      </c>
      <c r="H234" s="41">
        <v>162.07000000000002</v>
      </c>
      <c r="I234" s="41">
        <f t="shared" si="39"/>
        <v>566969.48</v>
      </c>
      <c r="J234" s="41">
        <v>58.870000000000005</v>
      </c>
      <c r="K234" s="41">
        <f t="shared" si="41"/>
        <v>102972.46</v>
      </c>
      <c r="L234" s="41">
        <v>31.37</v>
      </c>
      <c r="M234" s="42">
        <v>1</v>
      </c>
      <c r="N234" s="41">
        <f t="shared" si="42"/>
        <v>59037.71</v>
      </c>
      <c r="O234" s="43">
        <f t="shared" si="43"/>
        <v>684.45</v>
      </c>
      <c r="P234" s="41">
        <v>0</v>
      </c>
      <c r="Q234" s="50">
        <f t="shared" si="44"/>
        <v>0</v>
      </c>
      <c r="R234" s="41">
        <f t="shared" si="45"/>
        <v>729664.0999999999</v>
      </c>
      <c r="S234" s="44">
        <v>289392</v>
      </c>
      <c r="T234" s="41">
        <f t="shared" si="46"/>
        <v>440272.09999999986</v>
      </c>
      <c r="U234" s="41">
        <v>426902</v>
      </c>
      <c r="V234" s="45">
        <v>837461.3</v>
      </c>
      <c r="W234" s="43">
        <f t="shared" si="47"/>
        <v>904458</v>
      </c>
      <c r="X234" s="43">
        <f t="shared" si="48"/>
        <v>867174.0999999999</v>
      </c>
      <c r="Y234" s="43">
        <v>0</v>
      </c>
      <c r="Z234" s="43">
        <f t="shared" si="49"/>
        <v>867174.0999999999</v>
      </c>
      <c r="AA234" s="41"/>
    </row>
    <row r="235" spans="1:27" s="47" customFormat="1" ht="12.75">
      <c r="A235" s="46" t="e">
        <f>#REF!</f>
        <v>#REF!</v>
      </c>
      <c r="B235" s="47" t="e">
        <f t="shared" si="38"/>
        <v>#REF!</v>
      </c>
      <c r="C235" s="1">
        <v>543</v>
      </c>
      <c r="D235" s="39" t="s">
        <v>252</v>
      </c>
      <c r="E235" s="40" t="b">
        <f t="shared" si="40"/>
        <v>1</v>
      </c>
      <c r="F235" s="39">
        <v>543</v>
      </c>
      <c r="G235" s="40" t="s">
        <v>252</v>
      </c>
      <c r="H235" s="41">
        <v>575.8000000000001</v>
      </c>
      <c r="I235" s="41">
        <f t="shared" si="39"/>
        <v>2014321.14</v>
      </c>
      <c r="J235" s="41">
        <v>251.2</v>
      </c>
      <c r="K235" s="41">
        <f t="shared" si="41"/>
        <v>439386.48</v>
      </c>
      <c r="L235" s="41">
        <v>91.55</v>
      </c>
      <c r="M235" s="42">
        <v>1</v>
      </c>
      <c r="N235" s="41">
        <f t="shared" si="42"/>
        <v>172295.27</v>
      </c>
      <c r="O235" s="43">
        <f t="shared" si="43"/>
        <v>684.45</v>
      </c>
      <c r="P235" s="41">
        <v>1</v>
      </c>
      <c r="Q235" s="50">
        <f t="shared" si="44"/>
        <v>684.45</v>
      </c>
      <c r="R235" s="41">
        <f t="shared" si="45"/>
        <v>2627371.7900000005</v>
      </c>
      <c r="S235" s="44">
        <v>2143358</v>
      </c>
      <c r="T235" s="41">
        <f t="shared" si="46"/>
        <v>484013.7900000005</v>
      </c>
      <c r="U235" s="41">
        <v>644897</v>
      </c>
      <c r="V235" s="45">
        <v>1077586.65</v>
      </c>
      <c r="W235" s="43">
        <f t="shared" si="47"/>
        <v>1163794</v>
      </c>
      <c r="X235" s="43">
        <f t="shared" si="48"/>
        <v>1128910.7900000005</v>
      </c>
      <c r="Y235" s="43">
        <v>0</v>
      </c>
      <c r="Z235" s="43">
        <f t="shared" si="49"/>
        <v>1128910.7900000005</v>
      </c>
      <c r="AA235" s="41"/>
    </row>
    <row r="236" spans="1:27" s="47" customFormat="1" ht="12.75">
      <c r="A236" s="46" t="e">
        <f>#REF!</f>
        <v>#REF!</v>
      </c>
      <c r="B236" s="47" t="e">
        <f t="shared" si="38"/>
        <v>#REF!</v>
      </c>
      <c r="C236" s="1">
        <v>545</v>
      </c>
      <c r="D236" s="39" t="s">
        <v>253</v>
      </c>
      <c r="E236" s="40" t="b">
        <f t="shared" si="40"/>
        <v>1</v>
      </c>
      <c r="F236" s="39">
        <v>545</v>
      </c>
      <c r="G236" s="40" t="s">
        <v>253</v>
      </c>
      <c r="H236" s="41">
        <v>401.22</v>
      </c>
      <c r="I236" s="41">
        <f t="shared" si="39"/>
        <v>1403587.93</v>
      </c>
      <c r="J236" s="41">
        <v>95.84</v>
      </c>
      <c r="K236" s="41">
        <f t="shared" si="41"/>
        <v>167638.54</v>
      </c>
      <c r="L236" s="41">
        <v>49.71</v>
      </c>
      <c r="M236" s="42">
        <v>2.09</v>
      </c>
      <c r="N236" s="41">
        <f t="shared" si="42"/>
        <v>93553.23</v>
      </c>
      <c r="O236" s="43">
        <f t="shared" si="43"/>
        <v>1430.5</v>
      </c>
      <c r="P236" s="41">
        <v>0</v>
      </c>
      <c r="Q236" s="50">
        <f t="shared" si="44"/>
        <v>0</v>
      </c>
      <c r="R236" s="41">
        <f t="shared" si="45"/>
        <v>1666210.2</v>
      </c>
      <c r="S236" s="44">
        <v>982237</v>
      </c>
      <c r="T236" s="41">
        <f t="shared" si="46"/>
        <v>683973.2</v>
      </c>
      <c r="U236" s="41">
        <v>386221</v>
      </c>
      <c r="V236" s="45">
        <v>1126673.58</v>
      </c>
      <c r="W236" s="43">
        <f t="shared" si="47"/>
        <v>1216807</v>
      </c>
      <c r="X236" s="43">
        <f t="shared" si="48"/>
        <v>1070194.2</v>
      </c>
      <c r="Y236" s="43">
        <v>0</v>
      </c>
      <c r="Z236" s="43">
        <f t="shared" si="49"/>
        <v>1070194.2</v>
      </c>
      <c r="AA236" s="41"/>
    </row>
    <row r="237" spans="1:27" s="47" customFormat="1" ht="12.75">
      <c r="A237" s="46" t="e">
        <f>#REF!</f>
        <v>#REF!</v>
      </c>
      <c r="B237" s="47" t="e">
        <f t="shared" si="38"/>
        <v>#REF!</v>
      </c>
      <c r="C237" s="1">
        <v>547</v>
      </c>
      <c r="D237" s="39" t="s">
        <v>254</v>
      </c>
      <c r="E237" s="40" t="b">
        <f t="shared" si="40"/>
        <v>1</v>
      </c>
      <c r="F237" s="39">
        <v>547</v>
      </c>
      <c r="G237" s="40" t="s">
        <v>254</v>
      </c>
      <c r="H237" s="41">
        <v>324.63</v>
      </c>
      <c r="I237" s="41">
        <f t="shared" si="39"/>
        <v>1135653.13</v>
      </c>
      <c r="J237" s="41">
        <v>99.5</v>
      </c>
      <c r="K237" s="41">
        <f t="shared" si="41"/>
        <v>174040.43</v>
      </c>
      <c r="L237" s="41">
        <v>61.01</v>
      </c>
      <c r="M237" s="42">
        <v>2</v>
      </c>
      <c r="N237" s="41">
        <f t="shared" si="42"/>
        <v>114819.6</v>
      </c>
      <c r="O237" s="43">
        <f t="shared" si="43"/>
        <v>1368.9</v>
      </c>
      <c r="P237" s="41">
        <v>1</v>
      </c>
      <c r="Q237" s="50">
        <f t="shared" si="44"/>
        <v>684.45</v>
      </c>
      <c r="R237" s="41">
        <f t="shared" si="45"/>
        <v>1426566.5099999998</v>
      </c>
      <c r="S237" s="44">
        <v>632372</v>
      </c>
      <c r="T237" s="41">
        <f t="shared" si="46"/>
        <v>794194.5099999998</v>
      </c>
      <c r="U237" s="41">
        <v>228711</v>
      </c>
      <c r="V237" s="45">
        <v>1023281.0599999998</v>
      </c>
      <c r="W237" s="43">
        <f t="shared" si="47"/>
        <v>1105144</v>
      </c>
      <c r="X237" s="43">
        <f t="shared" si="48"/>
        <v>1022905.5099999998</v>
      </c>
      <c r="Y237" s="43">
        <v>0</v>
      </c>
      <c r="Z237" s="43">
        <f t="shared" si="49"/>
        <v>1022905.5099999998</v>
      </c>
      <c r="AA237" s="41"/>
    </row>
    <row r="238" spans="1:27" s="47" customFormat="1" ht="12.75">
      <c r="A238" s="46" t="e">
        <f>#REF!</f>
        <v>#REF!</v>
      </c>
      <c r="B238" s="47" t="e">
        <f t="shared" si="38"/>
        <v>#REF!</v>
      </c>
      <c r="C238" s="1">
        <v>549</v>
      </c>
      <c r="D238" s="39" t="s">
        <v>255</v>
      </c>
      <c r="E238" s="40" t="b">
        <f t="shared" si="40"/>
        <v>1</v>
      </c>
      <c r="F238" s="39">
        <v>549</v>
      </c>
      <c r="G238" s="40" t="s">
        <v>255</v>
      </c>
      <c r="H238" s="41">
        <v>93.52000000000001</v>
      </c>
      <c r="I238" s="41">
        <f t="shared" si="39"/>
        <v>327161.02</v>
      </c>
      <c r="J238" s="41">
        <v>34.92</v>
      </c>
      <c r="K238" s="41">
        <f t="shared" si="41"/>
        <v>61080.32</v>
      </c>
      <c r="L238" s="41">
        <v>14.83</v>
      </c>
      <c r="M238" s="42">
        <v>0</v>
      </c>
      <c r="N238" s="41">
        <f t="shared" si="42"/>
        <v>27909.76</v>
      </c>
      <c r="O238" s="43">
        <f t="shared" si="43"/>
        <v>0</v>
      </c>
      <c r="P238" s="41">
        <v>0</v>
      </c>
      <c r="Q238" s="50">
        <f t="shared" si="44"/>
        <v>0</v>
      </c>
      <c r="R238" s="41">
        <f t="shared" si="45"/>
        <v>416151.10000000003</v>
      </c>
      <c r="S238" s="44">
        <v>176546</v>
      </c>
      <c r="T238" s="41">
        <f t="shared" si="46"/>
        <v>239605.10000000003</v>
      </c>
      <c r="U238" s="41">
        <v>421988</v>
      </c>
      <c r="V238" s="45">
        <v>712837.4199999999</v>
      </c>
      <c r="W238" s="43">
        <f t="shared" si="47"/>
        <v>769864</v>
      </c>
      <c r="X238" s="43">
        <f t="shared" si="48"/>
        <v>661593.1000000001</v>
      </c>
      <c r="Y238" s="43">
        <v>0</v>
      </c>
      <c r="Z238" s="43">
        <f t="shared" si="49"/>
        <v>661593.1000000001</v>
      </c>
      <c r="AA238" s="41"/>
    </row>
    <row r="239" spans="1:27" s="47" customFormat="1" ht="12.75">
      <c r="A239" s="46" t="e">
        <f>#REF!</f>
        <v>#REF!</v>
      </c>
      <c r="B239" s="47" t="e">
        <f t="shared" si="38"/>
        <v>#REF!</v>
      </c>
      <c r="C239" s="1">
        <v>551</v>
      </c>
      <c r="D239" s="39" t="s">
        <v>256</v>
      </c>
      <c r="E239" s="40" t="b">
        <f t="shared" si="40"/>
        <v>1</v>
      </c>
      <c r="F239" s="39">
        <v>551</v>
      </c>
      <c r="G239" s="40" t="s">
        <v>256</v>
      </c>
      <c r="H239" s="41">
        <v>125.82000000000001</v>
      </c>
      <c r="I239" s="41">
        <f t="shared" si="39"/>
        <v>440156.11</v>
      </c>
      <c r="J239" s="41">
        <v>43.3</v>
      </c>
      <c r="K239" s="41">
        <f t="shared" si="41"/>
        <v>75738.2</v>
      </c>
      <c r="L239" s="41">
        <v>23.7</v>
      </c>
      <c r="M239" s="42">
        <v>0</v>
      </c>
      <c r="N239" s="41">
        <f t="shared" si="42"/>
        <v>44602.93</v>
      </c>
      <c r="O239" s="43">
        <f t="shared" si="43"/>
        <v>0</v>
      </c>
      <c r="P239" s="41">
        <v>0</v>
      </c>
      <c r="Q239" s="50">
        <f t="shared" si="44"/>
        <v>0</v>
      </c>
      <c r="R239" s="41">
        <f t="shared" si="45"/>
        <v>560497.24</v>
      </c>
      <c r="S239" s="44">
        <v>516289</v>
      </c>
      <c r="T239" s="41">
        <f t="shared" si="46"/>
        <v>44208.23999999999</v>
      </c>
      <c r="U239" s="41">
        <v>0</v>
      </c>
      <c r="V239" s="45">
        <v>54627.36</v>
      </c>
      <c r="W239" s="43">
        <f t="shared" si="47"/>
        <v>58998</v>
      </c>
      <c r="X239" s="43">
        <f>IF(T239+U239&lt;W239,T239+U239,W239)</f>
        <v>44208.23999999999</v>
      </c>
      <c r="Y239" s="43">
        <v>0</v>
      </c>
      <c r="Z239" s="43">
        <f t="shared" si="49"/>
        <v>44208.23999999999</v>
      </c>
      <c r="AA239" s="41"/>
    </row>
    <row r="240" spans="1:27" s="47" customFormat="1" ht="12.75">
      <c r="A240" s="46" t="e">
        <f>#REF!</f>
        <v>#REF!</v>
      </c>
      <c r="B240" s="47" t="e">
        <f t="shared" si="38"/>
        <v>#REF!</v>
      </c>
      <c r="C240" s="1">
        <v>553</v>
      </c>
      <c r="D240" s="39" t="s">
        <v>257</v>
      </c>
      <c r="E240" s="40" t="b">
        <f t="shared" si="40"/>
        <v>1</v>
      </c>
      <c r="F240" s="39">
        <v>553</v>
      </c>
      <c r="G240" s="40" t="s">
        <v>257</v>
      </c>
      <c r="H240" s="41">
        <v>34.99</v>
      </c>
      <c r="I240" s="41">
        <f t="shared" si="39"/>
        <v>122405.52</v>
      </c>
      <c r="J240" s="41">
        <v>2</v>
      </c>
      <c r="K240" s="41">
        <f t="shared" si="41"/>
        <v>3498.3</v>
      </c>
      <c r="L240" s="41">
        <v>6</v>
      </c>
      <c r="M240" s="42">
        <v>2</v>
      </c>
      <c r="N240" s="41">
        <f t="shared" si="42"/>
        <v>11291.88</v>
      </c>
      <c r="O240" s="43">
        <f t="shared" si="43"/>
        <v>1368.9</v>
      </c>
      <c r="P240" s="41">
        <v>0</v>
      </c>
      <c r="Q240" s="50">
        <f t="shared" si="44"/>
        <v>0</v>
      </c>
      <c r="R240" s="41">
        <f t="shared" si="45"/>
        <v>138564.6</v>
      </c>
      <c r="S240" s="44">
        <v>859043</v>
      </c>
      <c r="T240" s="41">
        <f t="shared" si="46"/>
        <v>0</v>
      </c>
      <c r="U240" s="41">
        <v>0</v>
      </c>
      <c r="V240" s="45">
        <v>0</v>
      </c>
      <c r="W240" s="43">
        <f t="shared" si="47"/>
        <v>0</v>
      </c>
      <c r="X240" s="43">
        <f t="shared" si="48"/>
        <v>0</v>
      </c>
      <c r="Y240" s="43">
        <v>0</v>
      </c>
      <c r="Z240" s="43">
        <f t="shared" si="49"/>
        <v>0</v>
      </c>
      <c r="AA240" s="41"/>
    </row>
    <row r="241" spans="1:27" s="47" customFormat="1" ht="12.75">
      <c r="A241" s="46" t="e">
        <f>#REF!</f>
        <v>#REF!</v>
      </c>
      <c r="B241" s="47" t="e">
        <f t="shared" si="38"/>
        <v>#REF!</v>
      </c>
      <c r="C241" s="1">
        <v>555</v>
      </c>
      <c r="D241" s="39" t="s">
        <v>258</v>
      </c>
      <c r="E241" s="40" t="b">
        <f t="shared" si="40"/>
        <v>1</v>
      </c>
      <c r="F241" s="39">
        <v>555</v>
      </c>
      <c r="G241" s="40" t="s">
        <v>258</v>
      </c>
      <c r="H241" s="41">
        <v>1494.62</v>
      </c>
      <c r="I241" s="41">
        <f t="shared" si="39"/>
        <v>5228629.15</v>
      </c>
      <c r="J241" s="41">
        <v>251.39</v>
      </c>
      <c r="K241" s="41">
        <f t="shared" si="41"/>
        <v>439718.82</v>
      </c>
      <c r="L241" s="41">
        <v>213.24</v>
      </c>
      <c r="M241" s="42">
        <v>3.6</v>
      </c>
      <c r="N241" s="41">
        <f t="shared" si="42"/>
        <v>401313.42</v>
      </c>
      <c r="O241" s="43">
        <f t="shared" si="43"/>
        <v>2464.02</v>
      </c>
      <c r="P241" s="41">
        <v>13</v>
      </c>
      <c r="Q241" s="50">
        <f t="shared" si="44"/>
        <v>8897.85</v>
      </c>
      <c r="R241" s="41">
        <f t="shared" si="45"/>
        <v>6081023.26</v>
      </c>
      <c r="S241" s="44">
        <v>1837922</v>
      </c>
      <c r="T241" s="41">
        <f t="shared" si="46"/>
        <v>4243101.26</v>
      </c>
      <c r="U241" s="41">
        <v>3125899</v>
      </c>
      <c r="V241" s="45">
        <v>7542535.83</v>
      </c>
      <c r="W241" s="43">
        <f t="shared" si="47"/>
        <v>8145939</v>
      </c>
      <c r="X241" s="43">
        <f t="shared" si="48"/>
        <v>7369000.26</v>
      </c>
      <c r="Y241" s="43">
        <v>0</v>
      </c>
      <c r="Z241" s="43">
        <f t="shared" si="49"/>
        <v>7369000.26</v>
      </c>
      <c r="AA241" s="41"/>
    </row>
    <row r="242" spans="1:27" s="47" customFormat="1" ht="12.75">
      <c r="A242" s="46" t="e">
        <f>#REF!</f>
        <v>#REF!</v>
      </c>
      <c r="B242" s="47" t="e">
        <f t="shared" si="38"/>
        <v>#REF!</v>
      </c>
      <c r="C242" s="1">
        <v>557</v>
      </c>
      <c r="D242" s="39" t="s">
        <v>259</v>
      </c>
      <c r="E242" s="40" t="b">
        <f t="shared" si="40"/>
        <v>1</v>
      </c>
      <c r="F242" s="39">
        <v>557</v>
      </c>
      <c r="G242" s="40" t="s">
        <v>259</v>
      </c>
      <c r="H242" s="41">
        <v>257.08</v>
      </c>
      <c r="I242" s="41">
        <f t="shared" si="39"/>
        <v>899342.96</v>
      </c>
      <c r="J242" s="41">
        <v>62.41</v>
      </c>
      <c r="K242" s="41">
        <f t="shared" si="41"/>
        <v>109164.45</v>
      </c>
      <c r="L242" s="41">
        <v>42.51</v>
      </c>
      <c r="M242" s="42">
        <v>0</v>
      </c>
      <c r="N242" s="41">
        <f t="shared" si="42"/>
        <v>80002.97</v>
      </c>
      <c r="O242" s="43">
        <f t="shared" si="43"/>
        <v>0</v>
      </c>
      <c r="P242" s="41">
        <v>1</v>
      </c>
      <c r="Q242" s="50">
        <f t="shared" si="44"/>
        <v>684.45</v>
      </c>
      <c r="R242" s="41">
        <f t="shared" si="45"/>
        <v>1089194.8299999998</v>
      </c>
      <c r="S242" s="44">
        <v>466436</v>
      </c>
      <c r="T242" s="41">
        <f t="shared" si="46"/>
        <v>622758.8299999998</v>
      </c>
      <c r="U242" s="41">
        <v>12839</v>
      </c>
      <c r="V242" s="45">
        <v>599724.07</v>
      </c>
      <c r="W242" s="43">
        <f t="shared" si="47"/>
        <v>647702</v>
      </c>
      <c r="X242" s="43">
        <f t="shared" si="48"/>
        <v>635597.8299999998</v>
      </c>
      <c r="Y242" s="43">
        <v>0</v>
      </c>
      <c r="Z242" s="43">
        <f t="shared" si="49"/>
        <v>635597.8299999998</v>
      </c>
      <c r="AA242" s="41"/>
    </row>
    <row r="243" spans="1:27" s="47" customFormat="1" ht="12.75">
      <c r="A243" s="46" t="e">
        <f>#REF!</f>
        <v>#REF!</v>
      </c>
      <c r="B243" s="47" t="e">
        <f t="shared" si="38"/>
        <v>#REF!</v>
      </c>
      <c r="C243" s="1">
        <v>559</v>
      </c>
      <c r="D243" s="39" t="s">
        <v>260</v>
      </c>
      <c r="E243" s="40" t="b">
        <f t="shared" si="40"/>
        <v>1</v>
      </c>
      <c r="F243" s="39">
        <v>559</v>
      </c>
      <c r="G243" s="40" t="s">
        <v>260</v>
      </c>
      <c r="H243" s="41">
        <v>84.65</v>
      </c>
      <c r="I243" s="41">
        <f t="shared" si="39"/>
        <v>296131.1</v>
      </c>
      <c r="J243" s="41">
        <v>45.64</v>
      </c>
      <c r="K243" s="41">
        <f t="shared" si="41"/>
        <v>79831.21</v>
      </c>
      <c r="L243" s="41">
        <v>12.600000000000001</v>
      </c>
      <c r="M243" s="42">
        <v>0</v>
      </c>
      <c r="N243" s="41">
        <f t="shared" si="42"/>
        <v>23712.95</v>
      </c>
      <c r="O243" s="43">
        <f t="shared" si="43"/>
        <v>0</v>
      </c>
      <c r="P243" s="41">
        <v>1</v>
      </c>
      <c r="Q243" s="50">
        <f t="shared" si="44"/>
        <v>684.45</v>
      </c>
      <c r="R243" s="41">
        <f t="shared" si="45"/>
        <v>400359.71</v>
      </c>
      <c r="S243" s="44">
        <v>216153</v>
      </c>
      <c r="T243" s="41">
        <f t="shared" si="46"/>
        <v>184206.71000000002</v>
      </c>
      <c r="U243" s="41">
        <v>297453</v>
      </c>
      <c r="V243" s="45">
        <v>475100.52</v>
      </c>
      <c r="W243" s="43">
        <f t="shared" si="47"/>
        <v>513109</v>
      </c>
      <c r="X243" s="43">
        <f t="shared" si="48"/>
        <v>481659.71</v>
      </c>
      <c r="Y243" s="43">
        <v>0</v>
      </c>
      <c r="Z243" s="43">
        <f t="shared" si="49"/>
        <v>481659.71</v>
      </c>
      <c r="AA243" s="41"/>
    </row>
    <row r="244" spans="1:27" s="47" customFormat="1" ht="12.75">
      <c r="A244" s="46" t="e">
        <f>#REF!</f>
        <v>#REF!</v>
      </c>
      <c r="B244" s="47" t="e">
        <f t="shared" si="38"/>
        <v>#REF!</v>
      </c>
      <c r="C244" s="1">
        <v>561</v>
      </c>
      <c r="D244" s="39" t="s">
        <v>261</v>
      </c>
      <c r="E244" s="40" t="b">
        <f t="shared" si="40"/>
        <v>1</v>
      </c>
      <c r="F244" s="39">
        <v>561</v>
      </c>
      <c r="G244" s="40" t="s">
        <v>261</v>
      </c>
      <c r="H244" s="41">
        <v>1</v>
      </c>
      <c r="I244" s="41">
        <f t="shared" si="39"/>
        <v>3498.3</v>
      </c>
      <c r="J244" s="41">
        <v>0</v>
      </c>
      <c r="K244" s="41">
        <f t="shared" si="41"/>
        <v>0</v>
      </c>
      <c r="L244" s="41">
        <v>0</v>
      </c>
      <c r="M244" s="42">
        <v>0</v>
      </c>
      <c r="N244" s="41">
        <f t="shared" si="42"/>
        <v>0</v>
      </c>
      <c r="O244" s="43">
        <f t="shared" si="43"/>
        <v>0</v>
      </c>
      <c r="P244" s="41">
        <v>0</v>
      </c>
      <c r="Q244" s="50">
        <f t="shared" si="44"/>
        <v>0</v>
      </c>
      <c r="R244" s="41">
        <f t="shared" si="45"/>
        <v>3498.3</v>
      </c>
      <c r="S244" s="44">
        <v>22742</v>
      </c>
      <c r="T244" s="41">
        <f t="shared" si="46"/>
        <v>0</v>
      </c>
      <c r="U244" s="41">
        <v>0</v>
      </c>
      <c r="V244" s="45">
        <v>0</v>
      </c>
      <c r="W244" s="43">
        <f t="shared" si="47"/>
        <v>0</v>
      </c>
      <c r="X244" s="43">
        <f t="shared" si="48"/>
        <v>0</v>
      </c>
      <c r="Y244" s="43">
        <v>0</v>
      </c>
      <c r="Z244" s="43">
        <f t="shared" si="49"/>
        <v>0</v>
      </c>
      <c r="AA244" s="41"/>
    </row>
    <row r="245" spans="1:27" s="47" customFormat="1" ht="12.75">
      <c r="A245" s="46" t="e">
        <f>#REF!</f>
        <v>#REF!</v>
      </c>
      <c r="B245" s="47" t="e">
        <f t="shared" si="38"/>
        <v>#REF!</v>
      </c>
      <c r="C245" s="1">
        <v>563</v>
      </c>
      <c r="D245" s="39" t="s">
        <v>262</v>
      </c>
      <c r="E245" s="40" t="b">
        <f t="shared" si="40"/>
        <v>1</v>
      </c>
      <c r="F245" s="39">
        <v>563</v>
      </c>
      <c r="G245" s="40" t="s">
        <v>262</v>
      </c>
      <c r="H245" s="41">
        <v>211.19000000000003</v>
      </c>
      <c r="I245" s="41">
        <f t="shared" si="39"/>
        <v>738805.98</v>
      </c>
      <c r="J245" s="41">
        <v>39.58</v>
      </c>
      <c r="K245" s="41">
        <f t="shared" si="41"/>
        <v>69231.36</v>
      </c>
      <c r="L245" s="41">
        <v>28.69</v>
      </c>
      <c r="M245" s="42">
        <v>0</v>
      </c>
      <c r="N245" s="41">
        <f t="shared" si="42"/>
        <v>53994.01</v>
      </c>
      <c r="O245" s="43">
        <f t="shared" si="43"/>
        <v>0</v>
      </c>
      <c r="P245" s="41">
        <v>1</v>
      </c>
      <c r="Q245" s="50">
        <f t="shared" si="44"/>
        <v>684.45</v>
      </c>
      <c r="R245" s="41">
        <f t="shared" si="45"/>
        <v>862715.7999999999</v>
      </c>
      <c r="S245" s="44">
        <v>428422</v>
      </c>
      <c r="T245" s="41">
        <f t="shared" si="46"/>
        <v>434293.79999999993</v>
      </c>
      <c r="U245" s="41">
        <v>242579</v>
      </c>
      <c r="V245" s="45">
        <v>663552</v>
      </c>
      <c r="W245" s="43">
        <f t="shared" si="47"/>
        <v>716636</v>
      </c>
      <c r="X245" s="43">
        <f t="shared" si="48"/>
        <v>676872.7999999999</v>
      </c>
      <c r="Y245" s="43">
        <v>0</v>
      </c>
      <c r="Z245" s="43">
        <f t="shared" si="49"/>
        <v>676872.7999999999</v>
      </c>
      <c r="AA245" s="41"/>
    </row>
    <row r="246" spans="1:27" s="47" customFormat="1" ht="12.75">
      <c r="A246" s="46" t="e">
        <f>#REF!</f>
        <v>#REF!</v>
      </c>
      <c r="B246" s="47" t="e">
        <f t="shared" si="38"/>
        <v>#REF!</v>
      </c>
      <c r="C246" s="1">
        <v>567</v>
      </c>
      <c r="D246" s="39" t="s">
        <v>263</v>
      </c>
      <c r="E246" s="40" t="b">
        <f t="shared" si="40"/>
        <v>1</v>
      </c>
      <c r="F246" s="39">
        <v>567</v>
      </c>
      <c r="G246" s="40" t="s">
        <v>263</v>
      </c>
      <c r="H246" s="41">
        <v>290.81</v>
      </c>
      <c r="I246" s="41">
        <f t="shared" si="39"/>
        <v>1017340.62</v>
      </c>
      <c r="J246" s="41">
        <v>172.66</v>
      </c>
      <c r="K246" s="41">
        <f t="shared" si="41"/>
        <v>302008.24</v>
      </c>
      <c r="L246" s="41">
        <v>42.31</v>
      </c>
      <c r="M246" s="42">
        <v>4</v>
      </c>
      <c r="N246" s="41">
        <f t="shared" si="42"/>
        <v>79626.57</v>
      </c>
      <c r="O246" s="43">
        <f t="shared" si="43"/>
        <v>2737.8</v>
      </c>
      <c r="P246" s="41">
        <v>0</v>
      </c>
      <c r="Q246" s="50">
        <f t="shared" si="44"/>
        <v>0</v>
      </c>
      <c r="R246" s="41">
        <f t="shared" si="45"/>
        <v>1401713.23</v>
      </c>
      <c r="S246" s="44">
        <v>380793</v>
      </c>
      <c r="T246" s="41">
        <f t="shared" si="46"/>
        <v>1020920.23</v>
      </c>
      <c r="U246" s="41">
        <v>838190</v>
      </c>
      <c r="V246" s="45">
        <v>1819323.39</v>
      </c>
      <c r="W246" s="43">
        <f t="shared" si="47"/>
        <v>1964869</v>
      </c>
      <c r="X246" s="43">
        <f t="shared" si="48"/>
        <v>1859110.23</v>
      </c>
      <c r="Y246" s="43">
        <v>0</v>
      </c>
      <c r="Z246" s="43">
        <f t="shared" si="49"/>
        <v>1859110.23</v>
      </c>
      <c r="AA246" s="41"/>
    </row>
    <row r="247" spans="1:27" s="47" customFormat="1" ht="12.75">
      <c r="A247" s="46" t="e">
        <f>#REF!</f>
        <v>#REF!</v>
      </c>
      <c r="B247" s="47" t="e">
        <f t="shared" si="38"/>
        <v>#REF!</v>
      </c>
      <c r="C247" s="1">
        <v>569</v>
      </c>
      <c r="D247" s="39" t="s">
        <v>264</v>
      </c>
      <c r="E247" s="40" t="b">
        <f t="shared" si="40"/>
        <v>1</v>
      </c>
      <c r="F247" s="39">
        <v>569</v>
      </c>
      <c r="G247" s="40" t="s">
        <v>264</v>
      </c>
      <c r="H247" s="41">
        <v>151.86</v>
      </c>
      <c r="I247" s="41">
        <f t="shared" si="39"/>
        <v>531251.84</v>
      </c>
      <c r="J247" s="41">
        <v>29.61</v>
      </c>
      <c r="K247" s="41">
        <f t="shared" si="41"/>
        <v>51792.33</v>
      </c>
      <c r="L247" s="41">
        <v>20.82</v>
      </c>
      <c r="M247" s="42">
        <v>3</v>
      </c>
      <c r="N247" s="41">
        <f t="shared" si="42"/>
        <v>39182.82</v>
      </c>
      <c r="O247" s="43">
        <f t="shared" si="43"/>
        <v>2053.35</v>
      </c>
      <c r="P247" s="41">
        <v>0</v>
      </c>
      <c r="Q247" s="50">
        <f t="shared" si="44"/>
        <v>0</v>
      </c>
      <c r="R247" s="41">
        <f t="shared" si="45"/>
        <v>624280.3399999999</v>
      </c>
      <c r="S247" s="44">
        <v>438399</v>
      </c>
      <c r="T247" s="41">
        <f t="shared" si="46"/>
        <v>185881.33999999985</v>
      </c>
      <c r="U247" s="41">
        <v>81042</v>
      </c>
      <c r="V247" s="45">
        <v>315037.76</v>
      </c>
      <c r="W247" s="43">
        <f t="shared" si="47"/>
        <v>340241</v>
      </c>
      <c r="X247" s="43">
        <f t="shared" si="48"/>
        <v>266923.33999999985</v>
      </c>
      <c r="Y247" s="43">
        <v>0</v>
      </c>
      <c r="Z247" s="43">
        <f t="shared" si="49"/>
        <v>266923.33999999985</v>
      </c>
      <c r="AA247" s="41"/>
    </row>
    <row r="248" spans="1:27" s="47" customFormat="1" ht="12.75">
      <c r="A248" s="46" t="e">
        <f>#REF!</f>
        <v>#REF!</v>
      </c>
      <c r="B248" s="47" t="e">
        <f t="shared" si="38"/>
        <v>#REF!</v>
      </c>
      <c r="C248" s="1">
        <v>571</v>
      </c>
      <c r="D248" s="39" t="s">
        <v>265</v>
      </c>
      <c r="E248" s="40" t="b">
        <f t="shared" si="40"/>
        <v>1</v>
      </c>
      <c r="F248" s="39">
        <v>571</v>
      </c>
      <c r="G248" s="40" t="s">
        <v>265</v>
      </c>
      <c r="H248" s="41">
        <v>427.8</v>
      </c>
      <c r="I248" s="41">
        <f t="shared" si="39"/>
        <v>1496572.74</v>
      </c>
      <c r="J248" s="41">
        <v>120.94</v>
      </c>
      <c r="K248" s="41">
        <f t="shared" si="41"/>
        <v>211542.2</v>
      </c>
      <c r="L248" s="41">
        <v>64.99000000000001</v>
      </c>
      <c r="M248" s="42">
        <v>0</v>
      </c>
      <c r="N248" s="41">
        <f t="shared" si="42"/>
        <v>122309.88</v>
      </c>
      <c r="O248" s="43">
        <f t="shared" si="43"/>
        <v>0</v>
      </c>
      <c r="P248" s="41">
        <v>2.52</v>
      </c>
      <c r="Q248" s="50">
        <f t="shared" si="44"/>
        <v>1724.81</v>
      </c>
      <c r="R248" s="41">
        <f t="shared" si="45"/>
        <v>1832149.63</v>
      </c>
      <c r="S248" s="44">
        <v>830793</v>
      </c>
      <c r="T248" s="41">
        <f t="shared" si="46"/>
        <v>1001356.6299999999</v>
      </c>
      <c r="U248" s="41">
        <v>67411</v>
      </c>
      <c r="V248" s="45">
        <v>1183878.23</v>
      </c>
      <c r="W248" s="43">
        <f t="shared" si="47"/>
        <v>1278588</v>
      </c>
      <c r="X248" s="43">
        <f t="shared" si="48"/>
        <v>1068767.63</v>
      </c>
      <c r="Y248" s="43">
        <v>0</v>
      </c>
      <c r="Z248" s="43">
        <f t="shared" si="49"/>
        <v>1068767.63</v>
      </c>
      <c r="AA248" s="41"/>
    </row>
    <row r="249" spans="1:27" s="47" customFormat="1" ht="12.75">
      <c r="A249" s="46" t="e">
        <f>#REF!</f>
        <v>#REF!</v>
      </c>
      <c r="B249" s="47" t="e">
        <f t="shared" si="38"/>
        <v>#REF!</v>
      </c>
      <c r="C249" s="1">
        <v>573</v>
      </c>
      <c r="D249" s="39" t="s">
        <v>266</v>
      </c>
      <c r="E249" s="40" t="b">
        <f t="shared" si="40"/>
        <v>1</v>
      </c>
      <c r="F249" s="39">
        <v>573</v>
      </c>
      <c r="G249" s="40" t="s">
        <v>266</v>
      </c>
      <c r="H249" s="41">
        <v>601.7</v>
      </c>
      <c r="I249" s="41">
        <f t="shared" si="39"/>
        <v>2104927.11</v>
      </c>
      <c r="J249" s="41">
        <v>360.70000000000005</v>
      </c>
      <c r="K249" s="41">
        <f t="shared" si="41"/>
        <v>630918.41</v>
      </c>
      <c r="L249" s="41">
        <v>158.71</v>
      </c>
      <c r="M249" s="42">
        <v>4.38</v>
      </c>
      <c r="N249" s="41">
        <f t="shared" si="42"/>
        <v>298689.05</v>
      </c>
      <c r="O249" s="43">
        <f t="shared" si="43"/>
        <v>2997.89</v>
      </c>
      <c r="P249" s="41">
        <v>2.27</v>
      </c>
      <c r="Q249" s="50">
        <f t="shared" si="44"/>
        <v>1553.7</v>
      </c>
      <c r="R249" s="41">
        <f t="shared" si="45"/>
        <v>3039086.16</v>
      </c>
      <c r="S249" s="44">
        <v>627445</v>
      </c>
      <c r="T249" s="41">
        <f t="shared" si="46"/>
        <v>2411641.16</v>
      </c>
      <c r="U249" s="41">
        <v>1854823</v>
      </c>
      <c r="V249" s="45">
        <v>4180846.6399999997</v>
      </c>
      <c r="W249" s="43">
        <f t="shared" si="47"/>
        <v>4515314</v>
      </c>
      <c r="X249" s="43">
        <f t="shared" si="48"/>
        <v>4266464.16</v>
      </c>
      <c r="Y249" s="43">
        <v>0</v>
      </c>
      <c r="Z249" s="43">
        <f t="shared" si="49"/>
        <v>4266464.16</v>
      </c>
      <c r="AA249" s="41"/>
    </row>
    <row r="250" spans="1:27" s="47" customFormat="1" ht="12.75">
      <c r="A250" s="46" t="e">
        <f>#REF!</f>
        <v>#REF!</v>
      </c>
      <c r="B250" s="47" t="e">
        <f t="shared" si="38"/>
        <v>#REF!</v>
      </c>
      <c r="C250" s="1">
        <v>575</v>
      </c>
      <c r="D250" s="39" t="s">
        <v>267</v>
      </c>
      <c r="E250" s="40" t="b">
        <f t="shared" si="40"/>
        <v>1</v>
      </c>
      <c r="F250" s="39">
        <v>575</v>
      </c>
      <c r="G250" s="40" t="s">
        <v>267</v>
      </c>
      <c r="H250" s="41">
        <v>2754.8900000000003</v>
      </c>
      <c r="I250" s="41">
        <f t="shared" si="39"/>
        <v>9637431.69</v>
      </c>
      <c r="J250" s="41">
        <v>122.91</v>
      </c>
      <c r="K250" s="41">
        <f t="shared" si="41"/>
        <v>214988.03</v>
      </c>
      <c r="L250" s="41">
        <v>442.12</v>
      </c>
      <c r="M250" s="42">
        <v>28.07</v>
      </c>
      <c r="N250" s="41">
        <f t="shared" si="42"/>
        <v>832061</v>
      </c>
      <c r="O250" s="43">
        <f t="shared" si="43"/>
        <v>19212.51</v>
      </c>
      <c r="P250" s="41">
        <v>17</v>
      </c>
      <c r="Q250" s="50">
        <f t="shared" si="44"/>
        <v>11635.65</v>
      </c>
      <c r="R250" s="41">
        <f t="shared" si="45"/>
        <v>10715328.879999999</v>
      </c>
      <c r="S250" s="44">
        <v>5066196</v>
      </c>
      <c r="T250" s="41">
        <f t="shared" si="46"/>
        <v>5649132.879999999</v>
      </c>
      <c r="U250" s="41">
        <v>0</v>
      </c>
      <c r="V250" s="45">
        <v>2585071</v>
      </c>
      <c r="W250" s="43">
        <f t="shared" si="47"/>
        <v>2791877</v>
      </c>
      <c r="X250" s="43">
        <f t="shared" si="48"/>
        <v>2791877</v>
      </c>
      <c r="Y250" s="43">
        <v>0</v>
      </c>
      <c r="Z250" s="43">
        <f t="shared" si="49"/>
        <v>2791877</v>
      </c>
      <c r="AA250" s="41"/>
    </row>
    <row r="251" spans="1:27" s="47" customFormat="1" ht="12.75">
      <c r="A251" s="46" t="e">
        <f>#REF!</f>
        <v>#REF!</v>
      </c>
      <c r="B251" s="47" t="e">
        <f t="shared" si="38"/>
        <v>#REF!</v>
      </c>
      <c r="C251" s="1">
        <v>579</v>
      </c>
      <c r="D251" s="39" t="s">
        <v>268</v>
      </c>
      <c r="E251" s="40" t="b">
        <f t="shared" si="40"/>
        <v>1</v>
      </c>
      <c r="F251" s="39">
        <v>579</v>
      </c>
      <c r="G251" s="40" t="s">
        <v>268</v>
      </c>
      <c r="H251" s="41">
        <v>22.84</v>
      </c>
      <c r="I251" s="41">
        <f t="shared" si="39"/>
        <v>79901.17</v>
      </c>
      <c r="J251" s="41">
        <v>7.31</v>
      </c>
      <c r="K251" s="41">
        <f t="shared" si="41"/>
        <v>12786.29</v>
      </c>
      <c r="L251" s="41">
        <v>4.5</v>
      </c>
      <c r="M251" s="42">
        <v>0</v>
      </c>
      <c r="N251" s="41">
        <f t="shared" si="42"/>
        <v>8468.91</v>
      </c>
      <c r="O251" s="43">
        <f t="shared" si="43"/>
        <v>0</v>
      </c>
      <c r="P251" s="41">
        <v>0</v>
      </c>
      <c r="Q251" s="50">
        <f t="shared" si="44"/>
        <v>0</v>
      </c>
      <c r="R251" s="41">
        <f t="shared" si="45"/>
        <v>101156.37</v>
      </c>
      <c r="S251" s="44">
        <v>64204</v>
      </c>
      <c r="T251" s="41">
        <f t="shared" si="46"/>
        <v>36952.369999999995</v>
      </c>
      <c r="U251" s="41">
        <v>65534</v>
      </c>
      <c r="V251" s="45">
        <v>100344.63</v>
      </c>
      <c r="W251" s="43">
        <f t="shared" si="47"/>
        <v>108372</v>
      </c>
      <c r="X251" s="43">
        <f t="shared" si="48"/>
        <v>102486.37</v>
      </c>
      <c r="Y251" s="43">
        <v>467.02999999999884</v>
      </c>
      <c r="Z251" s="43">
        <f t="shared" si="49"/>
        <v>102953.4</v>
      </c>
      <c r="AA251" s="41"/>
    </row>
    <row r="252" spans="1:27" s="47" customFormat="1" ht="12.75">
      <c r="A252" s="46" t="e">
        <f>#REF!</f>
        <v>#REF!</v>
      </c>
      <c r="B252" s="47" t="e">
        <f t="shared" si="38"/>
        <v>#REF!</v>
      </c>
      <c r="C252" s="1">
        <v>583</v>
      </c>
      <c r="D252" s="39" t="s">
        <v>269</v>
      </c>
      <c r="E252" s="40" t="b">
        <f t="shared" si="40"/>
        <v>1</v>
      </c>
      <c r="F252" s="39">
        <v>583</v>
      </c>
      <c r="G252" s="40" t="s">
        <v>269</v>
      </c>
      <c r="H252" s="41">
        <v>715.3599999999999</v>
      </c>
      <c r="I252" s="41">
        <f t="shared" si="39"/>
        <v>2502543.89</v>
      </c>
      <c r="J252" s="41">
        <v>147.64</v>
      </c>
      <c r="K252" s="41">
        <f t="shared" si="41"/>
        <v>258244.51</v>
      </c>
      <c r="L252" s="41">
        <v>76.44</v>
      </c>
      <c r="M252" s="42">
        <v>2</v>
      </c>
      <c r="N252" s="41">
        <f t="shared" si="42"/>
        <v>143858.55</v>
      </c>
      <c r="O252" s="43">
        <f t="shared" si="43"/>
        <v>1368.9</v>
      </c>
      <c r="P252" s="41">
        <v>4</v>
      </c>
      <c r="Q252" s="50">
        <f t="shared" si="44"/>
        <v>2737.8</v>
      </c>
      <c r="R252" s="41">
        <f t="shared" si="45"/>
        <v>2908753.65</v>
      </c>
      <c r="S252" s="44">
        <v>5081713</v>
      </c>
      <c r="T252" s="41">
        <f t="shared" si="46"/>
        <v>0</v>
      </c>
      <c r="U252" s="41">
        <v>129926</v>
      </c>
      <c r="V252" s="45">
        <v>129926</v>
      </c>
      <c r="W252" s="43">
        <f t="shared" si="47"/>
        <v>140320</v>
      </c>
      <c r="X252" s="43">
        <f t="shared" si="48"/>
        <v>129926</v>
      </c>
      <c r="Y252" s="43">
        <v>0</v>
      </c>
      <c r="Z252" s="43">
        <f t="shared" si="49"/>
        <v>129926</v>
      </c>
      <c r="AA252" s="41"/>
    </row>
    <row r="253" spans="1:27" s="47" customFormat="1" ht="12.75">
      <c r="A253" s="46" t="e">
        <f>#REF!</f>
        <v>#REF!</v>
      </c>
      <c r="B253" s="47" t="e">
        <f t="shared" si="38"/>
        <v>#REF!</v>
      </c>
      <c r="C253" s="1">
        <v>585</v>
      </c>
      <c r="D253" s="39" t="s">
        <v>270</v>
      </c>
      <c r="E253" s="40" t="b">
        <f t="shared" si="40"/>
        <v>1</v>
      </c>
      <c r="F253" s="39">
        <v>585</v>
      </c>
      <c r="G253" s="40" t="s">
        <v>270</v>
      </c>
      <c r="H253" s="41">
        <v>169.5</v>
      </c>
      <c r="I253" s="41">
        <f t="shared" si="39"/>
        <v>592961.85</v>
      </c>
      <c r="J253" s="41">
        <v>62.98</v>
      </c>
      <c r="K253" s="41">
        <f t="shared" si="41"/>
        <v>110161.47</v>
      </c>
      <c r="L253" s="41">
        <v>22.17</v>
      </c>
      <c r="M253" s="42">
        <v>0</v>
      </c>
      <c r="N253" s="41">
        <f t="shared" si="42"/>
        <v>41723.5</v>
      </c>
      <c r="O253" s="43">
        <f t="shared" si="43"/>
        <v>0</v>
      </c>
      <c r="P253" s="41">
        <v>0</v>
      </c>
      <c r="Q253" s="50">
        <f t="shared" si="44"/>
        <v>0</v>
      </c>
      <c r="R253" s="41">
        <f t="shared" si="45"/>
        <v>744846.82</v>
      </c>
      <c r="S253" s="44">
        <v>580945</v>
      </c>
      <c r="T253" s="41">
        <f t="shared" si="46"/>
        <v>163901.81999999995</v>
      </c>
      <c r="U253" s="41">
        <v>103906</v>
      </c>
      <c r="V253" s="45">
        <v>230501.8600000001</v>
      </c>
      <c r="W253" s="43">
        <f t="shared" si="47"/>
        <v>248942</v>
      </c>
      <c r="X253" s="43">
        <f t="shared" si="48"/>
        <v>248942</v>
      </c>
      <c r="Y253" s="43">
        <v>0</v>
      </c>
      <c r="Z253" s="43">
        <f t="shared" si="49"/>
        <v>248942</v>
      </c>
      <c r="AA253" s="41"/>
    </row>
    <row r="254" spans="1:77" s="7" customFormat="1" ht="12.75">
      <c r="A254" s="57" t="e">
        <f>#REF!</f>
        <v>#REF!</v>
      </c>
      <c r="B254" s="7" t="e">
        <f t="shared" si="38"/>
        <v>#REF!</v>
      </c>
      <c r="C254" s="1" t="e">
        <v>#REF!</v>
      </c>
      <c r="D254" s="39" t="e">
        <v>#REF!</v>
      </c>
      <c r="E254" s="40" t="e">
        <f t="shared" si="40"/>
        <v>#REF!</v>
      </c>
      <c r="F254" s="39" t="e">
        <v>#REF!</v>
      </c>
      <c r="G254" s="40" t="s">
        <v>271</v>
      </c>
      <c r="H254" s="41">
        <v>140.9</v>
      </c>
      <c r="I254" s="41">
        <f t="shared" si="39"/>
        <v>492910.47</v>
      </c>
      <c r="J254" s="41">
        <v>31</v>
      </c>
      <c r="K254" s="41">
        <f t="shared" si="41"/>
        <v>54223.65</v>
      </c>
      <c r="L254" s="41">
        <v>16.665</v>
      </c>
      <c r="M254" s="42">
        <v>0</v>
      </c>
      <c r="N254" s="41">
        <f t="shared" si="42"/>
        <v>31363.2</v>
      </c>
      <c r="O254" s="43">
        <f t="shared" si="43"/>
        <v>0</v>
      </c>
      <c r="P254" s="41">
        <v>0</v>
      </c>
      <c r="Q254" s="50">
        <f t="shared" si="44"/>
        <v>0</v>
      </c>
      <c r="R254" s="41">
        <f t="shared" si="45"/>
        <v>578497.32</v>
      </c>
      <c r="S254" s="44">
        <v>355459</v>
      </c>
      <c r="T254" s="41">
        <f t="shared" si="46"/>
        <v>223038.31999999995</v>
      </c>
      <c r="U254" s="41">
        <v>54251</v>
      </c>
      <c r="V254" s="45">
        <v>353924</v>
      </c>
      <c r="W254" s="43">
        <f t="shared" si="47"/>
        <v>382238</v>
      </c>
      <c r="X254" s="43">
        <f t="shared" si="48"/>
        <v>277289.31999999995</v>
      </c>
      <c r="Y254" s="43">
        <v>161.8200000000652</v>
      </c>
      <c r="Z254" s="43">
        <f t="shared" si="49"/>
        <v>277451.14</v>
      </c>
      <c r="AA254" s="41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</row>
    <row r="255" spans="4:26" ht="12.75">
      <c r="D255" s="39"/>
      <c r="E255" s="40"/>
      <c r="F255" s="39"/>
      <c r="G255" s="40"/>
      <c r="I255" s="3"/>
      <c r="J255" s="41"/>
      <c r="K255" s="41"/>
      <c r="L255" s="3"/>
      <c r="M255" s="42"/>
      <c r="N255" s="41"/>
      <c r="O255" s="43"/>
      <c r="P255" s="41"/>
      <c r="Q255" s="50"/>
      <c r="R255" s="45"/>
      <c r="S255" s="44"/>
      <c r="T255" s="41"/>
      <c r="U255" s="41"/>
      <c r="V255" s="41"/>
      <c r="X255" s="39"/>
      <c r="Y255" s="40"/>
      <c r="Z255" s="39"/>
    </row>
    <row r="256" spans="4:26" ht="12.75">
      <c r="D256" s="39"/>
      <c r="E256" s="40"/>
      <c r="F256" s="39"/>
      <c r="G256" s="40"/>
      <c r="I256" s="3"/>
      <c r="J256" s="41"/>
      <c r="K256" s="41"/>
      <c r="L256" s="3"/>
      <c r="M256" s="42"/>
      <c r="N256" s="41"/>
      <c r="O256" s="43"/>
      <c r="P256" s="41"/>
      <c r="Q256" s="50"/>
      <c r="R256" s="45"/>
      <c r="S256" s="44"/>
      <c r="T256" s="41"/>
      <c r="U256" s="41"/>
      <c r="V256" s="41"/>
      <c r="X256" s="39"/>
      <c r="Y256" s="40"/>
      <c r="Z256" s="39"/>
    </row>
    <row r="257" spans="4:27" ht="12.75">
      <c r="D257" s="39"/>
      <c r="E257" s="40"/>
      <c r="F257" s="39"/>
      <c r="G257" s="40" t="s">
        <v>272</v>
      </c>
      <c r="H257" s="41">
        <v>0</v>
      </c>
      <c r="I257" s="41">
        <f aca="true" t="shared" si="50" ref="I257:I271">ROUND(H257*I$6,2)</f>
        <v>0</v>
      </c>
      <c r="J257" s="41">
        <v>0</v>
      </c>
      <c r="K257" s="41">
        <f aca="true" t="shared" si="51" ref="K257:K271">ROUND(J257*$K$6,0)</f>
        <v>0</v>
      </c>
      <c r="L257" s="41">
        <v>0</v>
      </c>
      <c r="M257" s="42">
        <v>0</v>
      </c>
      <c r="N257" s="41">
        <f aca="true" t="shared" si="52" ref="N257:N271">ROUND(L257*$N$6,0)</f>
        <v>0</v>
      </c>
      <c r="O257" s="43">
        <f aca="true" t="shared" si="53" ref="O257:O271">ROUND(M257*$O$6,0)</f>
        <v>0</v>
      </c>
      <c r="P257" s="41">
        <v>0</v>
      </c>
      <c r="Q257" s="50">
        <f aca="true" t="shared" si="54" ref="Q257:Q271">ROUND(P257*$Q$6,0)</f>
        <v>0</v>
      </c>
      <c r="R257" s="41">
        <f aca="true" t="shared" si="55" ref="R257:R271">I257+K257+N257+O257+Q257</f>
        <v>0</v>
      </c>
      <c r="S257" s="44">
        <v>1717</v>
      </c>
      <c r="T257" s="41">
        <f aca="true" t="shared" si="56" ref="T257:T271">IF(R257&gt;S257,R257-S257,0)</f>
        <v>0</v>
      </c>
      <c r="U257" s="41">
        <v>61</v>
      </c>
      <c r="V257" s="45">
        <v>61</v>
      </c>
      <c r="W257" s="43">
        <f aca="true" t="shared" si="57" ref="W257:W271">ROUND(V257*$W$4,0)</f>
        <v>66</v>
      </c>
      <c r="X257" s="43">
        <f aca="true" t="shared" si="58" ref="X257:X271">IF(T257+U257&lt;W257,T257+U257,W257)</f>
        <v>61</v>
      </c>
      <c r="Y257" s="43">
        <v>0</v>
      </c>
      <c r="Z257" s="43">
        <f aca="true" t="shared" si="59" ref="Z257:Z271">X257+Y257</f>
        <v>61</v>
      </c>
      <c r="AA257" s="41"/>
    </row>
    <row r="258" spans="4:27" ht="12.75">
      <c r="D258" s="39"/>
      <c r="E258" s="40"/>
      <c r="F258" s="39"/>
      <c r="G258" s="40" t="s">
        <v>273</v>
      </c>
      <c r="H258" s="41">
        <v>0</v>
      </c>
      <c r="I258" s="41">
        <f t="shared" si="50"/>
        <v>0</v>
      </c>
      <c r="J258" s="41">
        <v>0</v>
      </c>
      <c r="K258" s="41">
        <f t="shared" si="51"/>
        <v>0</v>
      </c>
      <c r="L258" s="41">
        <v>0</v>
      </c>
      <c r="M258" s="42">
        <v>0</v>
      </c>
      <c r="N258" s="41">
        <f t="shared" si="52"/>
        <v>0</v>
      </c>
      <c r="O258" s="43">
        <f t="shared" si="53"/>
        <v>0</v>
      </c>
      <c r="P258" s="41">
        <v>0</v>
      </c>
      <c r="Q258" s="50">
        <f t="shared" si="54"/>
        <v>0</v>
      </c>
      <c r="R258" s="41">
        <f t="shared" si="55"/>
        <v>0</v>
      </c>
      <c r="S258" s="44">
        <v>0</v>
      </c>
      <c r="T258" s="41">
        <f t="shared" si="56"/>
        <v>0</v>
      </c>
      <c r="U258" s="41">
        <v>0</v>
      </c>
      <c r="V258" s="45">
        <v>0</v>
      </c>
      <c r="W258" s="43">
        <f t="shared" si="57"/>
        <v>0</v>
      </c>
      <c r="X258" s="43">
        <f t="shared" si="58"/>
        <v>0</v>
      </c>
      <c r="Y258" s="43">
        <v>0</v>
      </c>
      <c r="Z258" s="43">
        <f t="shared" si="59"/>
        <v>0</v>
      </c>
      <c r="AA258" s="41"/>
    </row>
    <row r="259" spans="4:27" ht="12.75">
      <c r="D259" s="39"/>
      <c r="E259" s="40"/>
      <c r="F259" s="39"/>
      <c r="G259" s="40" t="s">
        <v>274</v>
      </c>
      <c r="H259" s="41">
        <v>0</v>
      </c>
      <c r="I259" s="41">
        <f t="shared" si="50"/>
        <v>0</v>
      </c>
      <c r="J259" s="41">
        <v>0</v>
      </c>
      <c r="K259" s="41">
        <f t="shared" si="51"/>
        <v>0</v>
      </c>
      <c r="L259" s="41">
        <v>0</v>
      </c>
      <c r="M259" s="42">
        <v>0</v>
      </c>
      <c r="N259" s="41">
        <f t="shared" si="52"/>
        <v>0</v>
      </c>
      <c r="O259" s="43">
        <f t="shared" si="53"/>
        <v>0</v>
      </c>
      <c r="P259" s="41">
        <v>0</v>
      </c>
      <c r="Q259" s="50">
        <f t="shared" si="54"/>
        <v>0</v>
      </c>
      <c r="R259" s="41">
        <f t="shared" si="55"/>
        <v>0</v>
      </c>
      <c r="S259" s="44">
        <v>51</v>
      </c>
      <c r="T259" s="41">
        <f t="shared" si="56"/>
        <v>0</v>
      </c>
      <c r="U259" s="41">
        <v>7</v>
      </c>
      <c r="V259" s="45">
        <v>7</v>
      </c>
      <c r="W259" s="43">
        <f t="shared" si="57"/>
        <v>8</v>
      </c>
      <c r="X259" s="43">
        <f t="shared" si="58"/>
        <v>7</v>
      </c>
      <c r="Y259" s="43">
        <v>0</v>
      </c>
      <c r="Z259" s="43">
        <f t="shared" si="59"/>
        <v>7</v>
      </c>
      <c r="AA259" s="41"/>
    </row>
    <row r="260" spans="4:27" ht="12.75">
      <c r="D260" s="39"/>
      <c r="E260" s="40"/>
      <c r="F260" s="39"/>
      <c r="G260" s="40" t="s">
        <v>275</v>
      </c>
      <c r="H260" s="41">
        <v>0</v>
      </c>
      <c r="I260" s="41">
        <f t="shared" si="50"/>
        <v>0</v>
      </c>
      <c r="J260" s="41">
        <v>0</v>
      </c>
      <c r="K260" s="41">
        <f t="shared" si="51"/>
        <v>0</v>
      </c>
      <c r="L260" s="41">
        <v>0</v>
      </c>
      <c r="M260" s="42">
        <v>0</v>
      </c>
      <c r="N260" s="41">
        <f t="shared" si="52"/>
        <v>0</v>
      </c>
      <c r="O260" s="43">
        <f t="shared" si="53"/>
        <v>0</v>
      </c>
      <c r="P260" s="41">
        <v>0</v>
      </c>
      <c r="Q260" s="50">
        <f t="shared" si="54"/>
        <v>0</v>
      </c>
      <c r="R260" s="41">
        <f t="shared" si="55"/>
        <v>0</v>
      </c>
      <c r="S260" s="44">
        <v>117</v>
      </c>
      <c r="T260" s="41">
        <f t="shared" si="56"/>
        <v>0</v>
      </c>
      <c r="U260" s="41">
        <v>0</v>
      </c>
      <c r="V260" s="45">
        <v>0</v>
      </c>
      <c r="W260" s="43">
        <f t="shared" si="57"/>
        <v>0</v>
      </c>
      <c r="X260" s="43">
        <f t="shared" si="58"/>
        <v>0</v>
      </c>
      <c r="Y260" s="43">
        <v>0</v>
      </c>
      <c r="Z260" s="43">
        <f t="shared" si="59"/>
        <v>0</v>
      </c>
      <c r="AA260" s="41"/>
    </row>
    <row r="261" spans="4:27" ht="12.75">
      <c r="D261" s="39"/>
      <c r="E261" s="40"/>
      <c r="F261" s="39"/>
      <c r="G261" s="40" t="s">
        <v>276</v>
      </c>
      <c r="H261" s="41">
        <v>0</v>
      </c>
      <c r="I261" s="41">
        <f t="shared" si="50"/>
        <v>0</v>
      </c>
      <c r="J261" s="41">
        <v>0</v>
      </c>
      <c r="K261" s="41">
        <f t="shared" si="51"/>
        <v>0</v>
      </c>
      <c r="L261" s="41">
        <v>0</v>
      </c>
      <c r="M261" s="42">
        <v>0</v>
      </c>
      <c r="N261" s="41">
        <f t="shared" si="52"/>
        <v>0</v>
      </c>
      <c r="O261" s="43">
        <f t="shared" si="53"/>
        <v>0</v>
      </c>
      <c r="P261" s="41">
        <v>0</v>
      </c>
      <c r="Q261" s="50">
        <f t="shared" si="54"/>
        <v>0</v>
      </c>
      <c r="R261" s="41">
        <f t="shared" si="55"/>
        <v>0</v>
      </c>
      <c r="S261" s="44">
        <v>402</v>
      </c>
      <c r="T261" s="41">
        <f t="shared" si="56"/>
        <v>0</v>
      </c>
      <c r="U261" s="41">
        <v>236</v>
      </c>
      <c r="V261" s="45">
        <v>236</v>
      </c>
      <c r="W261" s="43">
        <f t="shared" si="57"/>
        <v>255</v>
      </c>
      <c r="X261" s="43">
        <f t="shared" si="58"/>
        <v>236</v>
      </c>
      <c r="Y261" s="43">
        <v>0</v>
      </c>
      <c r="Z261" s="43">
        <f t="shared" si="59"/>
        <v>236</v>
      </c>
      <c r="AA261" s="41"/>
    </row>
    <row r="262" spans="4:27" ht="12.75">
      <c r="D262" s="39"/>
      <c r="E262" s="40"/>
      <c r="F262" s="39"/>
      <c r="G262" s="40" t="s">
        <v>277</v>
      </c>
      <c r="H262" s="41">
        <v>0</v>
      </c>
      <c r="I262" s="41">
        <f t="shared" si="50"/>
        <v>0</v>
      </c>
      <c r="J262" s="41">
        <v>0</v>
      </c>
      <c r="K262" s="41">
        <f t="shared" si="51"/>
        <v>0</v>
      </c>
      <c r="L262" s="41">
        <v>0</v>
      </c>
      <c r="M262" s="42">
        <v>0</v>
      </c>
      <c r="N262" s="41">
        <f t="shared" si="52"/>
        <v>0</v>
      </c>
      <c r="O262" s="43">
        <f t="shared" si="53"/>
        <v>0</v>
      </c>
      <c r="P262" s="41">
        <v>0</v>
      </c>
      <c r="Q262" s="50">
        <f t="shared" si="54"/>
        <v>0</v>
      </c>
      <c r="R262" s="41">
        <f t="shared" si="55"/>
        <v>0</v>
      </c>
      <c r="S262" s="44">
        <v>0</v>
      </c>
      <c r="T262" s="41">
        <f t="shared" si="56"/>
        <v>0</v>
      </c>
      <c r="U262" s="41">
        <v>0</v>
      </c>
      <c r="V262" s="45">
        <v>0</v>
      </c>
      <c r="W262" s="43">
        <f t="shared" si="57"/>
        <v>0</v>
      </c>
      <c r="X262" s="43">
        <f t="shared" si="58"/>
        <v>0</v>
      </c>
      <c r="Y262" s="43">
        <v>0</v>
      </c>
      <c r="Z262" s="43">
        <f t="shared" si="59"/>
        <v>0</v>
      </c>
      <c r="AA262" s="41"/>
    </row>
    <row r="263" spans="4:27" ht="12.75">
      <c r="D263" s="39"/>
      <c r="E263" s="40"/>
      <c r="F263" s="39"/>
      <c r="G263" s="40" t="s">
        <v>278</v>
      </c>
      <c r="H263" s="41">
        <v>0</v>
      </c>
      <c r="I263" s="41">
        <f t="shared" si="50"/>
        <v>0</v>
      </c>
      <c r="J263" s="41">
        <v>0</v>
      </c>
      <c r="K263" s="41">
        <f t="shared" si="51"/>
        <v>0</v>
      </c>
      <c r="L263" s="41">
        <v>0</v>
      </c>
      <c r="M263" s="42">
        <v>0</v>
      </c>
      <c r="N263" s="41">
        <f t="shared" si="52"/>
        <v>0</v>
      </c>
      <c r="O263" s="43">
        <f t="shared" si="53"/>
        <v>0</v>
      </c>
      <c r="P263" s="41">
        <v>0</v>
      </c>
      <c r="Q263" s="50">
        <f t="shared" si="54"/>
        <v>0</v>
      </c>
      <c r="R263" s="41">
        <f t="shared" si="55"/>
        <v>0</v>
      </c>
      <c r="S263" s="44">
        <v>168</v>
      </c>
      <c r="T263" s="41">
        <f t="shared" si="56"/>
        <v>0</v>
      </c>
      <c r="U263" s="41">
        <v>0</v>
      </c>
      <c r="V263" s="45">
        <v>0</v>
      </c>
      <c r="W263" s="43">
        <f t="shared" si="57"/>
        <v>0</v>
      </c>
      <c r="X263" s="43">
        <f t="shared" si="58"/>
        <v>0</v>
      </c>
      <c r="Y263" s="43">
        <v>0</v>
      </c>
      <c r="Z263" s="43">
        <f t="shared" si="59"/>
        <v>0</v>
      </c>
      <c r="AA263" s="41"/>
    </row>
    <row r="264" spans="4:27" ht="12.75">
      <c r="D264" s="39"/>
      <c r="E264" s="40"/>
      <c r="F264" s="39"/>
      <c r="G264" s="40" t="s">
        <v>279</v>
      </c>
      <c r="H264" s="41">
        <v>0</v>
      </c>
      <c r="I264" s="41">
        <f t="shared" si="50"/>
        <v>0</v>
      </c>
      <c r="J264" s="41">
        <v>0</v>
      </c>
      <c r="K264" s="41">
        <f t="shared" si="51"/>
        <v>0</v>
      </c>
      <c r="L264" s="41">
        <v>0</v>
      </c>
      <c r="M264" s="42">
        <v>0</v>
      </c>
      <c r="N264" s="41">
        <f t="shared" si="52"/>
        <v>0</v>
      </c>
      <c r="O264" s="43">
        <f t="shared" si="53"/>
        <v>0</v>
      </c>
      <c r="P264" s="41">
        <v>0</v>
      </c>
      <c r="Q264" s="50">
        <f t="shared" si="54"/>
        <v>0</v>
      </c>
      <c r="R264" s="41">
        <f t="shared" si="55"/>
        <v>0</v>
      </c>
      <c r="S264" s="44">
        <v>10186</v>
      </c>
      <c r="T264" s="41">
        <f t="shared" si="56"/>
        <v>0</v>
      </c>
      <c r="U264" s="41">
        <v>1283</v>
      </c>
      <c r="V264" s="45">
        <v>1283</v>
      </c>
      <c r="W264" s="43">
        <f t="shared" si="57"/>
        <v>1386</v>
      </c>
      <c r="X264" s="43">
        <f t="shared" si="58"/>
        <v>1283</v>
      </c>
      <c r="Y264" s="43">
        <v>0</v>
      </c>
      <c r="Z264" s="43">
        <f t="shared" si="59"/>
        <v>1283</v>
      </c>
      <c r="AA264" s="41"/>
    </row>
    <row r="265" spans="4:27" ht="12.75">
      <c r="D265" s="39"/>
      <c r="E265" s="40"/>
      <c r="F265" s="39"/>
      <c r="G265" s="40" t="s">
        <v>280</v>
      </c>
      <c r="H265" s="41">
        <v>0</v>
      </c>
      <c r="I265" s="41">
        <f t="shared" si="50"/>
        <v>0</v>
      </c>
      <c r="J265" s="41">
        <v>0</v>
      </c>
      <c r="K265" s="41">
        <f t="shared" si="51"/>
        <v>0</v>
      </c>
      <c r="L265" s="41">
        <v>0</v>
      </c>
      <c r="M265" s="42">
        <v>0</v>
      </c>
      <c r="N265" s="41">
        <f t="shared" si="52"/>
        <v>0</v>
      </c>
      <c r="O265" s="43">
        <f t="shared" si="53"/>
        <v>0</v>
      </c>
      <c r="P265" s="41">
        <v>0</v>
      </c>
      <c r="Q265" s="50">
        <f t="shared" si="54"/>
        <v>0</v>
      </c>
      <c r="R265" s="41">
        <f t="shared" si="55"/>
        <v>0</v>
      </c>
      <c r="S265" s="44">
        <v>0</v>
      </c>
      <c r="T265" s="41">
        <f t="shared" si="56"/>
        <v>0</v>
      </c>
      <c r="U265" s="41">
        <v>0</v>
      </c>
      <c r="V265" s="45">
        <v>0</v>
      </c>
      <c r="W265" s="43">
        <f t="shared" si="57"/>
        <v>0</v>
      </c>
      <c r="X265" s="43">
        <f t="shared" si="58"/>
        <v>0</v>
      </c>
      <c r="Y265" s="43">
        <v>0</v>
      </c>
      <c r="Z265" s="43">
        <f t="shared" si="59"/>
        <v>0</v>
      </c>
      <c r="AA265" s="41"/>
    </row>
    <row r="266" spans="4:27" ht="12.75">
      <c r="D266" s="39"/>
      <c r="E266" s="40"/>
      <c r="F266" s="39"/>
      <c r="G266" s="40" t="s">
        <v>281</v>
      </c>
      <c r="H266" s="41">
        <v>0</v>
      </c>
      <c r="I266" s="41">
        <f t="shared" si="50"/>
        <v>0</v>
      </c>
      <c r="J266" s="41">
        <v>0</v>
      </c>
      <c r="K266" s="41">
        <f t="shared" si="51"/>
        <v>0</v>
      </c>
      <c r="L266" s="41">
        <v>0</v>
      </c>
      <c r="M266" s="42">
        <v>0</v>
      </c>
      <c r="N266" s="41">
        <f t="shared" si="52"/>
        <v>0</v>
      </c>
      <c r="O266" s="43">
        <f t="shared" si="53"/>
        <v>0</v>
      </c>
      <c r="P266" s="41">
        <v>0</v>
      </c>
      <c r="Q266" s="50">
        <f t="shared" si="54"/>
        <v>0</v>
      </c>
      <c r="R266" s="41">
        <f t="shared" si="55"/>
        <v>0</v>
      </c>
      <c r="S266" s="44">
        <v>0</v>
      </c>
      <c r="T266" s="41">
        <f t="shared" si="56"/>
        <v>0</v>
      </c>
      <c r="U266" s="41">
        <v>0</v>
      </c>
      <c r="V266" s="45">
        <v>0</v>
      </c>
      <c r="W266" s="43">
        <f t="shared" si="57"/>
        <v>0</v>
      </c>
      <c r="X266" s="43">
        <f t="shared" si="58"/>
        <v>0</v>
      </c>
      <c r="Y266" s="43">
        <v>0</v>
      </c>
      <c r="Z266" s="43">
        <f t="shared" si="59"/>
        <v>0</v>
      </c>
      <c r="AA266" s="41"/>
    </row>
    <row r="267" spans="4:27" ht="12.75">
      <c r="D267" s="39"/>
      <c r="E267" s="40"/>
      <c r="F267" s="39"/>
      <c r="G267" s="40" t="s">
        <v>282</v>
      </c>
      <c r="H267" s="41">
        <v>0</v>
      </c>
      <c r="I267" s="41">
        <f t="shared" si="50"/>
        <v>0</v>
      </c>
      <c r="J267" s="41">
        <v>0</v>
      </c>
      <c r="K267" s="41">
        <f t="shared" si="51"/>
        <v>0</v>
      </c>
      <c r="L267" s="41">
        <v>0</v>
      </c>
      <c r="M267" s="42">
        <v>0</v>
      </c>
      <c r="N267" s="41">
        <f t="shared" si="52"/>
        <v>0</v>
      </c>
      <c r="O267" s="43">
        <f t="shared" si="53"/>
        <v>0</v>
      </c>
      <c r="P267" s="41">
        <v>0</v>
      </c>
      <c r="Q267" s="50">
        <f t="shared" si="54"/>
        <v>0</v>
      </c>
      <c r="R267" s="41">
        <f t="shared" si="55"/>
        <v>0</v>
      </c>
      <c r="S267" s="44">
        <v>360</v>
      </c>
      <c r="T267" s="41">
        <f t="shared" si="56"/>
        <v>0</v>
      </c>
      <c r="U267" s="41">
        <v>0</v>
      </c>
      <c r="V267" s="45">
        <v>0</v>
      </c>
      <c r="W267" s="43">
        <f t="shared" si="57"/>
        <v>0</v>
      </c>
      <c r="X267" s="43">
        <f t="shared" si="58"/>
        <v>0</v>
      </c>
      <c r="Y267" s="43">
        <v>0</v>
      </c>
      <c r="Z267" s="43">
        <f t="shared" si="59"/>
        <v>0</v>
      </c>
      <c r="AA267" s="41"/>
    </row>
    <row r="268" spans="4:27" ht="12.75">
      <c r="D268" s="39"/>
      <c r="E268" s="40"/>
      <c r="F268" s="39"/>
      <c r="G268" s="40" t="s">
        <v>283</v>
      </c>
      <c r="H268" s="41">
        <v>0</v>
      </c>
      <c r="I268" s="41">
        <f t="shared" si="50"/>
        <v>0</v>
      </c>
      <c r="J268" s="41">
        <v>0</v>
      </c>
      <c r="K268" s="41">
        <f t="shared" si="51"/>
        <v>0</v>
      </c>
      <c r="L268" s="41">
        <v>0</v>
      </c>
      <c r="M268" s="42">
        <v>0</v>
      </c>
      <c r="N268" s="41">
        <f t="shared" si="52"/>
        <v>0</v>
      </c>
      <c r="O268" s="43">
        <f t="shared" si="53"/>
        <v>0</v>
      </c>
      <c r="P268" s="41">
        <v>0</v>
      </c>
      <c r="Q268" s="50">
        <f t="shared" si="54"/>
        <v>0</v>
      </c>
      <c r="R268" s="41">
        <f t="shared" si="55"/>
        <v>0</v>
      </c>
      <c r="S268" s="44">
        <v>0</v>
      </c>
      <c r="T268" s="41">
        <f t="shared" si="56"/>
        <v>0</v>
      </c>
      <c r="U268" s="41">
        <v>0</v>
      </c>
      <c r="V268" s="45">
        <v>0</v>
      </c>
      <c r="W268" s="43">
        <f t="shared" si="57"/>
        <v>0</v>
      </c>
      <c r="X268" s="43">
        <f t="shared" si="58"/>
        <v>0</v>
      </c>
      <c r="Y268" s="43">
        <v>0</v>
      </c>
      <c r="Z268" s="43">
        <f t="shared" si="59"/>
        <v>0</v>
      </c>
      <c r="AA268" s="41"/>
    </row>
    <row r="269" spans="4:27" ht="12.75">
      <c r="D269" s="39"/>
      <c r="E269" s="40"/>
      <c r="F269" s="39"/>
      <c r="G269" s="40" t="s">
        <v>284</v>
      </c>
      <c r="H269" s="41">
        <v>0</v>
      </c>
      <c r="I269" s="41">
        <f t="shared" si="50"/>
        <v>0</v>
      </c>
      <c r="J269" s="41">
        <v>0</v>
      </c>
      <c r="K269" s="41">
        <f t="shared" si="51"/>
        <v>0</v>
      </c>
      <c r="L269" s="41">
        <v>0</v>
      </c>
      <c r="M269" s="42">
        <v>0</v>
      </c>
      <c r="N269" s="41">
        <f t="shared" si="52"/>
        <v>0</v>
      </c>
      <c r="O269" s="43">
        <f t="shared" si="53"/>
        <v>0</v>
      </c>
      <c r="P269" s="41">
        <v>0</v>
      </c>
      <c r="Q269" s="50">
        <f t="shared" si="54"/>
        <v>0</v>
      </c>
      <c r="R269" s="41">
        <f t="shared" si="55"/>
        <v>0</v>
      </c>
      <c r="S269" s="44">
        <v>4595</v>
      </c>
      <c r="T269" s="41">
        <f t="shared" si="56"/>
        <v>0</v>
      </c>
      <c r="U269" s="41">
        <v>1605</v>
      </c>
      <c r="V269" s="45">
        <v>1605</v>
      </c>
      <c r="W269" s="43">
        <f t="shared" si="57"/>
        <v>1733</v>
      </c>
      <c r="X269" s="43">
        <f t="shared" si="58"/>
        <v>1605</v>
      </c>
      <c r="Y269" s="43">
        <v>0</v>
      </c>
      <c r="Z269" s="43">
        <f t="shared" si="59"/>
        <v>1605</v>
      </c>
      <c r="AA269" s="41"/>
    </row>
    <row r="270" spans="4:27" ht="12.75">
      <c r="D270" s="39"/>
      <c r="E270" s="40"/>
      <c r="F270" s="39"/>
      <c r="G270" s="40" t="s">
        <v>285</v>
      </c>
      <c r="H270" s="41">
        <v>0</v>
      </c>
      <c r="I270" s="41">
        <f t="shared" si="50"/>
        <v>0</v>
      </c>
      <c r="J270" s="41">
        <v>0</v>
      </c>
      <c r="K270" s="41">
        <f t="shared" si="51"/>
        <v>0</v>
      </c>
      <c r="L270" s="41">
        <v>0</v>
      </c>
      <c r="M270" s="42">
        <v>0</v>
      </c>
      <c r="N270" s="41">
        <f t="shared" si="52"/>
        <v>0</v>
      </c>
      <c r="O270" s="43">
        <f t="shared" si="53"/>
        <v>0</v>
      </c>
      <c r="P270" s="41">
        <v>0</v>
      </c>
      <c r="Q270" s="50">
        <f t="shared" si="54"/>
        <v>0</v>
      </c>
      <c r="R270" s="41">
        <f t="shared" si="55"/>
        <v>0</v>
      </c>
      <c r="S270" s="44">
        <v>3254</v>
      </c>
      <c r="T270" s="41">
        <f t="shared" si="56"/>
        <v>0</v>
      </c>
      <c r="U270" s="41">
        <v>0</v>
      </c>
      <c r="V270" s="45">
        <v>0</v>
      </c>
      <c r="W270" s="43">
        <f t="shared" si="57"/>
        <v>0</v>
      </c>
      <c r="X270" s="43">
        <f t="shared" si="58"/>
        <v>0</v>
      </c>
      <c r="Y270" s="43">
        <v>0</v>
      </c>
      <c r="Z270" s="43">
        <f t="shared" si="59"/>
        <v>0</v>
      </c>
      <c r="AA270" s="41"/>
    </row>
    <row r="271" spans="4:27" ht="12.75">
      <c r="D271" s="39"/>
      <c r="E271" s="40"/>
      <c r="F271" s="39"/>
      <c r="G271" s="40" t="s">
        <v>286</v>
      </c>
      <c r="H271" s="41">
        <v>0</v>
      </c>
      <c r="I271" s="41">
        <f t="shared" si="50"/>
        <v>0</v>
      </c>
      <c r="J271" s="41">
        <v>0</v>
      </c>
      <c r="K271" s="41">
        <f t="shared" si="51"/>
        <v>0</v>
      </c>
      <c r="L271" s="41">
        <v>0</v>
      </c>
      <c r="M271" s="42">
        <v>0</v>
      </c>
      <c r="N271" s="41">
        <f t="shared" si="52"/>
        <v>0</v>
      </c>
      <c r="O271" s="43">
        <f t="shared" si="53"/>
        <v>0</v>
      </c>
      <c r="P271" s="41">
        <v>0</v>
      </c>
      <c r="Q271" s="50">
        <f t="shared" si="54"/>
        <v>0</v>
      </c>
      <c r="R271" s="41">
        <f t="shared" si="55"/>
        <v>0</v>
      </c>
      <c r="S271" s="44">
        <v>14286</v>
      </c>
      <c r="T271" s="41">
        <f t="shared" si="56"/>
        <v>0</v>
      </c>
      <c r="U271" s="41">
        <v>1639</v>
      </c>
      <c r="V271" s="45">
        <v>1639</v>
      </c>
      <c r="W271" s="43">
        <f t="shared" si="57"/>
        <v>1770</v>
      </c>
      <c r="X271" s="43">
        <f t="shared" si="58"/>
        <v>1639</v>
      </c>
      <c r="Y271" s="43">
        <v>0</v>
      </c>
      <c r="Z271" s="43">
        <f t="shared" si="59"/>
        <v>1639</v>
      </c>
      <c r="AA271" s="41"/>
    </row>
    <row r="272" spans="16:19" ht="15">
      <c r="P272" s="58"/>
      <c r="Q272" s="1"/>
      <c r="S272" s="15"/>
    </row>
    <row r="273" spans="8:18" ht="15">
      <c r="H273" s="59"/>
      <c r="I273" s="60"/>
      <c r="K273" s="60"/>
      <c r="L273" s="60"/>
      <c r="M273" s="59"/>
      <c r="N273" s="61"/>
      <c r="O273" s="61"/>
      <c r="P273" s="62"/>
      <c r="Q273" s="63"/>
      <c r="R273" s="15"/>
    </row>
    <row r="274" ht="15">
      <c r="P274" s="58"/>
    </row>
    <row r="275" ht="15">
      <c r="P275" s="58"/>
    </row>
    <row r="276" spans="8:16" ht="15">
      <c r="H276" s="64"/>
      <c r="P276" s="58"/>
    </row>
    <row r="277" spans="8:16" ht="15">
      <c r="H277" s="64"/>
      <c r="P277" s="58"/>
    </row>
    <row r="278" spans="8:16" ht="15">
      <c r="H278" s="64"/>
      <c r="P278" s="58"/>
    </row>
    <row r="279" ht="15">
      <c r="P279" s="58"/>
    </row>
  </sheetData>
  <sheetProtection/>
  <printOptions/>
  <pageMargins left="0.26" right="0.26" top="0.43" bottom="0.57" header="0.3" footer="0.3"/>
  <pageSetup fitToHeight="0" horizontalDpi="600" verticalDpi="600" orientation="landscape" scale="85" r:id="rId2"/>
  <headerFooter>
    <oddHeader>&amp;LBased on 2013-14 ADM
as of March 11, 2015&amp;C&amp;11New Hampshire Department of Education
Division of Program Support
Bureau of Data Management
Final FY2015 
Municipal Summary of Adequacy Aid &amp;RRevised on
March 12, 2015
</oddHeader>
    <oddFooter>&amp;C&amp;9Page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Leclerc, Ron</dc:creator>
  <cp:keywords/>
  <dc:description/>
  <cp:lastModifiedBy>mcote</cp:lastModifiedBy>
  <cp:lastPrinted>2015-03-18T13:17:54Z</cp:lastPrinted>
  <dcterms:created xsi:type="dcterms:W3CDTF">2015-03-18T12:39:52Z</dcterms:created>
  <dcterms:modified xsi:type="dcterms:W3CDTF">2015-03-18T15:23:43Z</dcterms:modified>
  <cp:category/>
  <cp:version/>
  <cp:contentType/>
  <cp:contentStatus/>
</cp:coreProperties>
</file>