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4920" windowHeight="10460" activeTab="0"/>
  </bookViews>
  <sheets>
    <sheet name="FY18 Muni Rpt " sheetId="1" r:id="rId1"/>
  </sheets>
  <definedNames>
    <definedName name="_xlnm.Print_Area" localSheetId="0">'FY18 Muni Rpt '!$B$1:$V$270</definedName>
    <definedName name="_xlnm.Print_Titles" localSheetId="0">'FY18 Muni Rpt '!$B:$B,'FY18 Muni Rpt '!$1:$8</definedName>
  </definedNames>
  <calcPr fullCalcOnLoad="1"/>
</workbook>
</file>

<file path=xl/sharedStrings.xml><?xml version="1.0" encoding="utf-8"?>
<sst xmlns="http://schemas.openxmlformats.org/spreadsheetml/2006/main" count="296" uniqueCount="289">
  <si>
    <t>FY2018 Grants</t>
  </si>
  <si>
    <t>New for March</t>
  </si>
  <si>
    <t>as of 3-20-18</t>
  </si>
  <si>
    <t>Calculation</t>
  </si>
  <si>
    <t>FY2018</t>
  </si>
  <si>
    <t>Stabilization</t>
  </si>
  <si>
    <t>Adequacy Grants = Max of Preliminary Grant plus Stabiliation Grant @ 92% or 95% Preliminary Estimate of 11-15-16</t>
  </si>
  <si>
    <t>16-17 Membership</t>
  </si>
  <si>
    <t>Base Adequacy Aid</t>
  </si>
  <si>
    <t xml:space="preserve">F &amp;R </t>
  </si>
  <si>
    <t>Free or Reduced Differentiated Aid</t>
  </si>
  <si>
    <t xml:space="preserve"> SPED</t>
  </si>
  <si>
    <t>ELL</t>
  </si>
  <si>
    <t>Special Education Differentiated Aid</t>
  </si>
  <si>
    <t>ELL Differentiated Aid</t>
  </si>
  <si>
    <t>Grade 3 Reading Below Proficient</t>
  </si>
  <si>
    <t>Grade 3 Reading Differentiated Aid</t>
  </si>
  <si>
    <t xml:space="preserve">Home School Academic </t>
  </si>
  <si>
    <t>Home School Academic Aid</t>
  </si>
  <si>
    <t>Total Calculated Cost of an Adequate Education</t>
  </si>
  <si>
    <t>SWEPT @</t>
  </si>
  <si>
    <t>Preliminary        Grants = Cost of Adequacy            Less SWEPT</t>
  </si>
  <si>
    <t xml:space="preserve">FY2012 Stabilization Grant  </t>
  </si>
  <si>
    <t xml:space="preserve">If Preliminary Grant &gt; 0 and  ADM &gt; 0 then FY12 Stabilization  @ </t>
  </si>
  <si>
    <t>FY2018 First Estimate on 
11-15-16</t>
  </si>
  <si>
    <t>Minimum First FY18 Estimate as of   11-15-16 X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</si>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</sst>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.0_);_(* \(#,##0.0\);_(* &quot;-&quot;??_);_(@_)"/>
  </numFmts>
  <fonts count="77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6" borderId="0" applyNumberFormat="0" applyBorder="0" applyAlignment="0" applyProtection="0"/>
    <xf numFmtId="0" fontId="41" fillId="18" borderId="0" applyNumberFormat="0" applyBorder="0" applyAlignment="0" applyProtection="0"/>
    <xf numFmtId="0" fontId="42" fillId="9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4" borderId="0" applyNumberFormat="0" applyBorder="0" applyAlignment="0" applyProtection="0"/>
    <xf numFmtId="0" fontId="43" fillId="2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7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3" borderId="0" applyNumberFormat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3" fillId="39" borderId="0" applyNumberFormat="0" applyBorder="0" applyAlignment="0" applyProtection="0"/>
    <xf numFmtId="0" fontId="44" fillId="28" borderId="0" applyNumberFormat="0" applyBorder="0" applyAlignment="0" applyProtection="0"/>
    <xf numFmtId="0" fontId="44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45" fillId="43" borderId="0" applyNumberFormat="0" applyBorder="0" applyAlignment="0" applyProtection="0"/>
    <xf numFmtId="0" fontId="46" fillId="5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13" fillId="12" borderId="1" applyNumberFormat="0" applyAlignment="0" applyProtection="0"/>
    <xf numFmtId="0" fontId="48" fillId="44" borderId="1" applyNumberFormat="0" applyAlignment="0" applyProtection="0"/>
    <xf numFmtId="0" fontId="49" fillId="45" borderId="2" applyNumberFormat="0" applyAlignment="0" applyProtection="0"/>
    <xf numFmtId="0" fontId="50" fillId="45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7" borderId="0" applyNumberFormat="0" applyBorder="0" applyAlignment="0" applyProtection="0"/>
    <xf numFmtId="0" fontId="54" fillId="46" borderId="0" applyNumberFormat="0" applyBorder="0" applyAlignment="0" applyProtection="0"/>
    <xf numFmtId="0" fontId="55" fillId="0" borderId="3" applyNumberFormat="0" applyFill="0" applyAlignment="0" applyProtection="0"/>
    <xf numFmtId="0" fontId="18" fillId="0" borderId="4" applyNumberFormat="0" applyFill="0" applyAlignment="0" applyProtection="0"/>
    <xf numFmtId="0" fontId="56" fillId="0" borderId="3" applyNumberFormat="0" applyFill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58" fillId="0" borderId="5" applyNumberFormat="0" applyFill="0" applyAlignment="0" applyProtection="0"/>
    <xf numFmtId="0" fontId="59" fillId="0" borderId="7" applyNumberFormat="0" applyFill="0" applyAlignment="0" applyProtection="0"/>
    <xf numFmtId="0" fontId="20" fillId="0" borderId="8" applyNumberFormat="0" applyFill="0" applyAlignment="0" applyProtection="0"/>
    <xf numFmtId="0" fontId="60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7" borderId="1" applyNumberFormat="0" applyAlignment="0" applyProtection="0"/>
    <xf numFmtId="0" fontId="62" fillId="12" borderId="1" applyNumberFormat="0" applyAlignment="0" applyProtection="0"/>
    <xf numFmtId="0" fontId="62" fillId="47" borderId="1" applyNumberFormat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4" fillId="0" borderId="9" applyNumberFormat="0" applyFill="0" applyAlignment="0" applyProtection="0"/>
    <xf numFmtId="0" fontId="65" fillId="48" borderId="0" applyNumberFormat="0" applyBorder="0" applyAlignment="0" applyProtection="0"/>
    <xf numFmtId="0" fontId="23" fillId="48" borderId="0" applyNumberFormat="0" applyBorder="0" applyAlignment="0" applyProtection="0"/>
    <xf numFmtId="0" fontId="66" fillId="4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9" borderId="11" applyNumberFormat="0" applyFont="0" applyAlignment="0" applyProtection="0"/>
    <xf numFmtId="0" fontId="3" fillId="49" borderId="11" applyNumberFormat="0" applyFont="0" applyAlignment="0" applyProtection="0"/>
    <xf numFmtId="0" fontId="42" fillId="49" borderId="11" applyNumberFormat="0" applyFont="0" applyAlignment="0" applyProtection="0"/>
    <xf numFmtId="0" fontId="67" fillId="44" borderId="12" applyNumberFormat="0" applyAlignment="0" applyProtection="0"/>
    <xf numFmtId="0" fontId="68" fillId="12" borderId="12" applyNumberFormat="0" applyAlignment="0" applyProtection="0"/>
    <xf numFmtId="0" fontId="68" fillId="44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74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5" fillId="15" borderId="0" xfId="0" applyFont="1" applyFill="1" applyAlignment="1">
      <alignment horizontal="center"/>
    </xf>
    <xf numFmtId="0" fontId="73" fillId="0" borderId="0" xfId="0" applyFont="1" applyAlignment="1">
      <alignment/>
    </xf>
    <xf numFmtId="43" fontId="42" fillId="0" borderId="0" xfId="92" applyFont="1" applyAlignment="1">
      <alignment/>
    </xf>
    <xf numFmtId="0" fontId="7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50" borderId="0" xfId="0" applyFont="1" applyFill="1" applyAlignment="1">
      <alignment horizontal="center"/>
    </xf>
    <xf numFmtId="14" fontId="7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50" borderId="0" xfId="0" applyFont="1" applyFill="1" applyAlignment="1">
      <alignment horizontal="center" wrapText="1"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180" applyFont="1" applyAlignment="1">
      <alignment horizontal="center" wrapText="1"/>
      <protection/>
    </xf>
    <xf numFmtId="0" fontId="42" fillId="0" borderId="0" xfId="180" applyFont="1" applyFill="1" applyAlignment="1">
      <alignment horizontal="center" wrapText="1"/>
      <protection/>
    </xf>
    <xf numFmtId="0" fontId="7" fillId="0" borderId="0" xfId="0" applyFont="1" applyAlignment="1">
      <alignment/>
    </xf>
    <xf numFmtId="7" fontId="7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/>
    </xf>
    <xf numFmtId="4" fontId="9" fillId="0" borderId="15" xfId="92" applyNumberFormat="1" applyFont="1" applyBorder="1" applyAlignment="1">
      <alignment/>
    </xf>
    <xf numFmtId="39" fontId="9" fillId="0" borderId="15" xfId="92" applyNumberFormat="1" applyFont="1" applyBorder="1" applyAlignment="1">
      <alignment/>
    </xf>
    <xf numFmtId="43" fontId="9" fillId="0" borderId="15" xfId="92" applyNumberFormat="1" applyFont="1" applyBorder="1" applyAlignment="1">
      <alignment/>
    </xf>
    <xf numFmtId="43" fontId="9" fillId="0" borderId="15" xfId="92" applyFont="1" applyFill="1" applyBorder="1" applyAlignment="1">
      <alignment/>
    </xf>
    <xf numFmtId="164" fontId="76" fillId="0" borderId="15" xfId="92" applyNumberFormat="1" applyFont="1" applyBorder="1" applyAlignment="1">
      <alignment/>
    </xf>
    <xf numFmtId="164" fontId="9" fillId="50" borderId="15" xfId="92" applyNumberFormat="1" applyFont="1" applyFill="1" applyBorder="1" applyAlignment="1">
      <alignment/>
    </xf>
    <xf numFmtId="43" fontId="9" fillId="50" borderId="15" xfId="92" applyNumberFormat="1" applyFont="1" applyFill="1" applyBorder="1" applyAlignment="1">
      <alignment/>
    </xf>
    <xf numFmtId="43" fontId="9" fillId="15" borderId="15" xfId="92" applyFont="1" applyFill="1" applyBorder="1" applyAlignment="1">
      <alignment/>
    </xf>
    <xf numFmtId="4" fontId="7" fillId="0" borderId="0" xfId="92" applyNumberFormat="1" applyFont="1" applyAlignment="1">
      <alignment/>
    </xf>
    <xf numFmtId="166" fontId="7" fillId="0" borderId="0" xfId="92" applyNumberFormat="1" applyFont="1" applyAlignment="1">
      <alignment/>
    </xf>
    <xf numFmtId="164" fontId="7" fillId="0" borderId="0" xfId="92" applyNumberFormat="1" applyFont="1" applyAlignment="1">
      <alignment/>
    </xf>
    <xf numFmtId="0" fontId="7" fillId="15" borderId="0" xfId="0" applyFont="1" applyFill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Alignment="1">
      <alignment/>
    </xf>
    <xf numFmtId="39" fontId="3" fillId="0" borderId="0" xfId="92" applyNumberFormat="1" applyFont="1" applyAlignment="1">
      <alignment/>
    </xf>
    <xf numFmtId="4" fontId="3" fillId="0" borderId="0" xfId="92" applyNumberFormat="1" applyFont="1" applyAlignment="1">
      <alignment/>
    </xf>
    <xf numFmtId="43" fontId="3" fillId="0" borderId="0" xfId="92" applyNumberFormat="1" applyFont="1" applyAlignment="1">
      <alignment/>
    </xf>
    <xf numFmtId="43" fontId="3" fillId="0" borderId="0" xfId="92" applyFont="1" applyAlignment="1">
      <alignment/>
    </xf>
    <xf numFmtId="164" fontId="3" fillId="0" borderId="0" xfId="104" applyNumberFormat="1" applyFont="1" applyAlignment="1">
      <alignment/>
    </xf>
    <xf numFmtId="43" fontId="3" fillId="50" borderId="0" xfId="92" applyNumberFormat="1" applyFont="1" applyFill="1" applyAlignment="1">
      <alignment/>
    </xf>
    <xf numFmtId="43" fontId="3" fillId="15" borderId="0" xfId="104" applyNumberFormat="1" applyFont="1" applyFill="1" applyAlignment="1">
      <alignment/>
    </xf>
    <xf numFmtId="43" fontId="10" fillId="50" borderId="0" xfId="92" applyFont="1" applyFill="1" applyAlignment="1">
      <alignment/>
    </xf>
    <xf numFmtId="43" fontId="3" fillId="0" borderId="0" xfId="104" applyNumberFormat="1" applyFont="1" applyAlignment="1">
      <alignment/>
    </xf>
    <xf numFmtId="164" fontId="3" fillId="0" borderId="0" xfId="92" applyNumberFormat="1" applyFont="1" applyAlignment="1">
      <alignment/>
    </xf>
    <xf numFmtId="0" fontId="3" fillId="50" borderId="0" xfId="0" applyFont="1" applyFill="1" applyAlignment="1">
      <alignment/>
    </xf>
    <xf numFmtId="43" fontId="10" fillId="0" borderId="0" xfId="92" applyNumberFormat="1" applyFont="1" applyAlignment="1">
      <alignment/>
    </xf>
    <xf numFmtId="164" fontId="3" fillId="50" borderId="0" xfId="92" applyNumberFormat="1" applyFont="1" applyFill="1" applyAlignment="1">
      <alignment/>
    </xf>
    <xf numFmtId="43" fontId="3" fillId="50" borderId="0" xfId="104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15" borderId="0" xfId="0" applyFont="1" applyFill="1" applyAlignment="1">
      <alignment/>
    </xf>
    <xf numFmtId="7" fontId="3" fillId="50" borderId="0" xfId="0" applyNumberFormat="1" applyFont="1" applyFill="1" applyAlignment="1">
      <alignment horizontal="center"/>
    </xf>
    <xf numFmtId="7" fontId="7" fillId="50" borderId="0" xfId="0" applyNumberFormat="1" applyFont="1" applyFill="1" applyAlignment="1">
      <alignment horizontal="center"/>
    </xf>
    <xf numFmtId="43" fontId="75" fillId="51" borderId="0" xfId="104" applyFont="1" applyFill="1" applyAlignment="1">
      <alignment horizontal="center" vertical="center" wrapText="1"/>
    </xf>
    <xf numFmtId="43" fontId="75" fillId="51" borderId="16" xfId="104" applyFont="1" applyFill="1" applyBorder="1" applyAlignment="1">
      <alignment horizontal="center" vertical="center" wrapText="1"/>
    </xf>
  </cellXfs>
  <cellStyles count="2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20% - Accent6 3" xfId="31"/>
    <cellStyle name="40% - Accent1" xfId="32"/>
    <cellStyle name="40% - Accent1 2" xfId="33"/>
    <cellStyle name="40% - Accent1 3" xfId="34"/>
    <cellStyle name="40% - Accent2" xfId="35"/>
    <cellStyle name="40% - Accent2 2" xfId="36"/>
    <cellStyle name="40% - Accent3" xfId="37"/>
    <cellStyle name="40% - Accent3 2" xfId="38"/>
    <cellStyle name="40% - Accent3 3" xfId="39"/>
    <cellStyle name="40% - Accent4" xfId="40"/>
    <cellStyle name="40% - Accent4 2" xfId="41"/>
    <cellStyle name="40% - Accent4 3" xfId="42"/>
    <cellStyle name="40% - Accent5" xfId="43"/>
    <cellStyle name="40% - Accent5 2" xfId="44"/>
    <cellStyle name="40% - Accent5 3" xfId="45"/>
    <cellStyle name="40% - Accent6" xfId="46"/>
    <cellStyle name="40% - Accent6 2" xfId="47"/>
    <cellStyle name="40% - Accent6 3" xfId="48"/>
    <cellStyle name="60% - Accent1" xfId="49"/>
    <cellStyle name="60% - Accent1 2" xfId="50"/>
    <cellStyle name="60% - Accent1 3" xfId="51"/>
    <cellStyle name="60% - Accent2" xfId="52"/>
    <cellStyle name="60% - Accent2 2" xfId="53"/>
    <cellStyle name="60% - Accent2 3" xfId="54"/>
    <cellStyle name="60% - Accent3" xfId="55"/>
    <cellStyle name="60% - Accent3 2" xfId="56"/>
    <cellStyle name="60% - Accent3 3" xfId="57"/>
    <cellStyle name="60% - Accent4" xfId="58"/>
    <cellStyle name="60% - Accent4 2" xfId="59"/>
    <cellStyle name="60% - Accent4 3" xfId="60"/>
    <cellStyle name="60% - Accent5" xfId="61"/>
    <cellStyle name="60% - Accent5 2" xfId="62"/>
    <cellStyle name="60% - Accent5 3" xfId="63"/>
    <cellStyle name="60% - Accent6" xfId="64"/>
    <cellStyle name="60% - Accent6 2" xfId="65"/>
    <cellStyle name="60% - Accent6 3" xfId="66"/>
    <cellStyle name="Accent1" xfId="67"/>
    <cellStyle name="Accent1 2" xfId="68"/>
    <cellStyle name="Accent1 3" xfId="69"/>
    <cellStyle name="Accent2" xfId="70"/>
    <cellStyle name="Accent2 2" xfId="71"/>
    <cellStyle name="Accent2 3" xfId="72"/>
    <cellStyle name="Accent3" xfId="73"/>
    <cellStyle name="Accent3 2" xfId="74"/>
    <cellStyle name="Accent3 3" xfId="75"/>
    <cellStyle name="Accent4" xfId="76"/>
    <cellStyle name="Accent4 2" xfId="77"/>
    <cellStyle name="Accent4 3" xfId="78"/>
    <cellStyle name="Accent5" xfId="79"/>
    <cellStyle name="Accent5 2" xfId="80"/>
    <cellStyle name="Accent6" xfId="81"/>
    <cellStyle name="Accent6 2" xfId="82"/>
    <cellStyle name="Accent6 3" xfId="83"/>
    <cellStyle name="Bad" xfId="84"/>
    <cellStyle name="Bad 2" xfId="85"/>
    <cellStyle name="Bad 3" xfId="86"/>
    <cellStyle name="Calculation" xfId="87"/>
    <cellStyle name="Calculation 2" xfId="88"/>
    <cellStyle name="Calculation 3" xfId="89"/>
    <cellStyle name="Check Cell" xfId="90"/>
    <cellStyle name="Check Cell 2" xfId="91"/>
    <cellStyle name="Comma" xfId="92"/>
    <cellStyle name="Comma [0]" xfId="93"/>
    <cellStyle name="Comma 10" xfId="94"/>
    <cellStyle name="Comma 11" xfId="95"/>
    <cellStyle name="Comma 12" xfId="96"/>
    <cellStyle name="Comma 13" xfId="97"/>
    <cellStyle name="Comma 14" xfId="98"/>
    <cellStyle name="Comma 15" xfId="99"/>
    <cellStyle name="Comma 16" xfId="100"/>
    <cellStyle name="Comma 17" xfId="101"/>
    <cellStyle name="Comma 18" xfId="102"/>
    <cellStyle name="Comma 19" xfId="103"/>
    <cellStyle name="Comma 2" xfId="104"/>
    <cellStyle name="Comma 2 2" xfId="105"/>
    <cellStyle name="Comma 2 3" xfId="106"/>
    <cellStyle name="Comma 20" xfId="107"/>
    <cellStyle name="Comma 21" xfId="108"/>
    <cellStyle name="Comma 22" xfId="109"/>
    <cellStyle name="Comma 23" xfId="110"/>
    <cellStyle name="Comma 24" xfId="111"/>
    <cellStyle name="Comma 25" xfId="112"/>
    <cellStyle name="Comma 26" xfId="113"/>
    <cellStyle name="Comma 27" xfId="114"/>
    <cellStyle name="Comma 28" xfId="115"/>
    <cellStyle name="Comma 29" xfId="116"/>
    <cellStyle name="Comma 3" xfId="117"/>
    <cellStyle name="Comma 3 2" xfId="118"/>
    <cellStyle name="Comma 30" xfId="119"/>
    <cellStyle name="Comma 31" xfId="120"/>
    <cellStyle name="Comma 32" xfId="121"/>
    <cellStyle name="Comma 33" xfId="122"/>
    <cellStyle name="Comma 34" xfId="123"/>
    <cellStyle name="Comma 35" xfId="124"/>
    <cellStyle name="Comma 36" xfId="125"/>
    <cellStyle name="Comma 36 2" xfId="126"/>
    <cellStyle name="Comma 36 2 2" xfId="127"/>
    <cellStyle name="Comma 36 3" xfId="128"/>
    <cellStyle name="Comma 37" xfId="129"/>
    <cellStyle name="Comma 38" xfId="130"/>
    <cellStyle name="Comma 38 2" xfId="131"/>
    <cellStyle name="Comma 4" xfId="132"/>
    <cellStyle name="Comma 5" xfId="133"/>
    <cellStyle name="Comma 6" xfId="134"/>
    <cellStyle name="Comma 7" xfId="135"/>
    <cellStyle name="Comma 8" xfId="136"/>
    <cellStyle name="Comma 9" xfId="137"/>
    <cellStyle name="Currency" xfId="138"/>
    <cellStyle name="Currency [0]" xfId="139"/>
    <cellStyle name="Currency 2" xfId="140"/>
    <cellStyle name="Currency 2 2" xfId="141"/>
    <cellStyle name="Currency 5" xfId="142"/>
    <cellStyle name="Currency 6" xfId="143"/>
    <cellStyle name="Explanatory Text" xfId="144"/>
    <cellStyle name="Explanatory Text 2" xfId="145"/>
    <cellStyle name="Good" xfId="146"/>
    <cellStyle name="Good 2" xfId="147"/>
    <cellStyle name="Good 3" xfId="148"/>
    <cellStyle name="Heading 1" xfId="149"/>
    <cellStyle name="Heading 1 2" xfId="150"/>
    <cellStyle name="Heading 1 3" xfId="151"/>
    <cellStyle name="Heading 2" xfId="152"/>
    <cellStyle name="Heading 2 2" xfId="153"/>
    <cellStyle name="Heading 2 3" xfId="154"/>
    <cellStyle name="Heading 3" xfId="155"/>
    <cellStyle name="Heading 3 2" xfId="156"/>
    <cellStyle name="Heading 3 3" xfId="157"/>
    <cellStyle name="Heading 4" xfId="158"/>
    <cellStyle name="Heading 4 2" xfId="159"/>
    <cellStyle name="Heading 4 3" xfId="160"/>
    <cellStyle name="Input" xfId="161"/>
    <cellStyle name="Input 2" xfId="162"/>
    <cellStyle name="Input 3" xfId="163"/>
    <cellStyle name="Linked Cell" xfId="164"/>
    <cellStyle name="Linked Cell 2" xfId="165"/>
    <cellStyle name="Linked Cell 3" xfId="166"/>
    <cellStyle name="Neutral" xfId="167"/>
    <cellStyle name="Neutral 2" xfId="168"/>
    <cellStyle name="Neutral 3" xfId="169"/>
    <cellStyle name="Normal 10" xfId="170"/>
    <cellStyle name="Normal 11" xfId="171"/>
    <cellStyle name="Normal 12" xfId="172"/>
    <cellStyle name="Normal 13" xfId="173"/>
    <cellStyle name="Normal 14" xfId="174"/>
    <cellStyle name="Normal 15" xfId="175"/>
    <cellStyle name="Normal 16" xfId="176"/>
    <cellStyle name="Normal 17" xfId="177"/>
    <cellStyle name="Normal 18" xfId="178"/>
    <cellStyle name="Normal 19" xfId="179"/>
    <cellStyle name="Normal 2" xfId="180"/>
    <cellStyle name="Normal 20" xfId="181"/>
    <cellStyle name="Normal 21" xfId="182"/>
    <cellStyle name="Normal 22" xfId="183"/>
    <cellStyle name="Normal 23" xfId="184"/>
    <cellStyle name="Normal 24" xfId="185"/>
    <cellStyle name="Normal 25" xfId="186"/>
    <cellStyle name="Normal 26" xfId="187"/>
    <cellStyle name="Normal 27" xfId="188"/>
    <cellStyle name="Normal 28" xfId="189"/>
    <cellStyle name="Normal 29" xfId="190"/>
    <cellStyle name="Normal 3" xfId="191"/>
    <cellStyle name="Normal 3 2" xfId="192"/>
    <cellStyle name="Normal 3 2 2" xfId="193"/>
    <cellStyle name="Normal 3 3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6 2" xfId="202"/>
    <cellStyle name="Normal 36 3" xfId="203"/>
    <cellStyle name="Normal 37" xfId="204"/>
    <cellStyle name="Normal 37 2" xfId="205"/>
    <cellStyle name="Normal 37 2 2" xfId="206"/>
    <cellStyle name="Normal 37 2 2 2" xfId="207"/>
    <cellStyle name="Normal 37 2 2 3" xfId="208"/>
    <cellStyle name="Normal 37 2 3" xfId="209"/>
    <cellStyle name="Normal 37 2 3 2" xfId="210"/>
    <cellStyle name="Normal 37 2 4" xfId="211"/>
    <cellStyle name="Normal 37 2 4 2" xfId="212"/>
    <cellStyle name="Normal 37 2 5" xfId="213"/>
    <cellStyle name="Normal 37 2 6" xfId="214"/>
    <cellStyle name="Normal 37 3" xfId="215"/>
    <cellStyle name="Normal 37 3 2" xfId="216"/>
    <cellStyle name="Normal 37 3 3" xfId="217"/>
    <cellStyle name="Normal 37 4" xfId="218"/>
    <cellStyle name="Normal 37 4 2" xfId="219"/>
    <cellStyle name="Normal 37 5" xfId="220"/>
    <cellStyle name="Normal 37 5 2" xfId="221"/>
    <cellStyle name="Normal 37 6" xfId="222"/>
    <cellStyle name="Normal 37 7" xfId="223"/>
    <cellStyle name="Normal 38" xfId="224"/>
    <cellStyle name="Normal 39" xfId="225"/>
    <cellStyle name="Normal 39 2" xfId="226"/>
    <cellStyle name="Normal 39 2 2" xfId="227"/>
    <cellStyle name="Normal 39 2 3" xfId="228"/>
    <cellStyle name="Normal 39 3" xfId="229"/>
    <cellStyle name="Normal 39 3 2" xfId="230"/>
    <cellStyle name="Normal 39 4" xfId="231"/>
    <cellStyle name="Normal 39 4 2" xfId="232"/>
    <cellStyle name="Normal 39 5" xfId="233"/>
    <cellStyle name="Normal 39 6" xfId="234"/>
    <cellStyle name="Normal 4" xfId="235"/>
    <cellStyle name="Normal 40" xfId="236"/>
    <cellStyle name="Normal 40 2" xfId="237"/>
    <cellStyle name="Normal 40 2 2" xfId="238"/>
    <cellStyle name="Normal 40 2 2 2" xfId="239"/>
    <cellStyle name="Normal 40 2 2 3" xfId="240"/>
    <cellStyle name="Normal 40 2 3" xfId="241"/>
    <cellStyle name="Normal 40 2 3 2" xfId="242"/>
    <cellStyle name="Normal 40 2 4" xfId="243"/>
    <cellStyle name="Normal 40 2 4 2" xfId="244"/>
    <cellStyle name="Normal 40 2 5" xfId="245"/>
    <cellStyle name="Normal 40 2 6" xfId="246"/>
    <cellStyle name="Normal 40 3" xfId="247"/>
    <cellStyle name="Normal 40 3 2" xfId="248"/>
    <cellStyle name="Normal 40 3 3" xfId="249"/>
    <cellStyle name="Normal 40 4" xfId="250"/>
    <cellStyle name="Normal 40 4 2" xfId="251"/>
    <cellStyle name="Normal 40 5" xfId="252"/>
    <cellStyle name="Normal 40 5 2" xfId="253"/>
    <cellStyle name="Normal 40 6" xfId="254"/>
    <cellStyle name="Normal 40 7" xfId="255"/>
    <cellStyle name="Normal 41" xfId="256"/>
    <cellStyle name="Normal 41 2" xfId="257"/>
    <cellStyle name="Normal 41 3" xfId="258"/>
    <cellStyle name="Normal 42" xfId="259"/>
    <cellStyle name="Normal 42 2" xfId="260"/>
    <cellStyle name="Normal 43" xfId="261"/>
    <cellStyle name="Normal 43 2" xfId="262"/>
    <cellStyle name="Normal 44" xfId="263"/>
    <cellStyle name="Normal 44 2" xfId="264"/>
    <cellStyle name="Normal 5" xfId="265"/>
    <cellStyle name="Normal 6" xfId="266"/>
    <cellStyle name="Normal 7" xfId="267"/>
    <cellStyle name="Normal 8" xfId="268"/>
    <cellStyle name="Normal 9" xfId="269"/>
    <cellStyle name="Note" xfId="270"/>
    <cellStyle name="Note 2" xfId="271"/>
    <cellStyle name="Note 3" xfId="272"/>
    <cellStyle name="Output" xfId="273"/>
    <cellStyle name="Output 2" xfId="274"/>
    <cellStyle name="Output 3" xfId="275"/>
    <cellStyle name="Percent" xfId="276"/>
    <cellStyle name="Percent 2" xfId="277"/>
    <cellStyle name="Percent 2 2" xfId="278"/>
    <cellStyle name="Percent 3" xfId="279"/>
    <cellStyle name="Percent 5" xfId="280"/>
    <cellStyle name="Percent 6" xfId="281"/>
    <cellStyle name="Title" xfId="282"/>
    <cellStyle name="Title 2" xfId="283"/>
    <cellStyle name="Total" xfId="284"/>
    <cellStyle name="Total 2" xfId="285"/>
    <cellStyle name="Total 3" xfId="286"/>
    <cellStyle name="Warning Text" xfId="287"/>
    <cellStyle name="Warning Text 2" xfId="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0</xdr:row>
      <xdr:rowOff>0</xdr:rowOff>
    </xdr:from>
    <xdr:to>
      <xdr:col>21</xdr:col>
      <xdr:colOff>981075</xdr:colOff>
      <xdr:row>0</xdr:row>
      <xdr:rowOff>190500</xdr:rowOff>
    </xdr:to>
    <xdr:sp>
      <xdr:nvSpPr>
        <xdr:cNvPr id="1" name="Down Arrow 1"/>
        <xdr:cNvSpPr>
          <a:spLocks/>
        </xdr:cNvSpPr>
      </xdr:nvSpPr>
      <xdr:spPr>
        <a:xfrm>
          <a:off x="19450050" y="0"/>
          <a:ext cx="714375" cy="1905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479"/>
  <sheetViews>
    <sheetView tabSelected="1" zoomScalePageLayoutView="0" workbookViewId="0" topLeftCell="A1">
      <pane xSplit="3" ySplit="8" topLeftCell="J9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C9" sqref="C9"/>
    </sheetView>
  </sheetViews>
  <sheetFormatPr defaultColWidth="8.88671875" defaultRowHeight="15"/>
  <cols>
    <col min="1" max="1" width="2.3359375" style="1" hidden="1" customWidth="1"/>
    <col min="2" max="2" width="17.3359375" style="1" customWidth="1"/>
    <col min="3" max="3" width="8.77734375" style="3" customWidth="1"/>
    <col min="4" max="4" width="12.77734375" style="1" customWidth="1"/>
    <col min="5" max="5" width="7.6640625" style="0" customWidth="1"/>
    <col min="6" max="6" width="12.77734375" style="1" customWidth="1"/>
    <col min="7" max="7" width="7.77734375" style="1" customWidth="1"/>
    <col min="8" max="8" width="7.99609375" style="3" customWidth="1"/>
    <col min="9" max="9" width="12.77734375" style="1" customWidth="1"/>
    <col min="10" max="10" width="12.10546875" style="1" customWidth="1"/>
    <col min="11" max="11" width="8.4453125" style="64" customWidth="1"/>
    <col min="12" max="14" width="10.88671875" style="64" customWidth="1"/>
    <col min="15" max="15" width="11.21484375" style="1" customWidth="1"/>
    <col min="16" max="16" width="9.3359375" style="1" customWidth="1"/>
    <col min="17" max="17" width="11.5546875" style="1" bestFit="1" customWidth="1"/>
    <col min="18" max="18" width="11.21484375" style="1" customWidth="1"/>
    <col min="19" max="21" width="13.10546875" style="1" customWidth="1"/>
    <col min="22" max="22" width="14.99609375" style="66" customWidth="1"/>
    <col min="23" max="23" width="2.5546875" style="1" customWidth="1"/>
    <col min="24" max="25" width="10.88671875" style="1" customWidth="1"/>
    <col min="26" max="16384" width="8.88671875" style="1" customWidth="1"/>
  </cols>
  <sheetData>
    <row r="1" spans="2:25" ht="17.25" customHeight="1">
      <c r="B1" s="2"/>
      <c r="D1" s="4"/>
      <c r="F1" s="5"/>
      <c r="G1" s="5"/>
      <c r="H1" s="6"/>
      <c r="J1" s="7"/>
      <c r="K1" s="8"/>
      <c r="L1" s="1"/>
      <c r="M1" s="1"/>
      <c r="N1" s="1"/>
      <c r="V1" s="1"/>
      <c r="X1" s="10"/>
      <c r="Y1" s="10"/>
    </row>
    <row r="2" spans="2:25" ht="22.5" customHeight="1">
      <c r="B2" s="2"/>
      <c r="F2" s="11"/>
      <c r="G2" s="5"/>
      <c r="H2" s="6"/>
      <c r="J2" s="7"/>
      <c r="K2" s="8"/>
      <c r="L2" s="1"/>
      <c r="M2" s="1"/>
      <c r="N2" s="1"/>
      <c r="V2" s="9" t="s">
        <v>0</v>
      </c>
      <c r="X2" s="10"/>
      <c r="Y2" s="10"/>
    </row>
    <row r="3" spans="2:25" ht="15" customHeight="1">
      <c r="B3" s="12"/>
      <c r="J3" s="7"/>
      <c r="K3" s="13"/>
      <c r="L3" s="1"/>
      <c r="M3" s="1" t="s">
        <v>1</v>
      </c>
      <c r="N3" s="1" t="s">
        <v>1</v>
      </c>
      <c r="Q3" s="14"/>
      <c r="R3" s="15"/>
      <c r="S3" s="15"/>
      <c r="T3" s="15"/>
      <c r="U3" s="15"/>
      <c r="V3" s="9" t="s">
        <v>2</v>
      </c>
      <c r="X3" s="10"/>
      <c r="Y3" s="10"/>
    </row>
    <row r="4" spans="2:25" ht="14.25" customHeight="1">
      <c r="B4" s="3"/>
      <c r="D4" s="12"/>
      <c r="K4" s="14"/>
      <c r="L4" s="1"/>
      <c r="M4" s="1" t="s">
        <v>3</v>
      </c>
      <c r="N4" s="1" t="s">
        <v>3</v>
      </c>
      <c r="P4" s="16"/>
      <c r="Q4" s="17" t="s">
        <v>4</v>
      </c>
      <c r="R4" s="15"/>
      <c r="S4" s="18" t="s">
        <v>5</v>
      </c>
      <c r="T4" s="18"/>
      <c r="U4" s="18"/>
      <c r="V4" s="69" t="s">
        <v>6</v>
      </c>
      <c r="X4" s="10"/>
      <c r="Y4" s="10"/>
    </row>
    <row r="5" spans="2:25" ht="65.25" customHeight="1">
      <c r="B5" s="19"/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1" t="s">
        <v>12</v>
      </c>
      <c r="I5" s="20" t="s">
        <v>13</v>
      </c>
      <c r="J5" s="20" t="s">
        <v>14</v>
      </c>
      <c r="K5" s="20" t="s">
        <v>15</v>
      </c>
      <c r="L5" s="20" t="s">
        <v>16</v>
      </c>
      <c r="M5" s="18" t="s">
        <v>17</v>
      </c>
      <c r="N5" s="18" t="s">
        <v>18</v>
      </c>
      <c r="O5" s="20" t="s">
        <v>19</v>
      </c>
      <c r="P5" s="17" t="s">
        <v>20</v>
      </c>
      <c r="Q5" s="22" t="s">
        <v>21</v>
      </c>
      <c r="R5" s="18" t="s">
        <v>22</v>
      </c>
      <c r="S5" s="18" t="s">
        <v>23</v>
      </c>
      <c r="T5" s="23" t="s">
        <v>24</v>
      </c>
      <c r="U5" s="22" t="s">
        <v>25</v>
      </c>
      <c r="V5" s="69"/>
      <c r="X5" s="10"/>
      <c r="Y5" s="10"/>
    </row>
    <row r="6" spans="2:25" ht="12.75">
      <c r="B6" s="24"/>
      <c r="C6" s="21" t="s">
        <v>26</v>
      </c>
      <c r="D6" s="25">
        <v>3636.06</v>
      </c>
      <c r="E6" s="17" t="s">
        <v>26</v>
      </c>
      <c r="F6" s="25">
        <v>1818.02</v>
      </c>
      <c r="G6" s="17" t="s">
        <v>26</v>
      </c>
      <c r="H6" s="21" t="s">
        <v>26</v>
      </c>
      <c r="I6" s="25">
        <v>1956.09</v>
      </c>
      <c r="J6" s="25">
        <v>711.4</v>
      </c>
      <c r="K6" s="17" t="s">
        <v>26</v>
      </c>
      <c r="L6" s="25">
        <v>711.4</v>
      </c>
      <c r="M6" s="67" t="s">
        <v>26</v>
      </c>
      <c r="N6" s="68">
        <f>D6</f>
        <v>3636.06</v>
      </c>
      <c r="O6" s="26" t="s">
        <v>27</v>
      </c>
      <c r="P6" s="27">
        <v>2.26</v>
      </c>
      <c r="S6" s="28">
        <v>0.92</v>
      </c>
      <c r="T6" s="28"/>
      <c r="U6" s="28">
        <v>0.95</v>
      </c>
      <c r="V6" s="70"/>
      <c r="X6" s="10"/>
      <c r="Y6" s="10"/>
    </row>
    <row r="7" spans="2:25" s="24" customFormat="1" ht="12.75">
      <c r="B7" s="29" t="s">
        <v>28</v>
      </c>
      <c r="C7" s="30">
        <f aca="true" t="shared" si="0" ref="C7:N7">SUM(C9:C270)</f>
        <v>167655.5399999999</v>
      </c>
      <c r="D7" s="31">
        <f t="shared" si="0"/>
        <v>609605602.76</v>
      </c>
      <c r="E7" s="30">
        <f t="shared" si="0"/>
        <v>45153.94</v>
      </c>
      <c r="F7" s="31">
        <f t="shared" si="0"/>
        <v>82090765.97000003</v>
      </c>
      <c r="G7" s="31">
        <f t="shared" si="0"/>
        <v>27786.650000000012</v>
      </c>
      <c r="H7" s="30">
        <f t="shared" si="0"/>
        <v>4010.76</v>
      </c>
      <c r="I7" s="31">
        <f t="shared" si="0"/>
        <v>54353188.20000002</v>
      </c>
      <c r="J7" s="31">
        <f t="shared" si="0"/>
        <v>2853254.709999999</v>
      </c>
      <c r="K7" s="30">
        <f t="shared" si="0"/>
        <v>2335.4000000000005</v>
      </c>
      <c r="L7" s="32">
        <f t="shared" si="0"/>
        <v>1661403.5800000003</v>
      </c>
      <c r="M7" s="30">
        <f t="shared" si="0"/>
        <v>28.67799999999999</v>
      </c>
      <c r="N7" s="30">
        <f t="shared" si="0"/>
        <v>104274.95000000004</v>
      </c>
      <c r="O7" s="33">
        <f>J7+I7+F7+D7+L7+N7</f>
        <v>750668490.1700002</v>
      </c>
      <c r="P7" s="34">
        <v>363148600.51572084</v>
      </c>
      <c r="Q7" s="32">
        <f aca="true" t="shared" si="1" ref="Q7:V7">SUM(Q9:Q270)</f>
        <v>416709280.14999986</v>
      </c>
      <c r="R7" s="35">
        <f t="shared" si="1"/>
        <v>158480276</v>
      </c>
      <c r="S7" s="36">
        <f t="shared" si="1"/>
        <v>144578083.7200001</v>
      </c>
      <c r="T7" s="36">
        <f t="shared" si="1"/>
        <v>562488819.6800003</v>
      </c>
      <c r="U7" s="36">
        <f t="shared" si="1"/>
        <v>534364378.6899999</v>
      </c>
      <c r="V7" s="37">
        <f t="shared" si="1"/>
        <v>561750904.56</v>
      </c>
      <c r="W7" s="1"/>
      <c r="X7" s="10"/>
      <c r="Y7" s="10"/>
    </row>
    <row r="8" spans="3:25" s="24" customFormat="1" ht="12.75">
      <c r="C8" s="38"/>
      <c r="D8" s="39"/>
      <c r="F8" s="40"/>
      <c r="G8" s="40"/>
      <c r="H8" s="38"/>
      <c r="I8" s="40"/>
      <c r="J8" s="40"/>
      <c r="K8" s="14"/>
      <c r="O8" s="40"/>
      <c r="P8" s="40"/>
      <c r="Q8" s="19"/>
      <c r="V8" s="41"/>
      <c r="W8" s="1"/>
      <c r="X8" s="10"/>
      <c r="Y8" s="10"/>
    </row>
    <row r="9" spans="1:25" s="42" customFormat="1" ht="12">
      <c r="A9" s="42">
        <v>3</v>
      </c>
      <c r="B9" s="1" t="s">
        <v>29</v>
      </c>
      <c r="C9" s="43">
        <v>86.42</v>
      </c>
      <c r="D9" s="44">
        <f>ROUND(C9*D$6,2)</f>
        <v>314228.31</v>
      </c>
      <c r="E9" s="45">
        <v>37.32</v>
      </c>
      <c r="F9" s="3">
        <f>ROUND(E9*$F$6,2)</f>
        <v>67848.51</v>
      </c>
      <c r="G9" s="45">
        <v>17.41</v>
      </c>
      <c r="H9" s="44">
        <v>1</v>
      </c>
      <c r="I9" s="46">
        <f>ROUND(G9*$I$6,2)</f>
        <v>34055.53</v>
      </c>
      <c r="J9" s="3">
        <f>ROUND(H9*$J$6,2)</f>
        <v>711.4</v>
      </c>
      <c r="K9" s="46">
        <v>1</v>
      </c>
      <c r="L9" s="46">
        <f>ROUND(K9*$L$6,2)</f>
        <v>711.4</v>
      </c>
      <c r="M9" s="46">
        <v>0</v>
      </c>
      <c r="N9" s="46">
        <f>ROUND(M9*$N$6,2)</f>
        <v>0</v>
      </c>
      <c r="O9" s="47">
        <f>D9+F9+I9+J9+L9+N9</f>
        <v>417555.15</v>
      </c>
      <c r="P9" s="48">
        <v>218214</v>
      </c>
      <c r="Q9" s="49">
        <f>IF(O9&gt;P9,O9-P9,0)</f>
        <v>199341.15000000002</v>
      </c>
      <c r="R9" s="47">
        <v>245385</v>
      </c>
      <c r="S9" s="46">
        <f>IF(OR(C9=0,P9&gt;O9),0,ROUND(R9*$S$6,2))</f>
        <v>225754.2</v>
      </c>
      <c r="T9" s="46">
        <v>407586.08</v>
      </c>
      <c r="U9" s="46">
        <f>ROUND(T9*$U$6,2)</f>
        <v>387206.78</v>
      </c>
      <c r="V9" s="50">
        <f>MAX(Q9+S9,U9)</f>
        <v>425095.35000000003</v>
      </c>
      <c r="X9" s="10"/>
      <c r="Y9" s="10"/>
    </row>
    <row r="10" spans="1:25" s="54" customFormat="1" ht="12">
      <c r="A10" s="42">
        <v>5</v>
      </c>
      <c r="B10" s="45" t="s">
        <v>30</v>
      </c>
      <c r="C10" s="43">
        <v>100.5</v>
      </c>
      <c r="D10" s="44">
        <f aca="true" t="shared" si="2" ref="D10:D73">ROUND(C10*D$6,2)</f>
        <v>365424.03</v>
      </c>
      <c r="E10" s="45">
        <v>41.96</v>
      </c>
      <c r="F10" s="3">
        <f aca="true" t="shared" si="3" ref="F10:F73">ROUND(E10*$F$6,2)</f>
        <v>76284.12</v>
      </c>
      <c r="G10" s="3">
        <v>12.17</v>
      </c>
      <c r="H10" s="46">
        <v>0</v>
      </c>
      <c r="I10" s="46">
        <f aca="true" t="shared" si="4" ref="I10:I73">ROUND(G10*$I$6,2)</f>
        <v>23805.62</v>
      </c>
      <c r="J10" s="3">
        <f aca="true" t="shared" si="5" ref="J10:J73">ROUND(H10*$J$6,2)</f>
        <v>0</v>
      </c>
      <c r="K10" s="52">
        <v>1</v>
      </c>
      <c r="L10" s="46">
        <f aca="true" t="shared" si="6" ref="L10:L73">ROUND(K10*$L$6,2)</f>
        <v>711.4</v>
      </c>
      <c r="M10" s="46">
        <v>0.3</v>
      </c>
      <c r="N10" s="46">
        <f aca="true" t="shared" si="7" ref="N10:N73">ROUND(M10*$N$6,2)</f>
        <v>1090.82</v>
      </c>
      <c r="O10" s="47">
        <f aca="true" t="shared" si="8" ref="O10:O73">D10+F10+I10+J10+L10+N10</f>
        <v>467315.99000000005</v>
      </c>
      <c r="P10" s="53">
        <v>246257</v>
      </c>
      <c r="Q10" s="49">
        <f aca="true" t="shared" si="9" ref="Q10:Q73">IF(O10&gt;P10,O10-P10,0)</f>
        <v>221058.99000000005</v>
      </c>
      <c r="R10" s="49">
        <v>315427</v>
      </c>
      <c r="S10" s="46">
        <f aca="true" t="shared" si="10" ref="S10:S73">IF(OR(C10=0,P10&gt;O10),0,ROUND(R10*$S$6,2))</f>
        <v>290192.84</v>
      </c>
      <c r="T10" s="46">
        <v>502939.02</v>
      </c>
      <c r="U10" s="46">
        <f aca="true" t="shared" si="11" ref="U10:U73">ROUND(T10*$U$6,2)</f>
        <v>477792.07</v>
      </c>
      <c r="V10" s="50">
        <f aca="true" t="shared" si="12" ref="V10:V73">MAX(Q10+S10,U10)</f>
        <v>511251.8300000001</v>
      </c>
      <c r="W10" s="42"/>
      <c r="X10" s="10"/>
      <c r="Y10" s="10"/>
    </row>
    <row r="11" spans="1:25" s="54" customFormat="1" ht="12">
      <c r="A11" s="42">
        <v>7</v>
      </c>
      <c r="B11" s="45" t="s">
        <v>31</v>
      </c>
      <c r="C11" s="43">
        <v>207.32999999999998</v>
      </c>
      <c r="D11" s="44">
        <f t="shared" si="2"/>
        <v>753864.32</v>
      </c>
      <c r="E11" s="45">
        <v>63.07</v>
      </c>
      <c r="F11" s="3">
        <f t="shared" si="3"/>
        <v>114662.52</v>
      </c>
      <c r="G11" s="3">
        <v>25.68</v>
      </c>
      <c r="H11" s="46">
        <v>2</v>
      </c>
      <c r="I11" s="46">
        <f t="shared" si="4"/>
        <v>50232.39</v>
      </c>
      <c r="J11" s="3">
        <f t="shared" si="5"/>
        <v>1422.8</v>
      </c>
      <c r="K11" s="52">
        <v>1</v>
      </c>
      <c r="L11" s="46">
        <f t="shared" si="6"/>
        <v>711.4</v>
      </c>
      <c r="M11" s="46">
        <v>0</v>
      </c>
      <c r="N11" s="46">
        <f t="shared" si="7"/>
        <v>0</v>
      </c>
      <c r="O11" s="47">
        <f t="shared" si="8"/>
        <v>920893.43</v>
      </c>
      <c r="P11" s="53">
        <v>396341</v>
      </c>
      <c r="Q11" s="49">
        <f t="shared" si="9"/>
        <v>524552.43</v>
      </c>
      <c r="R11" s="49">
        <v>283426</v>
      </c>
      <c r="S11" s="46">
        <f t="shared" si="10"/>
        <v>260751.92</v>
      </c>
      <c r="T11" s="46">
        <v>857746.67</v>
      </c>
      <c r="U11" s="46">
        <f t="shared" si="11"/>
        <v>814859.34</v>
      </c>
      <c r="V11" s="50">
        <f t="shared" si="12"/>
        <v>814859.34</v>
      </c>
      <c r="W11" s="42"/>
      <c r="X11" s="10"/>
      <c r="Y11" s="10"/>
    </row>
    <row r="12" spans="1:25" s="54" customFormat="1" ht="12">
      <c r="A12" s="42">
        <v>9</v>
      </c>
      <c r="B12" s="45" t="s">
        <v>32</v>
      </c>
      <c r="C12" s="43">
        <v>496.91</v>
      </c>
      <c r="D12" s="44">
        <f t="shared" si="2"/>
        <v>1806794.57</v>
      </c>
      <c r="E12" s="45">
        <v>189.14000000000001</v>
      </c>
      <c r="F12" s="3">
        <f t="shared" si="3"/>
        <v>343860.3</v>
      </c>
      <c r="G12" s="3">
        <v>90.27</v>
      </c>
      <c r="H12" s="46">
        <v>0</v>
      </c>
      <c r="I12" s="46">
        <f t="shared" si="4"/>
        <v>176576.24</v>
      </c>
      <c r="J12" s="3">
        <f t="shared" si="5"/>
        <v>0</v>
      </c>
      <c r="K12" s="52">
        <v>4</v>
      </c>
      <c r="L12" s="46">
        <f t="shared" si="6"/>
        <v>2845.6</v>
      </c>
      <c r="M12" s="46">
        <v>0.5630000000000001</v>
      </c>
      <c r="N12" s="46">
        <f t="shared" si="7"/>
        <v>2047.1</v>
      </c>
      <c r="O12" s="47">
        <f t="shared" si="8"/>
        <v>2332123.8100000005</v>
      </c>
      <c r="P12" s="53">
        <v>584288</v>
      </c>
      <c r="Q12" s="49">
        <f t="shared" si="9"/>
        <v>1747835.8100000005</v>
      </c>
      <c r="R12" s="49">
        <v>2229085</v>
      </c>
      <c r="S12" s="46">
        <f t="shared" si="10"/>
        <v>2050758.2</v>
      </c>
      <c r="T12" s="46">
        <v>3821361.5300000003</v>
      </c>
      <c r="U12" s="46">
        <f t="shared" si="11"/>
        <v>3630293.45</v>
      </c>
      <c r="V12" s="50">
        <f t="shared" si="12"/>
        <v>3798594.0100000007</v>
      </c>
      <c r="W12" s="42"/>
      <c r="X12" s="10"/>
      <c r="Y12" s="10"/>
    </row>
    <row r="13" spans="1:25" s="54" customFormat="1" ht="12">
      <c r="A13" s="42">
        <v>11</v>
      </c>
      <c r="B13" s="45" t="s">
        <v>33</v>
      </c>
      <c r="C13" s="43">
        <v>209.12</v>
      </c>
      <c r="D13" s="44">
        <f t="shared" si="2"/>
        <v>760372.87</v>
      </c>
      <c r="E13" s="45">
        <v>70.15</v>
      </c>
      <c r="F13" s="3">
        <f t="shared" si="3"/>
        <v>127534.1</v>
      </c>
      <c r="G13" s="3">
        <v>43.62</v>
      </c>
      <c r="H13" s="46">
        <v>0</v>
      </c>
      <c r="I13" s="46">
        <f t="shared" si="4"/>
        <v>85324.65</v>
      </c>
      <c r="J13" s="3">
        <f t="shared" si="5"/>
        <v>0</v>
      </c>
      <c r="K13" s="52">
        <v>2</v>
      </c>
      <c r="L13" s="46">
        <f t="shared" si="6"/>
        <v>1422.8</v>
      </c>
      <c r="M13" s="46">
        <v>0</v>
      </c>
      <c r="N13" s="46">
        <f t="shared" si="7"/>
        <v>0</v>
      </c>
      <c r="O13" s="47">
        <f t="shared" si="8"/>
        <v>974654.42</v>
      </c>
      <c r="P13" s="53">
        <v>381405</v>
      </c>
      <c r="Q13" s="49">
        <f t="shared" si="9"/>
        <v>593249.42</v>
      </c>
      <c r="R13" s="49">
        <v>721271</v>
      </c>
      <c r="S13" s="46">
        <f t="shared" si="10"/>
        <v>663569.32</v>
      </c>
      <c r="T13" s="46">
        <v>1253525.6099999999</v>
      </c>
      <c r="U13" s="46">
        <f t="shared" si="11"/>
        <v>1190849.33</v>
      </c>
      <c r="V13" s="50">
        <f t="shared" si="12"/>
        <v>1256818.74</v>
      </c>
      <c r="W13" s="42"/>
      <c r="X13" s="10"/>
      <c r="Y13" s="10"/>
    </row>
    <row r="14" spans="1:25" s="54" customFormat="1" ht="12">
      <c r="A14" s="42">
        <v>15</v>
      </c>
      <c r="B14" s="45" t="s">
        <v>34</v>
      </c>
      <c r="C14" s="43">
        <v>678.9300000000001</v>
      </c>
      <c r="D14" s="44">
        <f t="shared" si="2"/>
        <v>2468630.22</v>
      </c>
      <c r="E14" s="45">
        <v>181.62</v>
      </c>
      <c r="F14" s="3">
        <f t="shared" si="3"/>
        <v>330188.79</v>
      </c>
      <c r="G14" s="3">
        <v>115.28</v>
      </c>
      <c r="H14" s="46">
        <v>0</v>
      </c>
      <c r="I14" s="46">
        <f t="shared" si="4"/>
        <v>225498.06</v>
      </c>
      <c r="J14" s="3">
        <f t="shared" si="5"/>
        <v>0</v>
      </c>
      <c r="K14" s="52">
        <v>12</v>
      </c>
      <c r="L14" s="46">
        <f t="shared" si="6"/>
        <v>8536.8</v>
      </c>
      <c r="M14" s="46">
        <v>0</v>
      </c>
      <c r="N14" s="46">
        <f t="shared" si="7"/>
        <v>0</v>
      </c>
      <c r="O14" s="47">
        <f t="shared" si="8"/>
        <v>3032853.87</v>
      </c>
      <c r="P14" s="53">
        <v>3541107</v>
      </c>
      <c r="Q14" s="49">
        <f t="shared" si="9"/>
        <v>0</v>
      </c>
      <c r="R14" s="49">
        <v>0</v>
      </c>
      <c r="S14" s="46">
        <f t="shared" si="10"/>
        <v>0</v>
      </c>
      <c r="T14" s="46">
        <v>0</v>
      </c>
      <c r="U14" s="46">
        <f t="shared" si="11"/>
        <v>0</v>
      </c>
      <c r="V14" s="50">
        <f t="shared" si="12"/>
        <v>0</v>
      </c>
      <c r="W14" s="42"/>
      <c r="X14" s="10"/>
      <c r="Y14" s="10"/>
    </row>
    <row r="15" spans="1:25" s="54" customFormat="1" ht="12">
      <c r="A15" s="42">
        <v>17</v>
      </c>
      <c r="B15" s="45" t="s">
        <v>35</v>
      </c>
      <c r="C15" s="43">
        <v>1801.2</v>
      </c>
      <c r="D15" s="44">
        <f t="shared" si="2"/>
        <v>6549271.27</v>
      </c>
      <c r="E15" s="45">
        <v>73.24</v>
      </c>
      <c r="F15" s="3">
        <f t="shared" si="3"/>
        <v>133151.78</v>
      </c>
      <c r="G15" s="3">
        <v>231.04</v>
      </c>
      <c r="H15" s="46">
        <v>12.79</v>
      </c>
      <c r="I15" s="46">
        <f t="shared" si="4"/>
        <v>451935.03</v>
      </c>
      <c r="J15" s="3">
        <f t="shared" si="5"/>
        <v>9098.81</v>
      </c>
      <c r="K15" s="52">
        <v>32</v>
      </c>
      <c r="L15" s="46">
        <f t="shared" si="6"/>
        <v>22764.8</v>
      </c>
      <c r="M15" s="46">
        <v>0</v>
      </c>
      <c r="N15" s="46">
        <f t="shared" si="7"/>
        <v>0</v>
      </c>
      <c r="O15" s="47">
        <f t="shared" si="8"/>
        <v>7166221.6899999995</v>
      </c>
      <c r="P15" s="53">
        <v>3804722</v>
      </c>
      <c r="Q15" s="49">
        <f t="shared" si="9"/>
        <v>3361499.6899999995</v>
      </c>
      <c r="R15" s="49">
        <v>0</v>
      </c>
      <c r="S15" s="46">
        <f t="shared" si="10"/>
        <v>0</v>
      </c>
      <c r="T15" s="46">
        <v>3409282.04</v>
      </c>
      <c r="U15" s="46">
        <f t="shared" si="11"/>
        <v>3238817.94</v>
      </c>
      <c r="V15" s="50">
        <f t="shared" si="12"/>
        <v>3361499.6899999995</v>
      </c>
      <c r="W15" s="42"/>
      <c r="X15" s="10"/>
      <c r="Y15" s="10"/>
    </row>
    <row r="16" spans="1:25" s="54" customFormat="1" ht="12">
      <c r="A16" s="42">
        <v>19</v>
      </c>
      <c r="B16" s="45" t="s">
        <v>36</v>
      </c>
      <c r="C16" s="43">
        <v>295.78999999999996</v>
      </c>
      <c r="D16" s="44">
        <f t="shared" si="2"/>
        <v>1075510.19</v>
      </c>
      <c r="E16" s="45">
        <v>66.59</v>
      </c>
      <c r="F16" s="3">
        <f t="shared" si="3"/>
        <v>121061.95</v>
      </c>
      <c r="G16" s="3">
        <v>42.05</v>
      </c>
      <c r="H16" s="46">
        <v>0</v>
      </c>
      <c r="I16" s="46">
        <f t="shared" si="4"/>
        <v>82253.58</v>
      </c>
      <c r="J16" s="3">
        <f t="shared" si="5"/>
        <v>0</v>
      </c>
      <c r="K16" s="52">
        <v>5.66</v>
      </c>
      <c r="L16" s="46">
        <f t="shared" si="6"/>
        <v>4026.52</v>
      </c>
      <c r="M16" s="46">
        <v>0.44999999999999996</v>
      </c>
      <c r="N16" s="46">
        <f t="shared" si="7"/>
        <v>1636.23</v>
      </c>
      <c r="O16" s="47">
        <f t="shared" si="8"/>
        <v>1284488.47</v>
      </c>
      <c r="P16" s="53">
        <v>539462</v>
      </c>
      <c r="Q16" s="49">
        <f t="shared" si="9"/>
        <v>745026.47</v>
      </c>
      <c r="R16" s="49">
        <v>212449</v>
      </c>
      <c r="S16" s="46">
        <f t="shared" si="10"/>
        <v>195453.08</v>
      </c>
      <c r="T16" s="46">
        <v>941006.1899999998</v>
      </c>
      <c r="U16" s="46">
        <f t="shared" si="11"/>
        <v>893955.88</v>
      </c>
      <c r="V16" s="50">
        <f t="shared" si="12"/>
        <v>940479.5499999999</v>
      </c>
      <c r="W16" s="42"/>
      <c r="X16" s="10"/>
      <c r="Y16" s="10"/>
    </row>
    <row r="17" spans="1:25" s="54" customFormat="1" ht="12">
      <c r="A17" s="42">
        <v>21</v>
      </c>
      <c r="B17" s="45" t="s">
        <v>37</v>
      </c>
      <c r="C17" s="43">
        <v>313.82</v>
      </c>
      <c r="D17" s="44">
        <f t="shared" si="2"/>
        <v>1141068.35</v>
      </c>
      <c r="E17" s="45">
        <v>124.17999999999999</v>
      </c>
      <c r="F17" s="3">
        <f t="shared" si="3"/>
        <v>225761.72</v>
      </c>
      <c r="G17" s="3">
        <v>58.08</v>
      </c>
      <c r="H17" s="46">
        <v>2</v>
      </c>
      <c r="I17" s="46">
        <f t="shared" si="4"/>
        <v>113609.71</v>
      </c>
      <c r="J17" s="3">
        <f t="shared" si="5"/>
        <v>1422.8</v>
      </c>
      <c r="K17" s="52">
        <v>8.31</v>
      </c>
      <c r="L17" s="46">
        <f t="shared" si="6"/>
        <v>5911.73</v>
      </c>
      <c r="M17" s="46">
        <v>0</v>
      </c>
      <c r="N17" s="46">
        <f t="shared" si="7"/>
        <v>0</v>
      </c>
      <c r="O17" s="47">
        <f t="shared" si="8"/>
        <v>1487774.31</v>
      </c>
      <c r="P17" s="53">
        <v>496075</v>
      </c>
      <c r="Q17" s="49">
        <f t="shared" si="9"/>
        <v>991699.31</v>
      </c>
      <c r="R17" s="49">
        <v>1207389</v>
      </c>
      <c r="S17" s="46">
        <f t="shared" si="10"/>
        <v>1110797.88</v>
      </c>
      <c r="T17" s="46">
        <v>2086153.33</v>
      </c>
      <c r="U17" s="46">
        <f t="shared" si="11"/>
        <v>1981845.66</v>
      </c>
      <c r="V17" s="50">
        <f t="shared" si="12"/>
        <v>2102497.19</v>
      </c>
      <c r="W17" s="42"/>
      <c r="X17" s="10"/>
      <c r="Y17" s="10"/>
    </row>
    <row r="18" spans="1:25" s="54" customFormat="1" ht="12">
      <c r="A18" s="42">
        <v>23</v>
      </c>
      <c r="B18" s="45" t="s">
        <v>38</v>
      </c>
      <c r="C18" s="43">
        <v>224.87</v>
      </c>
      <c r="D18" s="44">
        <f t="shared" si="2"/>
        <v>817640.81</v>
      </c>
      <c r="E18" s="45">
        <v>108.26</v>
      </c>
      <c r="F18" s="3">
        <f t="shared" si="3"/>
        <v>196818.85</v>
      </c>
      <c r="G18" s="3">
        <v>35.32</v>
      </c>
      <c r="H18" s="46">
        <v>2</v>
      </c>
      <c r="I18" s="46">
        <f t="shared" si="4"/>
        <v>69089.1</v>
      </c>
      <c r="J18" s="3">
        <f t="shared" si="5"/>
        <v>1422.8</v>
      </c>
      <c r="K18" s="52">
        <v>3</v>
      </c>
      <c r="L18" s="46">
        <f t="shared" si="6"/>
        <v>2134.2</v>
      </c>
      <c r="M18" s="46">
        <v>1.1249999999999998</v>
      </c>
      <c r="N18" s="46">
        <f t="shared" si="7"/>
        <v>4090.57</v>
      </c>
      <c r="O18" s="47">
        <f t="shared" si="8"/>
        <v>1091196.33</v>
      </c>
      <c r="P18" s="53">
        <v>527210</v>
      </c>
      <c r="Q18" s="49">
        <f t="shared" si="9"/>
        <v>563986.3300000001</v>
      </c>
      <c r="R18" s="49">
        <v>275155</v>
      </c>
      <c r="S18" s="46">
        <f t="shared" si="10"/>
        <v>253142.6</v>
      </c>
      <c r="T18" s="46">
        <v>798468.5000000001</v>
      </c>
      <c r="U18" s="46">
        <f t="shared" si="11"/>
        <v>758545.08</v>
      </c>
      <c r="V18" s="50">
        <f t="shared" si="12"/>
        <v>817128.93</v>
      </c>
      <c r="W18" s="42"/>
      <c r="X18" s="10"/>
      <c r="Y18" s="10"/>
    </row>
    <row r="19" spans="1:25" s="54" customFormat="1" ht="12">
      <c r="A19" s="42">
        <v>27</v>
      </c>
      <c r="B19" s="45" t="s">
        <v>39</v>
      </c>
      <c r="C19" s="43">
        <v>747.0600000000001</v>
      </c>
      <c r="D19" s="44">
        <f t="shared" si="2"/>
        <v>2716354.98</v>
      </c>
      <c r="E19" s="45">
        <v>34.94</v>
      </c>
      <c r="F19" s="3">
        <f t="shared" si="3"/>
        <v>63521.62</v>
      </c>
      <c r="G19" s="3">
        <v>121.93</v>
      </c>
      <c r="H19" s="46">
        <v>0.5</v>
      </c>
      <c r="I19" s="46">
        <f t="shared" si="4"/>
        <v>238506.05</v>
      </c>
      <c r="J19" s="3">
        <f t="shared" si="5"/>
        <v>355.7</v>
      </c>
      <c r="K19" s="52">
        <v>11</v>
      </c>
      <c r="L19" s="46">
        <f t="shared" si="6"/>
        <v>7825.4</v>
      </c>
      <c r="M19" s="46">
        <v>0.6</v>
      </c>
      <c r="N19" s="46">
        <f t="shared" si="7"/>
        <v>2181.64</v>
      </c>
      <c r="O19" s="47">
        <f t="shared" si="8"/>
        <v>3028745.39</v>
      </c>
      <c r="P19" s="53">
        <v>2118244</v>
      </c>
      <c r="Q19" s="49">
        <f t="shared" si="9"/>
        <v>910501.3900000001</v>
      </c>
      <c r="R19" s="49">
        <v>0</v>
      </c>
      <c r="S19" s="46">
        <f t="shared" si="10"/>
        <v>0</v>
      </c>
      <c r="T19" s="46">
        <v>944104.6999999997</v>
      </c>
      <c r="U19" s="46">
        <f t="shared" si="11"/>
        <v>896899.47</v>
      </c>
      <c r="V19" s="50">
        <f t="shared" si="12"/>
        <v>910501.3900000001</v>
      </c>
      <c r="W19" s="42"/>
      <c r="X19" s="10"/>
      <c r="Y19" s="10"/>
    </row>
    <row r="20" spans="1:25" s="54" customFormat="1" ht="12">
      <c r="A20" s="42">
        <v>29</v>
      </c>
      <c r="B20" s="45" t="s">
        <v>40</v>
      </c>
      <c r="C20" s="43">
        <v>889.19</v>
      </c>
      <c r="D20" s="44">
        <f t="shared" si="2"/>
        <v>3233148.19</v>
      </c>
      <c r="E20" s="45">
        <v>90.21</v>
      </c>
      <c r="F20" s="3">
        <f t="shared" si="3"/>
        <v>164003.58</v>
      </c>
      <c r="G20" s="3">
        <v>137.09</v>
      </c>
      <c r="H20" s="46">
        <v>3</v>
      </c>
      <c r="I20" s="46">
        <f t="shared" si="4"/>
        <v>268160.38</v>
      </c>
      <c r="J20" s="3">
        <f t="shared" si="5"/>
        <v>2134.2</v>
      </c>
      <c r="K20" s="52">
        <v>12.87</v>
      </c>
      <c r="L20" s="46">
        <f t="shared" si="6"/>
        <v>9155.72</v>
      </c>
      <c r="M20" s="46">
        <v>0</v>
      </c>
      <c r="N20" s="46">
        <f t="shared" si="7"/>
        <v>0</v>
      </c>
      <c r="O20" s="47">
        <f t="shared" si="8"/>
        <v>3676602.0700000003</v>
      </c>
      <c r="P20" s="53">
        <v>1584249</v>
      </c>
      <c r="Q20" s="49">
        <f t="shared" si="9"/>
        <v>2092353.0700000003</v>
      </c>
      <c r="R20" s="49">
        <v>69205</v>
      </c>
      <c r="S20" s="46">
        <f t="shared" si="10"/>
        <v>63668.6</v>
      </c>
      <c r="T20" s="46">
        <v>2084984.8300000005</v>
      </c>
      <c r="U20" s="46">
        <f t="shared" si="11"/>
        <v>1980735.59</v>
      </c>
      <c r="V20" s="50">
        <f t="shared" si="12"/>
        <v>2156021.6700000004</v>
      </c>
      <c r="W20" s="42"/>
      <c r="X20" s="10"/>
      <c r="Y20" s="10"/>
    </row>
    <row r="21" spans="1:25" s="54" customFormat="1" ht="12">
      <c r="A21" s="42">
        <v>31</v>
      </c>
      <c r="B21" s="45" t="s">
        <v>41</v>
      </c>
      <c r="C21" s="43">
        <v>660.1899999999999</v>
      </c>
      <c r="D21" s="44">
        <f t="shared" si="2"/>
        <v>2400490.45</v>
      </c>
      <c r="E21" s="45">
        <v>180.14</v>
      </c>
      <c r="F21" s="3">
        <f t="shared" si="3"/>
        <v>327498.12</v>
      </c>
      <c r="G21" s="3">
        <v>116.42</v>
      </c>
      <c r="H21" s="46">
        <v>0.07</v>
      </c>
      <c r="I21" s="46">
        <f t="shared" si="4"/>
        <v>227728</v>
      </c>
      <c r="J21" s="3">
        <f t="shared" si="5"/>
        <v>49.8</v>
      </c>
      <c r="K21" s="52">
        <v>8</v>
      </c>
      <c r="L21" s="46">
        <f t="shared" si="6"/>
        <v>5691.2</v>
      </c>
      <c r="M21" s="46">
        <v>0</v>
      </c>
      <c r="N21" s="46">
        <f t="shared" si="7"/>
        <v>0</v>
      </c>
      <c r="O21" s="47">
        <f t="shared" si="8"/>
        <v>2961457.5700000003</v>
      </c>
      <c r="P21" s="53">
        <v>995162</v>
      </c>
      <c r="Q21" s="49">
        <f t="shared" si="9"/>
        <v>1966295.5700000003</v>
      </c>
      <c r="R21" s="49">
        <v>888419</v>
      </c>
      <c r="S21" s="46">
        <f t="shared" si="10"/>
        <v>817345.48</v>
      </c>
      <c r="T21" s="46">
        <v>2717383.6500000004</v>
      </c>
      <c r="U21" s="46">
        <f t="shared" si="11"/>
        <v>2581514.47</v>
      </c>
      <c r="V21" s="50">
        <f t="shared" si="12"/>
        <v>2783641.0500000003</v>
      </c>
      <c r="W21" s="42"/>
      <c r="X21" s="10"/>
      <c r="Y21" s="10"/>
    </row>
    <row r="22" spans="1:25" s="54" customFormat="1" ht="12">
      <c r="A22" s="42">
        <v>33</v>
      </c>
      <c r="B22" s="45" t="s">
        <v>42</v>
      </c>
      <c r="C22" s="43">
        <v>1286.3899999999999</v>
      </c>
      <c r="D22" s="44">
        <f t="shared" si="2"/>
        <v>4677391.22</v>
      </c>
      <c r="E22" s="45">
        <v>185.27</v>
      </c>
      <c r="F22" s="3">
        <f t="shared" si="3"/>
        <v>336824.57</v>
      </c>
      <c r="G22" s="3">
        <v>257.11</v>
      </c>
      <c r="H22" s="46">
        <v>5.5</v>
      </c>
      <c r="I22" s="46">
        <f t="shared" si="4"/>
        <v>502930.3</v>
      </c>
      <c r="J22" s="3">
        <f t="shared" si="5"/>
        <v>3912.7</v>
      </c>
      <c r="K22" s="52">
        <v>35.38</v>
      </c>
      <c r="L22" s="46">
        <f t="shared" si="6"/>
        <v>25169.33</v>
      </c>
      <c r="M22" s="46">
        <v>0</v>
      </c>
      <c r="N22" s="46">
        <f t="shared" si="7"/>
        <v>0</v>
      </c>
      <c r="O22" s="47">
        <f t="shared" si="8"/>
        <v>5546228.12</v>
      </c>
      <c r="P22" s="53">
        <v>2040814</v>
      </c>
      <c r="Q22" s="49">
        <f>IF(O22&gt;P22,O22-P22,0)</f>
        <v>3505414.12</v>
      </c>
      <c r="R22" s="49">
        <v>725476</v>
      </c>
      <c r="S22" s="46">
        <f t="shared" si="10"/>
        <v>667437.92</v>
      </c>
      <c r="T22" s="46">
        <v>4232353.07</v>
      </c>
      <c r="U22" s="46">
        <f t="shared" si="11"/>
        <v>4020735.42</v>
      </c>
      <c r="V22" s="50">
        <f t="shared" si="12"/>
        <v>4172852.04</v>
      </c>
      <c r="W22" s="42"/>
      <c r="X22" s="10"/>
      <c r="Y22" s="10"/>
    </row>
    <row r="23" spans="1:25" s="54" customFormat="1" ht="12">
      <c r="A23" s="42">
        <v>35</v>
      </c>
      <c r="B23" s="45" t="s">
        <v>43</v>
      </c>
      <c r="C23" s="43">
        <v>244.32</v>
      </c>
      <c r="D23" s="44">
        <f t="shared" si="2"/>
        <v>888362.18</v>
      </c>
      <c r="E23" s="45">
        <v>78.11</v>
      </c>
      <c r="F23" s="3">
        <f t="shared" si="3"/>
        <v>142005.54</v>
      </c>
      <c r="G23" s="3">
        <v>41.68</v>
      </c>
      <c r="H23" s="46">
        <v>3.5</v>
      </c>
      <c r="I23" s="46">
        <f t="shared" si="4"/>
        <v>81529.83</v>
      </c>
      <c r="J23" s="3">
        <f t="shared" si="5"/>
        <v>2489.9</v>
      </c>
      <c r="K23" s="52">
        <v>2.17</v>
      </c>
      <c r="L23" s="46">
        <f t="shared" si="6"/>
        <v>1543.74</v>
      </c>
      <c r="M23" s="46">
        <v>0.3</v>
      </c>
      <c r="N23" s="46">
        <f t="shared" si="7"/>
        <v>1090.82</v>
      </c>
      <c r="O23" s="47">
        <f t="shared" si="8"/>
        <v>1117022.01</v>
      </c>
      <c r="P23" s="53">
        <v>2344930</v>
      </c>
      <c r="Q23" s="49">
        <f t="shared" si="9"/>
        <v>0</v>
      </c>
      <c r="R23" s="49">
        <v>18308</v>
      </c>
      <c r="S23" s="46">
        <f t="shared" si="10"/>
        <v>0</v>
      </c>
      <c r="T23" s="46">
        <v>0</v>
      </c>
      <c r="U23" s="46">
        <f t="shared" si="11"/>
        <v>0</v>
      </c>
      <c r="V23" s="50">
        <f t="shared" si="12"/>
        <v>0</v>
      </c>
      <c r="W23" s="42"/>
      <c r="X23" s="10"/>
      <c r="Y23" s="10"/>
    </row>
    <row r="24" spans="1:25" s="54" customFormat="1" ht="12">
      <c r="A24" s="42">
        <v>39</v>
      </c>
      <c r="B24" s="45" t="s">
        <v>44</v>
      </c>
      <c r="C24" s="43">
        <v>128.26</v>
      </c>
      <c r="D24" s="44">
        <f t="shared" si="2"/>
        <v>466361.06</v>
      </c>
      <c r="E24" s="45">
        <v>43.84</v>
      </c>
      <c r="F24" s="3">
        <f t="shared" si="3"/>
        <v>79702</v>
      </c>
      <c r="G24" s="3">
        <v>15.33</v>
      </c>
      <c r="H24" s="46">
        <v>0</v>
      </c>
      <c r="I24" s="46">
        <f t="shared" si="4"/>
        <v>29986.86</v>
      </c>
      <c r="J24" s="3">
        <f t="shared" si="5"/>
        <v>0</v>
      </c>
      <c r="K24" s="52">
        <v>1</v>
      </c>
      <c r="L24" s="46">
        <f t="shared" si="6"/>
        <v>711.4</v>
      </c>
      <c r="M24" s="46">
        <v>0</v>
      </c>
      <c r="N24" s="46">
        <f t="shared" si="7"/>
        <v>0</v>
      </c>
      <c r="O24" s="47">
        <f t="shared" si="8"/>
        <v>576761.3200000001</v>
      </c>
      <c r="P24" s="53">
        <v>276639</v>
      </c>
      <c r="Q24" s="49">
        <f t="shared" si="9"/>
        <v>300122.32000000007</v>
      </c>
      <c r="R24" s="49">
        <v>259033</v>
      </c>
      <c r="S24" s="46">
        <f t="shared" si="10"/>
        <v>238310.36</v>
      </c>
      <c r="T24" s="46">
        <v>559790.54</v>
      </c>
      <c r="U24" s="46">
        <f t="shared" si="11"/>
        <v>531801.01</v>
      </c>
      <c r="V24" s="50">
        <f t="shared" si="12"/>
        <v>538432.68</v>
      </c>
      <c r="W24" s="42"/>
      <c r="X24" s="10"/>
      <c r="Y24" s="10"/>
    </row>
    <row r="25" spans="1:25" s="54" customFormat="1" ht="12">
      <c r="A25" s="42">
        <v>41</v>
      </c>
      <c r="B25" s="45" t="s">
        <v>45</v>
      </c>
      <c r="C25" s="43">
        <v>4360.63</v>
      </c>
      <c r="D25" s="44">
        <f t="shared" si="2"/>
        <v>15855512.32</v>
      </c>
      <c r="E25" s="45">
        <v>242.85</v>
      </c>
      <c r="F25" s="3">
        <f t="shared" si="3"/>
        <v>441506.16</v>
      </c>
      <c r="G25" s="3">
        <v>545.95</v>
      </c>
      <c r="H25" s="46">
        <v>27.44</v>
      </c>
      <c r="I25" s="46">
        <f t="shared" si="4"/>
        <v>1067927.34</v>
      </c>
      <c r="J25" s="3">
        <f t="shared" si="5"/>
        <v>19520.82</v>
      </c>
      <c r="K25" s="52">
        <v>51</v>
      </c>
      <c r="L25" s="46">
        <f t="shared" si="6"/>
        <v>36281.4</v>
      </c>
      <c r="M25" s="46">
        <v>0</v>
      </c>
      <c r="N25" s="46">
        <f t="shared" si="7"/>
        <v>0</v>
      </c>
      <c r="O25" s="47">
        <f t="shared" si="8"/>
        <v>17420748.04</v>
      </c>
      <c r="P25" s="53">
        <v>8565053</v>
      </c>
      <c r="Q25" s="49">
        <f t="shared" si="9"/>
        <v>8855695.04</v>
      </c>
      <c r="R25" s="49">
        <v>0</v>
      </c>
      <c r="S25" s="46">
        <f t="shared" si="10"/>
        <v>0</v>
      </c>
      <c r="T25" s="46">
        <v>8895287.329999998</v>
      </c>
      <c r="U25" s="46">
        <f t="shared" si="11"/>
        <v>8450522.96</v>
      </c>
      <c r="V25" s="50">
        <f t="shared" si="12"/>
        <v>8855695.04</v>
      </c>
      <c r="W25" s="42"/>
      <c r="X25" s="10"/>
      <c r="Y25" s="10"/>
    </row>
    <row r="26" spans="1:25" s="54" customFormat="1" ht="12">
      <c r="A26" s="42">
        <v>43</v>
      </c>
      <c r="B26" s="45" t="s">
        <v>46</v>
      </c>
      <c r="C26" s="43">
        <v>992.5600000000001</v>
      </c>
      <c r="D26" s="44">
        <f t="shared" si="2"/>
        <v>3609007.71</v>
      </c>
      <c r="E26" s="45">
        <v>381.47</v>
      </c>
      <c r="F26" s="3">
        <f t="shared" si="3"/>
        <v>693520.09</v>
      </c>
      <c r="G26" s="3">
        <v>174.15</v>
      </c>
      <c r="H26" s="46">
        <v>6.5</v>
      </c>
      <c r="I26" s="46">
        <f t="shared" si="4"/>
        <v>340653.07</v>
      </c>
      <c r="J26" s="3">
        <f t="shared" si="5"/>
        <v>4624.1</v>
      </c>
      <c r="K26" s="52">
        <v>17</v>
      </c>
      <c r="L26" s="46">
        <f t="shared" si="6"/>
        <v>12093.8</v>
      </c>
      <c r="M26" s="46">
        <v>0</v>
      </c>
      <c r="N26" s="46">
        <f t="shared" si="7"/>
        <v>0</v>
      </c>
      <c r="O26" s="47">
        <f t="shared" si="8"/>
        <v>4659898.77</v>
      </c>
      <c r="P26" s="53">
        <v>1496265</v>
      </c>
      <c r="Q26" s="49">
        <f t="shared" si="9"/>
        <v>3163633.7699999996</v>
      </c>
      <c r="R26" s="49">
        <v>1233780</v>
      </c>
      <c r="S26" s="46">
        <f t="shared" si="10"/>
        <v>1135077.6</v>
      </c>
      <c r="T26" s="46">
        <v>4315099.42</v>
      </c>
      <c r="U26" s="46">
        <f t="shared" si="11"/>
        <v>4099344.45</v>
      </c>
      <c r="V26" s="50">
        <f t="shared" si="12"/>
        <v>4298711.369999999</v>
      </c>
      <c r="W26" s="42"/>
      <c r="X26" s="10"/>
      <c r="Y26" s="10"/>
    </row>
    <row r="27" spans="1:25" s="54" customFormat="1" ht="12">
      <c r="A27" s="42">
        <v>45</v>
      </c>
      <c r="B27" s="45" t="s">
        <v>47</v>
      </c>
      <c r="C27" s="43">
        <v>189.76999999999998</v>
      </c>
      <c r="D27" s="44">
        <f t="shared" si="2"/>
        <v>690015.11</v>
      </c>
      <c r="E27" s="45">
        <v>71.78</v>
      </c>
      <c r="F27" s="3">
        <f t="shared" si="3"/>
        <v>130497.48</v>
      </c>
      <c r="G27" s="3">
        <v>37.32</v>
      </c>
      <c r="H27" s="46">
        <v>0</v>
      </c>
      <c r="I27" s="46">
        <f t="shared" si="4"/>
        <v>73001.28</v>
      </c>
      <c r="J27" s="3">
        <f t="shared" si="5"/>
        <v>0</v>
      </c>
      <c r="K27" s="52">
        <v>7</v>
      </c>
      <c r="L27" s="46">
        <f t="shared" si="6"/>
        <v>4979.8</v>
      </c>
      <c r="M27" s="46">
        <v>0</v>
      </c>
      <c r="N27" s="46">
        <f t="shared" si="7"/>
        <v>0</v>
      </c>
      <c r="O27" s="47">
        <f t="shared" si="8"/>
        <v>898493.67</v>
      </c>
      <c r="P27" s="53">
        <v>237106</v>
      </c>
      <c r="Q27" s="49">
        <f t="shared" si="9"/>
        <v>661387.67</v>
      </c>
      <c r="R27" s="49">
        <v>489829</v>
      </c>
      <c r="S27" s="46">
        <f t="shared" si="10"/>
        <v>450642.68</v>
      </c>
      <c r="T27" s="46">
        <v>1107999.98</v>
      </c>
      <c r="U27" s="46">
        <f t="shared" si="11"/>
        <v>1052599.98</v>
      </c>
      <c r="V27" s="50">
        <f t="shared" si="12"/>
        <v>1112030.35</v>
      </c>
      <c r="W27" s="42"/>
      <c r="X27" s="10"/>
      <c r="Y27" s="10"/>
    </row>
    <row r="28" spans="1:25" s="54" customFormat="1" ht="12">
      <c r="A28" s="42">
        <v>47</v>
      </c>
      <c r="B28" s="45" t="s">
        <v>48</v>
      </c>
      <c r="C28" s="43">
        <v>30.330000000000002</v>
      </c>
      <c r="D28" s="44">
        <f t="shared" si="2"/>
        <v>110281.7</v>
      </c>
      <c r="E28" s="45">
        <v>6</v>
      </c>
      <c r="F28" s="3">
        <f t="shared" si="3"/>
        <v>10908.12</v>
      </c>
      <c r="G28" s="3">
        <v>6.53</v>
      </c>
      <c r="H28" s="46">
        <v>0</v>
      </c>
      <c r="I28" s="46">
        <f t="shared" si="4"/>
        <v>12773.27</v>
      </c>
      <c r="J28" s="3">
        <f t="shared" si="5"/>
        <v>0</v>
      </c>
      <c r="K28" s="52">
        <v>2</v>
      </c>
      <c r="L28" s="46">
        <f t="shared" si="6"/>
        <v>1422.8</v>
      </c>
      <c r="M28" s="46">
        <v>0</v>
      </c>
      <c r="N28" s="46">
        <f t="shared" si="7"/>
        <v>0</v>
      </c>
      <c r="O28" s="47">
        <f t="shared" si="8"/>
        <v>135385.88999999998</v>
      </c>
      <c r="P28" s="53">
        <v>57098</v>
      </c>
      <c r="Q28" s="49">
        <f t="shared" si="9"/>
        <v>78287.88999999998</v>
      </c>
      <c r="R28" s="49">
        <v>59781</v>
      </c>
      <c r="S28" s="46">
        <f t="shared" si="10"/>
        <v>54998.52</v>
      </c>
      <c r="T28" s="46">
        <v>143737.38</v>
      </c>
      <c r="U28" s="46">
        <f t="shared" si="11"/>
        <v>136550.51</v>
      </c>
      <c r="V28" s="50">
        <f t="shared" si="12"/>
        <v>136550.51</v>
      </c>
      <c r="W28" s="42"/>
      <c r="X28" s="10"/>
      <c r="Y28" s="10"/>
    </row>
    <row r="29" spans="1:25" s="54" customFormat="1" ht="12">
      <c r="A29" s="42">
        <v>51</v>
      </c>
      <c r="B29" s="45" t="s">
        <v>49</v>
      </c>
      <c r="C29" s="43">
        <v>1058.6100000000001</v>
      </c>
      <c r="D29" s="44">
        <f t="shared" si="2"/>
        <v>3849169.48</v>
      </c>
      <c r="E29" s="45">
        <v>594.08</v>
      </c>
      <c r="F29" s="3">
        <f t="shared" si="3"/>
        <v>1080049.32</v>
      </c>
      <c r="G29" s="3">
        <v>234.22</v>
      </c>
      <c r="H29" s="46">
        <v>4</v>
      </c>
      <c r="I29" s="46">
        <f t="shared" si="4"/>
        <v>458155.4</v>
      </c>
      <c r="J29" s="3">
        <f t="shared" si="5"/>
        <v>2845.6</v>
      </c>
      <c r="K29" s="52">
        <v>20.59</v>
      </c>
      <c r="L29" s="46">
        <f t="shared" si="6"/>
        <v>14647.73</v>
      </c>
      <c r="M29" s="46">
        <v>0</v>
      </c>
      <c r="N29" s="46">
        <f t="shared" si="7"/>
        <v>0</v>
      </c>
      <c r="O29" s="47">
        <f t="shared" si="8"/>
        <v>5404867.53</v>
      </c>
      <c r="P29" s="53">
        <v>632121</v>
      </c>
      <c r="Q29" s="49">
        <f t="shared" si="9"/>
        <v>4772746.53</v>
      </c>
      <c r="R29" s="49">
        <v>5495595</v>
      </c>
      <c r="S29" s="46">
        <f t="shared" si="10"/>
        <v>5055947.4</v>
      </c>
      <c r="T29" s="46">
        <v>9811285.55</v>
      </c>
      <c r="U29" s="46">
        <f t="shared" si="11"/>
        <v>9320721.27</v>
      </c>
      <c r="V29" s="50">
        <f t="shared" si="12"/>
        <v>9828693.93</v>
      </c>
      <c r="W29" s="42"/>
      <c r="X29" s="10"/>
      <c r="Y29" s="10"/>
    </row>
    <row r="30" spans="1:25" s="54" customFormat="1" ht="12">
      <c r="A30" s="42">
        <v>53</v>
      </c>
      <c r="B30" s="45" t="s">
        <v>50</v>
      </c>
      <c r="C30" s="43">
        <v>267.94</v>
      </c>
      <c r="D30" s="44">
        <f t="shared" si="2"/>
        <v>974245.92</v>
      </c>
      <c r="E30" s="45">
        <v>96.02</v>
      </c>
      <c r="F30" s="3">
        <f t="shared" si="3"/>
        <v>174566.28</v>
      </c>
      <c r="G30" s="3">
        <v>35.38</v>
      </c>
      <c r="H30" s="46">
        <v>0</v>
      </c>
      <c r="I30" s="46">
        <f t="shared" si="4"/>
        <v>69206.46</v>
      </c>
      <c r="J30" s="3">
        <f t="shared" si="5"/>
        <v>0</v>
      </c>
      <c r="K30" s="52">
        <v>2</v>
      </c>
      <c r="L30" s="46">
        <f t="shared" si="6"/>
        <v>1422.8</v>
      </c>
      <c r="M30" s="46">
        <v>0</v>
      </c>
      <c r="N30" s="46">
        <f t="shared" si="7"/>
        <v>0</v>
      </c>
      <c r="O30" s="47">
        <f t="shared" si="8"/>
        <v>1219441.46</v>
      </c>
      <c r="P30" s="53">
        <v>504406</v>
      </c>
      <c r="Q30" s="49">
        <f t="shared" si="9"/>
        <v>715035.46</v>
      </c>
      <c r="R30" s="49">
        <v>449239</v>
      </c>
      <c r="S30" s="46">
        <f t="shared" si="10"/>
        <v>413299.88</v>
      </c>
      <c r="T30" s="46">
        <v>1220522.27</v>
      </c>
      <c r="U30" s="46">
        <f t="shared" si="11"/>
        <v>1159496.16</v>
      </c>
      <c r="V30" s="50">
        <f t="shared" si="12"/>
        <v>1159496.16</v>
      </c>
      <c r="W30" s="42"/>
      <c r="X30" s="10"/>
      <c r="Y30" s="10"/>
    </row>
    <row r="31" spans="1:25" s="54" customFormat="1" ht="12">
      <c r="A31" s="42">
        <v>55</v>
      </c>
      <c r="B31" s="45" t="s">
        <v>51</v>
      </c>
      <c r="C31" s="43">
        <v>458.21</v>
      </c>
      <c r="D31" s="44">
        <f t="shared" si="2"/>
        <v>1666079.05</v>
      </c>
      <c r="E31" s="45">
        <v>160.29</v>
      </c>
      <c r="F31" s="3">
        <f t="shared" si="3"/>
        <v>291410.43</v>
      </c>
      <c r="G31" s="3">
        <v>93.22</v>
      </c>
      <c r="H31" s="46">
        <v>1.41</v>
      </c>
      <c r="I31" s="46">
        <f t="shared" si="4"/>
        <v>182346.71</v>
      </c>
      <c r="J31" s="3">
        <f t="shared" si="5"/>
        <v>1003.07</v>
      </c>
      <c r="K31" s="52">
        <v>1.84</v>
      </c>
      <c r="L31" s="46">
        <f t="shared" si="6"/>
        <v>1308.98</v>
      </c>
      <c r="M31" s="46">
        <v>0</v>
      </c>
      <c r="N31" s="46">
        <f t="shared" si="7"/>
        <v>0</v>
      </c>
      <c r="O31" s="47">
        <f t="shared" si="8"/>
        <v>2142148.2399999998</v>
      </c>
      <c r="P31" s="53">
        <v>521439</v>
      </c>
      <c r="Q31" s="49">
        <f t="shared" si="9"/>
        <v>1620709.2399999998</v>
      </c>
      <c r="R31" s="49">
        <v>1119944</v>
      </c>
      <c r="S31" s="46">
        <f t="shared" si="10"/>
        <v>1030348.48</v>
      </c>
      <c r="T31" s="46">
        <v>2656249.05</v>
      </c>
      <c r="U31" s="46">
        <f t="shared" si="11"/>
        <v>2523436.6</v>
      </c>
      <c r="V31" s="50">
        <f t="shared" si="12"/>
        <v>2651057.7199999997</v>
      </c>
      <c r="W31" s="42"/>
      <c r="X31" s="10"/>
      <c r="Y31" s="10"/>
    </row>
    <row r="32" spans="1:25" s="54" customFormat="1" ht="12">
      <c r="A32" s="42">
        <v>57</v>
      </c>
      <c r="B32" s="45" t="s">
        <v>52</v>
      </c>
      <c r="C32" s="43">
        <v>1372.02</v>
      </c>
      <c r="D32" s="44">
        <f t="shared" si="2"/>
        <v>4988747.04</v>
      </c>
      <c r="E32" s="45">
        <v>78.01</v>
      </c>
      <c r="F32" s="3">
        <f t="shared" si="3"/>
        <v>141823.74</v>
      </c>
      <c r="G32" s="3">
        <v>166.78</v>
      </c>
      <c r="H32" s="46">
        <v>8</v>
      </c>
      <c r="I32" s="46">
        <f t="shared" si="4"/>
        <v>326236.69</v>
      </c>
      <c r="J32" s="3">
        <f t="shared" si="5"/>
        <v>5691.2</v>
      </c>
      <c r="K32" s="52">
        <v>13.69</v>
      </c>
      <c r="L32" s="46">
        <f t="shared" si="6"/>
        <v>9739.07</v>
      </c>
      <c r="M32" s="46">
        <v>0</v>
      </c>
      <c r="N32" s="46">
        <f t="shared" si="7"/>
        <v>0</v>
      </c>
      <c r="O32" s="47">
        <f t="shared" si="8"/>
        <v>5472237.740000001</v>
      </c>
      <c r="P32" s="53">
        <v>2176723</v>
      </c>
      <c r="Q32" s="49">
        <f t="shared" si="9"/>
        <v>3295514.740000001</v>
      </c>
      <c r="R32" s="49">
        <v>349208</v>
      </c>
      <c r="S32" s="46">
        <f t="shared" si="10"/>
        <v>321271.36</v>
      </c>
      <c r="T32" s="46">
        <v>3583179.4200000004</v>
      </c>
      <c r="U32" s="46">
        <f t="shared" si="11"/>
        <v>3404020.45</v>
      </c>
      <c r="V32" s="50">
        <f t="shared" si="12"/>
        <v>3616786.100000001</v>
      </c>
      <c r="W32" s="42"/>
      <c r="X32" s="10"/>
      <c r="Y32" s="10"/>
    </row>
    <row r="33" spans="1:25" s="54" customFormat="1" ht="12">
      <c r="A33" s="42">
        <v>59</v>
      </c>
      <c r="B33" s="45" t="s">
        <v>53</v>
      </c>
      <c r="C33" s="43">
        <v>185.82999999999998</v>
      </c>
      <c r="D33" s="44">
        <f t="shared" si="2"/>
        <v>675689.03</v>
      </c>
      <c r="E33" s="45">
        <v>44.32</v>
      </c>
      <c r="F33" s="3">
        <f t="shared" si="3"/>
        <v>80574.65</v>
      </c>
      <c r="G33" s="3">
        <v>27.42</v>
      </c>
      <c r="H33" s="46">
        <v>0</v>
      </c>
      <c r="I33" s="46">
        <f t="shared" si="4"/>
        <v>53635.99</v>
      </c>
      <c r="J33" s="3">
        <f t="shared" si="5"/>
        <v>0</v>
      </c>
      <c r="K33" s="52">
        <v>3</v>
      </c>
      <c r="L33" s="46">
        <f t="shared" si="6"/>
        <v>2134.2</v>
      </c>
      <c r="M33" s="46">
        <v>0.15</v>
      </c>
      <c r="N33" s="46">
        <f t="shared" si="7"/>
        <v>545.41</v>
      </c>
      <c r="O33" s="47">
        <f t="shared" si="8"/>
        <v>812579.28</v>
      </c>
      <c r="P33" s="53">
        <v>436184</v>
      </c>
      <c r="Q33" s="49">
        <f t="shared" si="9"/>
        <v>376395.28</v>
      </c>
      <c r="R33" s="49">
        <v>199555</v>
      </c>
      <c r="S33" s="46">
        <f t="shared" si="10"/>
        <v>183590.6</v>
      </c>
      <c r="T33" s="46">
        <v>559167.59</v>
      </c>
      <c r="U33" s="46">
        <f t="shared" si="11"/>
        <v>531209.21</v>
      </c>
      <c r="V33" s="50">
        <f t="shared" si="12"/>
        <v>559985.88</v>
      </c>
      <c r="W33" s="42"/>
      <c r="X33" s="10"/>
      <c r="Y33" s="10"/>
    </row>
    <row r="34" spans="1:25" s="54" customFormat="1" ht="12">
      <c r="A34" s="42">
        <v>63</v>
      </c>
      <c r="B34" s="45" t="s">
        <v>54</v>
      </c>
      <c r="C34" s="43">
        <v>783.8000000000001</v>
      </c>
      <c r="D34" s="44">
        <f t="shared" si="2"/>
        <v>2849943.83</v>
      </c>
      <c r="E34" s="45">
        <v>50.019999999999996</v>
      </c>
      <c r="F34" s="3">
        <f t="shared" si="3"/>
        <v>90937.36</v>
      </c>
      <c r="G34" s="3">
        <v>107.71000000000001</v>
      </c>
      <c r="H34" s="46">
        <v>3.19</v>
      </c>
      <c r="I34" s="46">
        <f t="shared" si="4"/>
        <v>210690.45</v>
      </c>
      <c r="J34" s="3">
        <f t="shared" si="5"/>
        <v>2269.37</v>
      </c>
      <c r="K34" s="52">
        <v>9</v>
      </c>
      <c r="L34" s="46">
        <f t="shared" si="6"/>
        <v>6402.6</v>
      </c>
      <c r="M34" s="46">
        <v>0</v>
      </c>
      <c r="N34" s="46">
        <f t="shared" si="7"/>
        <v>0</v>
      </c>
      <c r="O34" s="47">
        <f t="shared" si="8"/>
        <v>3160243.6100000003</v>
      </c>
      <c r="P34" s="53">
        <v>1258599</v>
      </c>
      <c r="Q34" s="49">
        <f t="shared" si="9"/>
        <v>1901644.6100000003</v>
      </c>
      <c r="R34" s="49">
        <v>0</v>
      </c>
      <c r="S34" s="46">
        <f t="shared" si="10"/>
        <v>0</v>
      </c>
      <c r="T34" s="46">
        <v>1844362.3399999999</v>
      </c>
      <c r="U34" s="46">
        <f t="shared" si="11"/>
        <v>1752144.22</v>
      </c>
      <c r="V34" s="50">
        <f t="shared" si="12"/>
        <v>1901644.6100000003</v>
      </c>
      <c r="W34" s="42"/>
      <c r="X34" s="10"/>
      <c r="Y34" s="10"/>
    </row>
    <row r="35" spans="1:25" s="54" customFormat="1" ht="12">
      <c r="A35" s="42">
        <v>65</v>
      </c>
      <c r="B35" s="45" t="s">
        <v>55</v>
      </c>
      <c r="C35" s="43">
        <v>89.82</v>
      </c>
      <c r="D35" s="44">
        <f t="shared" si="2"/>
        <v>326590.91</v>
      </c>
      <c r="E35" s="45">
        <v>27.47</v>
      </c>
      <c r="F35" s="3">
        <f t="shared" si="3"/>
        <v>49941.01</v>
      </c>
      <c r="G35" s="3">
        <v>11.1</v>
      </c>
      <c r="H35" s="46">
        <v>0</v>
      </c>
      <c r="I35" s="46">
        <f t="shared" si="4"/>
        <v>21712.6</v>
      </c>
      <c r="J35" s="3">
        <f t="shared" si="5"/>
        <v>0</v>
      </c>
      <c r="K35" s="52">
        <v>0</v>
      </c>
      <c r="L35" s="46">
        <f t="shared" si="6"/>
        <v>0</v>
      </c>
      <c r="M35" s="46">
        <v>0</v>
      </c>
      <c r="N35" s="46">
        <f t="shared" si="7"/>
        <v>0</v>
      </c>
      <c r="O35" s="47">
        <f t="shared" si="8"/>
        <v>398244.51999999996</v>
      </c>
      <c r="P35" s="53">
        <v>830507</v>
      </c>
      <c r="Q35" s="49">
        <f t="shared" si="9"/>
        <v>0</v>
      </c>
      <c r="R35" s="49">
        <v>0</v>
      </c>
      <c r="S35" s="46">
        <f t="shared" si="10"/>
        <v>0</v>
      </c>
      <c r="T35" s="46">
        <v>0</v>
      </c>
      <c r="U35" s="46">
        <f t="shared" si="11"/>
        <v>0</v>
      </c>
      <c r="V35" s="50">
        <f t="shared" si="12"/>
        <v>0</v>
      </c>
      <c r="W35" s="42"/>
      <c r="X35" s="10"/>
      <c r="Y35" s="10"/>
    </row>
    <row r="36" spans="1:25" s="54" customFormat="1" ht="12">
      <c r="A36" s="42">
        <v>67</v>
      </c>
      <c r="B36" s="45" t="s">
        <v>56</v>
      </c>
      <c r="C36" s="43">
        <v>359.73</v>
      </c>
      <c r="D36" s="44">
        <f t="shared" si="2"/>
        <v>1307999.86</v>
      </c>
      <c r="E36" s="45">
        <v>142.81</v>
      </c>
      <c r="F36" s="3">
        <f t="shared" si="3"/>
        <v>259631.44</v>
      </c>
      <c r="G36" s="3">
        <v>46.29</v>
      </c>
      <c r="H36" s="46">
        <v>0</v>
      </c>
      <c r="I36" s="46">
        <f t="shared" si="4"/>
        <v>90547.41</v>
      </c>
      <c r="J36" s="3">
        <f t="shared" si="5"/>
        <v>0</v>
      </c>
      <c r="K36" s="52">
        <v>3</v>
      </c>
      <c r="L36" s="46">
        <f t="shared" si="6"/>
        <v>2134.2</v>
      </c>
      <c r="M36" s="46">
        <v>0</v>
      </c>
      <c r="N36" s="46">
        <f t="shared" si="7"/>
        <v>0</v>
      </c>
      <c r="O36" s="47">
        <f t="shared" si="8"/>
        <v>1660312.91</v>
      </c>
      <c r="P36" s="53">
        <v>1050052</v>
      </c>
      <c r="Q36" s="49">
        <f t="shared" si="9"/>
        <v>610260.9099999999</v>
      </c>
      <c r="R36" s="49">
        <v>267027</v>
      </c>
      <c r="S36" s="46">
        <f t="shared" si="10"/>
        <v>245664.84</v>
      </c>
      <c r="T36" s="46">
        <v>861063.61</v>
      </c>
      <c r="U36" s="46">
        <f t="shared" si="11"/>
        <v>818010.43</v>
      </c>
      <c r="V36" s="50">
        <f t="shared" si="12"/>
        <v>855925.7499999999</v>
      </c>
      <c r="W36" s="42"/>
      <c r="X36" s="10"/>
      <c r="Y36" s="10"/>
    </row>
    <row r="37" spans="1:25" s="54" customFormat="1" ht="12">
      <c r="A37" s="42">
        <v>69</v>
      </c>
      <c r="B37" s="45" t="s">
        <v>57</v>
      </c>
      <c r="C37" s="43">
        <v>77.88</v>
      </c>
      <c r="D37" s="44">
        <f t="shared" si="2"/>
        <v>283176.35</v>
      </c>
      <c r="E37" s="45">
        <v>23.37</v>
      </c>
      <c r="F37" s="3">
        <f t="shared" si="3"/>
        <v>42487.13</v>
      </c>
      <c r="G37" s="3">
        <v>5.5</v>
      </c>
      <c r="H37" s="46">
        <v>0</v>
      </c>
      <c r="I37" s="46">
        <f t="shared" si="4"/>
        <v>10758.5</v>
      </c>
      <c r="J37" s="3">
        <f t="shared" si="5"/>
        <v>0</v>
      </c>
      <c r="K37" s="52">
        <v>0</v>
      </c>
      <c r="L37" s="46">
        <f t="shared" si="6"/>
        <v>0</v>
      </c>
      <c r="M37" s="46">
        <v>0</v>
      </c>
      <c r="N37" s="46">
        <f t="shared" si="7"/>
        <v>0</v>
      </c>
      <c r="O37" s="47">
        <f t="shared" si="8"/>
        <v>336421.98</v>
      </c>
      <c r="P37" s="53">
        <v>212417</v>
      </c>
      <c r="Q37" s="49">
        <f t="shared" si="9"/>
        <v>124004.97999999998</v>
      </c>
      <c r="R37" s="49">
        <v>56013</v>
      </c>
      <c r="S37" s="46">
        <f t="shared" si="10"/>
        <v>51531.96</v>
      </c>
      <c r="T37" s="46">
        <v>177525.65</v>
      </c>
      <c r="U37" s="46">
        <f t="shared" si="11"/>
        <v>168649.37</v>
      </c>
      <c r="V37" s="50">
        <f t="shared" si="12"/>
        <v>175536.93999999997</v>
      </c>
      <c r="W37" s="42"/>
      <c r="X37" s="10"/>
      <c r="Y37" s="10"/>
    </row>
    <row r="38" spans="1:25" s="54" customFormat="1" ht="12">
      <c r="A38" s="42">
        <v>71</v>
      </c>
      <c r="B38" s="45" t="s">
        <v>58</v>
      </c>
      <c r="C38" s="43">
        <v>1111.88</v>
      </c>
      <c r="D38" s="44">
        <f t="shared" si="2"/>
        <v>4042862.39</v>
      </c>
      <c r="E38" s="45">
        <v>67.77</v>
      </c>
      <c r="F38" s="3">
        <f t="shared" si="3"/>
        <v>123207.22</v>
      </c>
      <c r="G38" s="3">
        <v>167.06</v>
      </c>
      <c r="H38" s="46">
        <v>4</v>
      </c>
      <c r="I38" s="46">
        <f t="shared" si="4"/>
        <v>326784.4</v>
      </c>
      <c r="J38" s="3">
        <f t="shared" si="5"/>
        <v>2845.6</v>
      </c>
      <c r="K38" s="52">
        <v>10.75</v>
      </c>
      <c r="L38" s="46">
        <f t="shared" si="6"/>
        <v>7647.55</v>
      </c>
      <c r="M38" s="46">
        <v>0</v>
      </c>
      <c r="N38" s="46">
        <f t="shared" si="7"/>
        <v>0</v>
      </c>
      <c r="O38" s="47">
        <f t="shared" si="8"/>
        <v>4503347.16</v>
      </c>
      <c r="P38" s="53">
        <v>1233324</v>
      </c>
      <c r="Q38" s="49">
        <f t="shared" si="9"/>
        <v>3270023.16</v>
      </c>
      <c r="R38" s="49">
        <v>758524</v>
      </c>
      <c r="S38" s="46">
        <f t="shared" si="10"/>
        <v>697842.08</v>
      </c>
      <c r="T38" s="46">
        <v>3888984.33</v>
      </c>
      <c r="U38" s="46">
        <f t="shared" si="11"/>
        <v>3694535.11</v>
      </c>
      <c r="V38" s="50">
        <f t="shared" si="12"/>
        <v>3967865.24</v>
      </c>
      <c r="W38" s="42"/>
      <c r="X38" s="10"/>
      <c r="Y38" s="10"/>
    </row>
    <row r="39" spans="1:25" s="54" customFormat="1" ht="12">
      <c r="A39" s="42">
        <v>73</v>
      </c>
      <c r="B39" s="45" t="s">
        <v>59</v>
      </c>
      <c r="C39" s="43">
        <v>0</v>
      </c>
      <c r="D39" s="44">
        <f t="shared" si="2"/>
        <v>0</v>
      </c>
      <c r="E39" s="45">
        <v>0</v>
      </c>
      <c r="F39" s="3">
        <f t="shared" si="3"/>
        <v>0</v>
      </c>
      <c r="G39" s="3">
        <v>0</v>
      </c>
      <c r="H39" s="46">
        <v>0</v>
      </c>
      <c r="I39" s="46">
        <f t="shared" si="4"/>
        <v>0</v>
      </c>
      <c r="J39" s="3">
        <f t="shared" si="5"/>
        <v>0</v>
      </c>
      <c r="K39" s="52">
        <v>0</v>
      </c>
      <c r="L39" s="46">
        <f t="shared" si="6"/>
        <v>0</v>
      </c>
      <c r="M39" s="46">
        <v>0</v>
      </c>
      <c r="N39" s="46">
        <f t="shared" si="7"/>
        <v>0</v>
      </c>
      <c r="O39" s="47">
        <f t="shared" si="8"/>
        <v>0</v>
      </c>
      <c r="P39" s="53">
        <v>21459</v>
      </c>
      <c r="Q39" s="49">
        <f t="shared" si="9"/>
        <v>0</v>
      </c>
      <c r="R39" s="49">
        <v>203</v>
      </c>
      <c r="S39" s="46">
        <f t="shared" si="10"/>
        <v>0</v>
      </c>
      <c r="T39" s="46">
        <v>0</v>
      </c>
      <c r="U39" s="46">
        <f t="shared" si="11"/>
        <v>0</v>
      </c>
      <c r="V39" s="50">
        <f t="shared" si="12"/>
        <v>0</v>
      </c>
      <c r="W39" s="42"/>
      <c r="X39" s="10"/>
      <c r="Y39" s="10"/>
    </row>
    <row r="40" spans="1:25" s="54" customFormat="1" ht="12">
      <c r="A40" s="42">
        <v>75</v>
      </c>
      <c r="B40" s="45" t="s">
        <v>60</v>
      </c>
      <c r="C40" s="43">
        <v>406.57</v>
      </c>
      <c r="D40" s="44">
        <f t="shared" si="2"/>
        <v>1478312.91</v>
      </c>
      <c r="E40" s="45">
        <v>133.07999999999998</v>
      </c>
      <c r="F40" s="3">
        <f t="shared" si="3"/>
        <v>241942.1</v>
      </c>
      <c r="G40" s="3">
        <v>70.97</v>
      </c>
      <c r="H40" s="46">
        <v>1.57</v>
      </c>
      <c r="I40" s="46">
        <f t="shared" si="4"/>
        <v>138823.71</v>
      </c>
      <c r="J40" s="3">
        <f t="shared" si="5"/>
        <v>1116.9</v>
      </c>
      <c r="K40" s="52">
        <v>7</v>
      </c>
      <c r="L40" s="46">
        <f t="shared" si="6"/>
        <v>4979.8</v>
      </c>
      <c r="M40" s="46">
        <v>0.675</v>
      </c>
      <c r="N40" s="46">
        <f t="shared" si="7"/>
        <v>2454.34</v>
      </c>
      <c r="O40" s="47">
        <f t="shared" si="8"/>
        <v>1867629.76</v>
      </c>
      <c r="P40" s="53">
        <v>853502</v>
      </c>
      <c r="Q40" s="49">
        <f t="shared" si="9"/>
        <v>1014127.76</v>
      </c>
      <c r="R40" s="49">
        <v>669210</v>
      </c>
      <c r="S40" s="46">
        <f t="shared" si="10"/>
        <v>615673.2</v>
      </c>
      <c r="T40" s="46">
        <v>1678902.55</v>
      </c>
      <c r="U40" s="46">
        <f t="shared" si="11"/>
        <v>1594957.42</v>
      </c>
      <c r="V40" s="50">
        <f t="shared" si="12"/>
        <v>1629800.96</v>
      </c>
      <c r="W40" s="42"/>
      <c r="X40" s="10"/>
      <c r="Y40" s="10"/>
    </row>
    <row r="41" spans="1:25" s="54" customFormat="1" ht="12">
      <c r="A41" s="42">
        <v>77</v>
      </c>
      <c r="B41" s="45" t="s">
        <v>61</v>
      </c>
      <c r="C41" s="43">
        <v>449.04</v>
      </c>
      <c r="D41" s="44">
        <f t="shared" si="2"/>
        <v>1632736.38</v>
      </c>
      <c r="E41" s="45">
        <v>158.35</v>
      </c>
      <c r="F41" s="3">
        <f t="shared" si="3"/>
        <v>287883.47</v>
      </c>
      <c r="G41" s="3">
        <v>98.31</v>
      </c>
      <c r="H41" s="46">
        <v>2.5</v>
      </c>
      <c r="I41" s="46">
        <f t="shared" si="4"/>
        <v>192303.21</v>
      </c>
      <c r="J41" s="3">
        <f t="shared" si="5"/>
        <v>1778.5</v>
      </c>
      <c r="K41" s="52">
        <v>5</v>
      </c>
      <c r="L41" s="46">
        <f t="shared" si="6"/>
        <v>3557</v>
      </c>
      <c r="M41" s="46">
        <v>0</v>
      </c>
      <c r="N41" s="46">
        <f t="shared" si="7"/>
        <v>0</v>
      </c>
      <c r="O41" s="47">
        <f t="shared" si="8"/>
        <v>2118258.56</v>
      </c>
      <c r="P41" s="53">
        <v>765712</v>
      </c>
      <c r="Q41" s="49">
        <f t="shared" si="9"/>
        <v>1352546.56</v>
      </c>
      <c r="R41" s="49">
        <v>956783</v>
      </c>
      <c r="S41" s="46">
        <f t="shared" si="10"/>
        <v>880240.36</v>
      </c>
      <c r="T41" s="46">
        <v>2161858.27</v>
      </c>
      <c r="U41" s="46">
        <f t="shared" si="11"/>
        <v>2053765.36</v>
      </c>
      <c r="V41" s="50">
        <f t="shared" si="12"/>
        <v>2232786.92</v>
      </c>
      <c r="W41" s="42"/>
      <c r="X41" s="10"/>
      <c r="Y41" s="10"/>
    </row>
    <row r="42" spans="1:25" s="54" customFormat="1" ht="12">
      <c r="A42" s="42">
        <v>79</v>
      </c>
      <c r="B42" s="45" t="s">
        <v>62</v>
      </c>
      <c r="C42" s="43">
        <v>453.26</v>
      </c>
      <c r="D42" s="44">
        <f t="shared" si="2"/>
        <v>1648080.56</v>
      </c>
      <c r="E42" s="45">
        <v>84.02000000000001</v>
      </c>
      <c r="F42" s="3">
        <f t="shared" si="3"/>
        <v>152750.04</v>
      </c>
      <c r="G42" s="3">
        <v>57.16</v>
      </c>
      <c r="H42" s="46">
        <v>3.28</v>
      </c>
      <c r="I42" s="46">
        <f t="shared" si="4"/>
        <v>111810.1</v>
      </c>
      <c r="J42" s="3">
        <f t="shared" si="5"/>
        <v>2333.39</v>
      </c>
      <c r="K42" s="52">
        <v>2</v>
      </c>
      <c r="L42" s="46">
        <f t="shared" si="6"/>
        <v>1422.8</v>
      </c>
      <c r="M42" s="46">
        <v>0</v>
      </c>
      <c r="N42" s="46">
        <f t="shared" si="7"/>
        <v>0</v>
      </c>
      <c r="O42" s="47">
        <f t="shared" si="8"/>
        <v>1916396.8900000001</v>
      </c>
      <c r="P42" s="53">
        <v>943265</v>
      </c>
      <c r="Q42" s="49">
        <f t="shared" si="9"/>
        <v>973131.8900000001</v>
      </c>
      <c r="R42" s="49">
        <v>0</v>
      </c>
      <c r="S42" s="46">
        <f t="shared" si="10"/>
        <v>0</v>
      </c>
      <c r="T42" s="46">
        <v>982196.2799999998</v>
      </c>
      <c r="U42" s="46">
        <f t="shared" si="11"/>
        <v>933086.47</v>
      </c>
      <c r="V42" s="50">
        <f t="shared" si="12"/>
        <v>973131.8900000001</v>
      </c>
      <c r="W42" s="42"/>
      <c r="X42" s="10"/>
      <c r="Y42" s="10"/>
    </row>
    <row r="43" spans="1:25" s="54" customFormat="1" ht="12">
      <c r="A43" s="42">
        <v>81</v>
      </c>
      <c r="B43" s="45" t="s">
        <v>63</v>
      </c>
      <c r="C43" s="43">
        <v>242.88</v>
      </c>
      <c r="D43" s="44">
        <f t="shared" si="2"/>
        <v>883126.25</v>
      </c>
      <c r="E43" s="45">
        <v>37.01</v>
      </c>
      <c r="F43" s="3">
        <f t="shared" si="3"/>
        <v>67284.92</v>
      </c>
      <c r="G43" s="3">
        <v>33.86</v>
      </c>
      <c r="H43" s="46">
        <v>1</v>
      </c>
      <c r="I43" s="46">
        <f t="shared" si="4"/>
        <v>66233.21</v>
      </c>
      <c r="J43" s="3">
        <f t="shared" si="5"/>
        <v>711.4</v>
      </c>
      <c r="K43" s="52">
        <v>0</v>
      </c>
      <c r="L43" s="46">
        <f t="shared" si="6"/>
        <v>0</v>
      </c>
      <c r="M43" s="46">
        <v>0</v>
      </c>
      <c r="N43" s="46">
        <f t="shared" si="7"/>
        <v>0</v>
      </c>
      <c r="O43" s="47">
        <f t="shared" si="8"/>
        <v>1017355.78</v>
      </c>
      <c r="P43" s="53">
        <v>573577</v>
      </c>
      <c r="Q43" s="49">
        <f t="shared" si="9"/>
        <v>443778.78</v>
      </c>
      <c r="R43" s="49">
        <v>0</v>
      </c>
      <c r="S43" s="46">
        <f t="shared" si="10"/>
        <v>0</v>
      </c>
      <c r="T43" s="46">
        <v>541297.6000000001</v>
      </c>
      <c r="U43" s="46">
        <f t="shared" si="11"/>
        <v>514232.72</v>
      </c>
      <c r="V43" s="50">
        <f t="shared" si="12"/>
        <v>514232.72</v>
      </c>
      <c r="W43" s="42"/>
      <c r="X43" s="10"/>
      <c r="Y43" s="10"/>
    </row>
    <row r="44" spans="1:25" s="54" customFormat="1" ht="12">
      <c r="A44" s="42">
        <v>83</v>
      </c>
      <c r="B44" s="45" t="s">
        <v>64</v>
      </c>
      <c r="C44" s="43">
        <v>58.160000000000004</v>
      </c>
      <c r="D44" s="44">
        <f t="shared" si="2"/>
        <v>211473.25</v>
      </c>
      <c r="E44" s="45">
        <v>23.51</v>
      </c>
      <c r="F44" s="3">
        <f t="shared" si="3"/>
        <v>42741.65</v>
      </c>
      <c r="G44" s="3">
        <v>6.82</v>
      </c>
      <c r="H44" s="46">
        <v>0</v>
      </c>
      <c r="I44" s="46">
        <f t="shared" si="4"/>
        <v>13340.53</v>
      </c>
      <c r="J44" s="3">
        <f t="shared" si="5"/>
        <v>0</v>
      </c>
      <c r="K44" s="52">
        <v>2</v>
      </c>
      <c r="L44" s="46">
        <f t="shared" si="6"/>
        <v>1422.8</v>
      </c>
      <c r="M44" s="46">
        <v>0</v>
      </c>
      <c r="N44" s="46">
        <f t="shared" si="7"/>
        <v>0</v>
      </c>
      <c r="O44" s="47">
        <f t="shared" si="8"/>
        <v>268978.23</v>
      </c>
      <c r="P44" s="53">
        <v>733023</v>
      </c>
      <c r="Q44" s="49">
        <f t="shared" si="9"/>
        <v>0</v>
      </c>
      <c r="R44" s="49">
        <v>0</v>
      </c>
      <c r="S44" s="46">
        <f t="shared" si="10"/>
        <v>0</v>
      </c>
      <c r="T44" s="46">
        <v>0</v>
      </c>
      <c r="U44" s="46">
        <f t="shared" si="11"/>
        <v>0</v>
      </c>
      <c r="V44" s="50">
        <f t="shared" si="12"/>
        <v>0</v>
      </c>
      <c r="W44" s="42"/>
      <c r="X44" s="10"/>
      <c r="Y44" s="10"/>
    </row>
    <row r="45" spans="1:25" s="54" customFormat="1" ht="12">
      <c r="A45" s="42">
        <v>87</v>
      </c>
      <c r="B45" s="45" t="s">
        <v>65</v>
      </c>
      <c r="C45" s="43">
        <v>111.00999999999999</v>
      </c>
      <c r="D45" s="44">
        <f t="shared" si="2"/>
        <v>403639.02</v>
      </c>
      <c r="E45" s="45">
        <v>18.13</v>
      </c>
      <c r="F45" s="3">
        <f t="shared" si="3"/>
        <v>32960.7</v>
      </c>
      <c r="G45" s="3">
        <v>10</v>
      </c>
      <c r="H45" s="46">
        <v>0</v>
      </c>
      <c r="I45" s="46">
        <f t="shared" si="4"/>
        <v>19560.9</v>
      </c>
      <c r="J45" s="3">
        <f t="shared" si="5"/>
        <v>0</v>
      </c>
      <c r="K45" s="52">
        <v>2</v>
      </c>
      <c r="L45" s="46">
        <f t="shared" si="6"/>
        <v>1422.8</v>
      </c>
      <c r="M45" s="46">
        <v>0</v>
      </c>
      <c r="N45" s="46">
        <f t="shared" si="7"/>
        <v>0</v>
      </c>
      <c r="O45" s="47">
        <f t="shared" si="8"/>
        <v>457583.42000000004</v>
      </c>
      <c r="P45" s="53">
        <v>849444</v>
      </c>
      <c r="Q45" s="49">
        <f t="shared" si="9"/>
        <v>0</v>
      </c>
      <c r="R45" s="49">
        <v>0</v>
      </c>
      <c r="S45" s="46">
        <f t="shared" si="10"/>
        <v>0</v>
      </c>
      <c r="T45" s="46">
        <v>0</v>
      </c>
      <c r="U45" s="46">
        <f t="shared" si="11"/>
        <v>0</v>
      </c>
      <c r="V45" s="50">
        <f t="shared" si="12"/>
        <v>0</v>
      </c>
      <c r="W45" s="42"/>
      <c r="X45" s="10"/>
      <c r="Y45" s="10"/>
    </row>
    <row r="46" spans="1:25" s="54" customFormat="1" ht="12">
      <c r="A46" s="42">
        <v>89</v>
      </c>
      <c r="B46" s="45" t="s">
        <v>66</v>
      </c>
      <c r="C46" s="43">
        <v>616.83</v>
      </c>
      <c r="D46" s="44">
        <f t="shared" si="2"/>
        <v>2242830.89</v>
      </c>
      <c r="E46" s="45">
        <v>275.59999999999997</v>
      </c>
      <c r="F46" s="3">
        <f t="shared" si="3"/>
        <v>501046.31</v>
      </c>
      <c r="G46" s="3">
        <v>118.08000000000001</v>
      </c>
      <c r="H46" s="46">
        <v>2</v>
      </c>
      <c r="I46" s="46">
        <f t="shared" si="4"/>
        <v>230975.11</v>
      </c>
      <c r="J46" s="3">
        <f t="shared" si="5"/>
        <v>1422.8</v>
      </c>
      <c r="K46" s="52">
        <v>6.42</v>
      </c>
      <c r="L46" s="46">
        <f t="shared" si="6"/>
        <v>4567.19</v>
      </c>
      <c r="M46" s="46">
        <v>0</v>
      </c>
      <c r="N46" s="46">
        <f t="shared" si="7"/>
        <v>0</v>
      </c>
      <c r="O46" s="47">
        <f t="shared" si="8"/>
        <v>2980842.3</v>
      </c>
      <c r="P46" s="53">
        <v>571472</v>
      </c>
      <c r="Q46" s="49">
        <f t="shared" si="9"/>
        <v>2409370.3</v>
      </c>
      <c r="R46" s="49">
        <v>2520022</v>
      </c>
      <c r="S46" s="46">
        <f t="shared" si="10"/>
        <v>2318420.24</v>
      </c>
      <c r="T46" s="46">
        <v>4793177.550000001</v>
      </c>
      <c r="U46" s="46">
        <f t="shared" si="11"/>
        <v>4553518.67</v>
      </c>
      <c r="V46" s="50">
        <f t="shared" si="12"/>
        <v>4727790.54</v>
      </c>
      <c r="W46" s="42"/>
      <c r="X46" s="10"/>
      <c r="Y46" s="10"/>
    </row>
    <row r="47" spans="1:25" s="54" customFormat="1" ht="12">
      <c r="A47" s="42">
        <v>91</v>
      </c>
      <c r="B47" s="45" t="s">
        <v>67</v>
      </c>
      <c r="C47" s="43">
        <v>41.6</v>
      </c>
      <c r="D47" s="44">
        <f t="shared" si="2"/>
        <v>151260.1</v>
      </c>
      <c r="E47" s="45">
        <v>2</v>
      </c>
      <c r="F47" s="3">
        <f t="shared" si="3"/>
        <v>3636.04</v>
      </c>
      <c r="G47" s="3">
        <v>9.78</v>
      </c>
      <c r="H47" s="46">
        <v>0</v>
      </c>
      <c r="I47" s="46">
        <f t="shared" si="4"/>
        <v>19130.56</v>
      </c>
      <c r="J47" s="3">
        <f t="shared" si="5"/>
        <v>0</v>
      </c>
      <c r="K47" s="52">
        <v>0</v>
      </c>
      <c r="L47" s="46">
        <f t="shared" si="6"/>
        <v>0</v>
      </c>
      <c r="M47" s="46">
        <v>0</v>
      </c>
      <c r="N47" s="46">
        <f t="shared" si="7"/>
        <v>0</v>
      </c>
      <c r="O47" s="47">
        <f t="shared" si="8"/>
        <v>174026.7</v>
      </c>
      <c r="P47" s="53">
        <v>114411</v>
      </c>
      <c r="Q47" s="49">
        <f t="shared" si="9"/>
        <v>59615.70000000001</v>
      </c>
      <c r="R47" s="49">
        <v>0</v>
      </c>
      <c r="S47" s="46">
        <f t="shared" si="10"/>
        <v>0</v>
      </c>
      <c r="T47" s="46">
        <v>65969.12</v>
      </c>
      <c r="U47" s="46">
        <f t="shared" si="11"/>
        <v>62670.66</v>
      </c>
      <c r="V47" s="50">
        <f t="shared" si="12"/>
        <v>62670.66</v>
      </c>
      <c r="W47" s="42"/>
      <c r="X47" s="10"/>
      <c r="Y47" s="10"/>
    </row>
    <row r="48" spans="1:25" s="54" customFormat="1" ht="12">
      <c r="A48" s="42">
        <v>93</v>
      </c>
      <c r="B48" s="45" t="s">
        <v>68</v>
      </c>
      <c r="C48" s="43">
        <v>822.19</v>
      </c>
      <c r="D48" s="44">
        <f t="shared" si="2"/>
        <v>2989532.17</v>
      </c>
      <c r="E48" s="45">
        <v>54.15</v>
      </c>
      <c r="F48" s="3">
        <f t="shared" si="3"/>
        <v>98445.78</v>
      </c>
      <c r="G48" s="3">
        <v>135.22</v>
      </c>
      <c r="H48" s="46">
        <v>0.49</v>
      </c>
      <c r="I48" s="46">
        <f t="shared" si="4"/>
        <v>264502.49</v>
      </c>
      <c r="J48" s="3">
        <f t="shared" si="5"/>
        <v>348.59</v>
      </c>
      <c r="K48" s="52">
        <v>19</v>
      </c>
      <c r="L48" s="46">
        <f t="shared" si="6"/>
        <v>13516.6</v>
      </c>
      <c r="M48" s="46">
        <v>0</v>
      </c>
      <c r="N48" s="46">
        <f t="shared" si="7"/>
        <v>0</v>
      </c>
      <c r="O48" s="47">
        <f t="shared" si="8"/>
        <v>3366345.6299999994</v>
      </c>
      <c r="P48" s="53">
        <v>1202253</v>
      </c>
      <c r="Q48" s="49">
        <f t="shared" si="9"/>
        <v>2164092.6299999994</v>
      </c>
      <c r="R48" s="49">
        <v>532325</v>
      </c>
      <c r="S48" s="46">
        <f t="shared" si="10"/>
        <v>489739</v>
      </c>
      <c r="T48" s="46">
        <v>2639650.0900000003</v>
      </c>
      <c r="U48" s="46">
        <f t="shared" si="11"/>
        <v>2507667.59</v>
      </c>
      <c r="V48" s="50">
        <f t="shared" si="12"/>
        <v>2653831.6299999994</v>
      </c>
      <c r="W48" s="42"/>
      <c r="X48" s="10"/>
      <c r="Y48" s="10"/>
    </row>
    <row r="49" spans="1:25" s="54" customFormat="1" ht="12">
      <c r="A49" s="42">
        <v>95</v>
      </c>
      <c r="B49" s="45" t="s">
        <v>69</v>
      </c>
      <c r="C49" s="43">
        <v>424.88</v>
      </c>
      <c r="D49" s="44">
        <f t="shared" si="2"/>
        <v>1544889.17</v>
      </c>
      <c r="E49" s="45">
        <v>73.04</v>
      </c>
      <c r="F49" s="3">
        <f t="shared" si="3"/>
        <v>132788.18</v>
      </c>
      <c r="G49" s="3">
        <v>45.1</v>
      </c>
      <c r="H49" s="46">
        <v>1.79</v>
      </c>
      <c r="I49" s="46">
        <f t="shared" si="4"/>
        <v>88219.66</v>
      </c>
      <c r="J49" s="3">
        <f t="shared" si="5"/>
        <v>1273.41</v>
      </c>
      <c r="K49" s="52">
        <v>5</v>
      </c>
      <c r="L49" s="46">
        <f t="shared" si="6"/>
        <v>3557</v>
      </c>
      <c r="M49" s="46">
        <v>0</v>
      </c>
      <c r="N49" s="46">
        <f t="shared" si="7"/>
        <v>0</v>
      </c>
      <c r="O49" s="47">
        <f t="shared" si="8"/>
        <v>1770727.4199999997</v>
      </c>
      <c r="P49" s="53">
        <v>1120860</v>
      </c>
      <c r="Q49" s="49">
        <f t="shared" si="9"/>
        <v>649867.4199999997</v>
      </c>
      <c r="R49" s="49">
        <v>119256</v>
      </c>
      <c r="S49" s="46">
        <f t="shared" si="10"/>
        <v>109715.52</v>
      </c>
      <c r="T49" s="46">
        <v>754618.6400000001</v>
      </c>
      <c r="U49" s="46">
        <f t="shared" si="11"/>
        <v>716887.71</v>
      </c>
      <c r="V49" s="50">
        <f t="shared" si="12"/>
        <v>759582.9399999997</v>
      </c>
      <c r="W49" s="42"/>
      <c r="X49" s="10"/>
      <c r="Y49" s="10"/>
    </row>
    <row r="50" spans="1:25" s="54" customFormat="1" ht="12">
      <c r="A50" s="42">
        <v>99</v>
      </c>
      <c r="B50" s="45" t="s">
        <v>70</v>
      </c>
      <c r="C50" s="43">
        <v>322.12</v>
      </c>
      <c r="D50" s="44">
        <f t="shared" si="2"/>
        <v>1171247.65</v>
      </c>
      <c r="E50" s="45">
        <v>49.48</v>
      </c>
      <c r="F50" s="3">
        <f t="shared" si="3"/>
        <v>89955.63</v>
      </c>
      <c r="G50" s="3">
        <v>49.01</v>
      </c>
      <c r="H50" s="46">
        <v>3.94</v>
      </c>
      <c r="I50" s="46">
        <f t="shared" si="4"/>
        <v>95867.97</v>
      </c>
      <c r="J50" s="3">
        <f t="shared" si="5"/>
        <v>2802.92</v>
      </c>
      <c r="K50" s="52">
        <v>2</v>
      </c>
      <c r="L50" s="46">
        <f t="shared" si="6"/>
        <v>1422.8</v>
      </c>
      <c r="M50" s="46">
        <v>0</v>
      </c>
      <c r="N50" s="46">
        <f t="shared" si="7"/>
        <v>0</v>
      </c>
      <c r="O50" s="47">
        <f t="shared" si="8"/>
        <v>1361296.9699999997</v>
      </c>
      <c r="P50" s="53">
        <v>614077</v>
      </c>
      <c r="Q50" s="49">
        <f t="shared" si="9"/>
        <v>747219.9699999997</v>
      </c>
      <c r="R50" s="49">
        <v>115615</v>
      </c>
      <c r="S50" s="46">
        <f t="shared" si="10"/>
        <v>106365.8</v>
      </c>
      <c r="T50" s="46">
        <v>836005.3900000001</v>
      </c>
      <c r="U50" s="46">
        <f t="shared" si="11"/>
        <v>794205.12</v>
      </c>
      <c r="V50" s="50">
        <f t="shared" si="12"/>
        <v>853585.7699999998</v>
      </c>
      <c r="W50" s="42"/>
      <c r="X50" s="10"/>
      <c r="Y50" s="10"/>
    </row>
    <row r="51" spans="1:25" s="54" customFormat="1" ht="12">
      <c r="A51" s="42">
        <v>101</v>
      </c>
      <c r="B51" s="45" t="s">
        <v>71</v>
      </c>
      <c r="C51" s="43">
        <v>1632.1000000000001</v>
      </c>
      <c r="D51" s="44">
        <f t="shared" si="2"/>
        <v>5934413.53</v>
      </c>
      <c r="E51" s="45">
        <v>819.0500000000001</v>
      </c>
      <c r="F51" s="3">
        <f t="shared" si="3"/>
        <v>1489049.28</v>
      </c>
      <c r="G51" s="3">
        <v>336.49</v>
      </c>
      <c r="H51" s="46">
        <v>7.45</v>
      </c>
      <c r="I51" s="46">
        <f t="shared" si="4"/>
        <v>658204.72</v>
      </c>
      <c r="J51" s="3">
        <f t="shared" si="5"/>
        <v>5299.93</v>
      </c>
      <c r="K51" s="52">
        <v>23.38</v>
      </c>
      <c r="L51" s="46">
        <f t="shared" si="6"/>
        <v>16632.53</v>
      </c>
      <c r="M51" s="46">
        <v>0</v>
      </c>
      <c r="N51" s="46">
        <f t="shared" si="7"/>
        <v>0</v>
      </c>
      <c r="O51" s="47">
        <f t="shared" si="8"/>
        <v>8103599.99</v>
      </c>
      <c r="P51" s="53">
        <v>1542291</v>
      </c>
      <c r="Q51" s="49">
        <f t="shared" si="9"/>
        <v>6561308.99</v>
      </c>
      <c r="R51" s="49">
        <v>6282807</v>
      </c>
      <c r="S51" s="46">
        <f t="shared" si="10"/>
        <v>5780182.44</v>
      </c>
      <c r="T51" s="46">
        <v>12356732.5</v>
      </c>
      <c r="U51" s="46">
        <f t="shared" si="11"/>
        <v>11738895.88</v>
      </c>
      <c r="V51" s="50">
        <f t="shared" si="12"/>
        <v>12341491.43</v>
      </c>
      <c r="W51" s="42"/>
      <c r="X51" s="10"/>
      <c r="Y51" s="10"/>
    </row>
    <row r="52" spans="1:25" s="54" customFormat="1" ht="12">
      <c r="A52" s="42">
        <v>103</v>
      </c>
      <c r="B52" s="45" t="s">
        <v>72</v>
      </c>
      <c r="C52" s="43">
        <v>27.44</v>
      </c>
      <c r="D52" s="44">
        <f t="shared" si="2"/>
        <v>99773.49</v>
      </c>
      <c r="E52" s="45">
        <v>16.54</v>
      </c>
      <c r="F52" s="3">
        <f t="shared" si="3"/>
        <v>30070.05</v>
      </c>
      <c r="G52" s="3">
        <v>4.5</v>
      </c>
      <c r="H52" s="46">
        <v>0</v>
      </c>
      <c r="I52" s="46">
        <f t="shared" si="4"/>
        <v>8802.41</v>
      </c>
      <c r="J52" s="3">
        <f t="shared" si="5"/>
        <v>0</v>
      </c>
      <c r="K52" s="52">
        <v>0</v>
      </c>
      <c r="L52" s="46">
        <f t="shared" si="6"/>
        <v>0</v>
      </c>
      <c r="M52" s="46">
        <v>0</v>
      </c>
      <c r="N52" s="46">
        <f t="shared" si="7"/>
        <v>0</v>
      </c>
      <c r="O52" s="47">
        <f t="shared" si="8"/>
        <v>138645.95</v>
      </c>
      <c r="P52" s="53">
        <v>101684</v>
      </c>
      <c r="Q52" s="49">
        <f t="shared" si="9"/>
        <v>36961.95000000001</v>
      </c>
      <c r="R52" s="49">
        <v>46927</v>
      </c>
      <c r="S52" s="46">
        <f t="shared" si="10"/>
        <v>43172.84</v>
      </c>
      <c r="T52" s="46">
        <v>82836.55999999997</v>
      </c>
      <c r="U52" s="46">
        <f t="shared" si="11"/>
        <v>78694.73</v>
      </c>
      <c r="V52" s="50">
        <f t="shared" si="12"/>
        <v>80134.79000000001</v>
      </c>
      <c r="W52" s="42"/>
      <c r="X52" s="10"/>
      <c r="Y52" s="10"/>
    </row>
    <row r="53" spans="1:25" s="54" customFormat="1" ht="12">
      <c r="A53" s="42">
        <v>105</v>
      </c>
      <c r="B53" s="45" t="s">
        <v>73</v>
      </c>
      <c r="C53" s="43">
        <v>231.77</v>
      </c>
      <c r="D53" s="44">
        <f t="shared" si="2"/>
        <v>842729.63</v>
      </c>
      <c r="E53" s="45">
        <v>108.8</v>
      </c>
      <c r="F53" s="3">
        <f t="shared" si="3"/>
        <v>197800.58</v>
      </c>
      <c r="G53" s="3">
        <v>27.55</v>
      </c>
      <c r="H53" s="46">
        <v>0</v>
      </c>
      <c r="I53" s="46">
        <f t="shared" si="4"/>
        <v>53890.28</v>
      </c>
      <c r="J53" s="3">
        <f t="shared" si="5"/>
        <v>0</v>
      </c>
      <c r="K53" s="52">
        <v>5</v>
      </c>
      <c r="L53" s="46">
        <f t="shared" si="6"/>
        <v>3557</v>
      </c>
      <c r="M53" s="46">
        <v>0</v>
      </c>
      <c r="N53" s="46">
        <f t="shared" si="7"/>
        <v>0</v>
      </c>
      <c r="O53" s="47">
        <f t="shared" si="8"/>
        <v>1097977.49</v>
      </c>
      <c r="P53" s="53">
        <v>350111</v>
      </c>
      <c r="Q53" s="49">
        <f t="shared" si="9"/>
        <v>747866.49</v>
      </c>
      <c r="R53" s="49">
        <v>1088007</v>
      </c>
      <c r="S53" s="46">
        <f t="shared" si="10"/>
        <v>1000966.44</v>
      </c>
      <c r="T53" s="46">
        <v>1739889.41</v>
      </c>
      <c r="U53" s="46">
        <f t="shared" si="11"/>
        <v>1652894.94</v>
      </c>
      <c r="V53" s="50">
        <f t="shared" si="12"/>
        <v>1748832.93</v>
      </c>
      <c r="W53" s="42"/>
      <c r="X53" s="10"/>
      <c r="Y53" s="10"/>
    </row>
    <row r="54" spans="1:25" s="54" customFormat="1" ht="12">
      <c r="A54" s="42">
        <v>107</v>
      </c>
      <c r="B54" s="45" t="s">
        <v>74</v>
      </c>
      <c r="C54" s="43">
        <v>70.27999999999999</v>
      </c>
      <c r="D54" s="44">
        <f t="shared" si="2"/>
        <v>255542.3</v>
      </c>
      <c r="E54" s="45">
        <v>36.66</v>
      </c>
      <c r="F54" s="3">
        <f t="shared" si="3"/>
        <v>66648.61</v>
      </c>
      <c r="G54" s="3">
        <v>13.84</v>
      </c>
      <c r="H54" s="46">
        <v>0</v>
      </c>
      <c r="I54" s="46">
        <f t="shared" si="4"/>
        <v>27072.29</v>
      </c>
      <c r="J54" s="3">
        <f t="shared" si="5"/>
        <v>0</v>
      </c>
      <c r="K54" s="52">
        <v>0</v>
      </c>
      <c r="L54" s="46">
        <f t="shared" si="6"/>
        <v>0</v>
      </c>
      <c r="M54" s="46">
        <v>0.22499999999999998</v>
      </c>
      <c r="N54" s="46">
        <f t="shared" si="7"/>
        <v>818.11</v>
      </c>
      <c r="O54" s="47">
        <f t="shared" si="8"/>
        <v>350081.30999999994</v>
      </c>
      <c r="P54" s="53">
        <v>137765</v>
      </c>
      <c r="Q54" s="49">
        <f t="shared" si="9"/>
        <v>212316.30999999994</v>
      </c>
      <c r="R54" s="49">
        <v>199764</v>
      </c>
      <c r="S54" s="46">
        <f t="shared" si="10"/>
        <v>183782.88</v>
      </c>
      <c r="T54" s="46">
        <v>400756.11</v>
      </c>
      <c r="U54" s="46">
        <f t="shared" si="11"/>
        <v>380718.3</v>
      </c>
      <c r="V54" s="50">
        <f t="shared" si="12"/>
        <v>396099.18999999994</v>
      </c>
      <c r="W54" s="42"/>
      <c r="X54" s="10"/>
      <c r="Y54" s="10"/>
    </row>
    <row r="55" spans="1:25" s="54" customFormat="1" ht="12">
      <c r="A55" s="42">
        <v>111</v>
      </c>
      <c r="B55" s="45" t="s">
        <v>75</v>
      </c>
      <c r="C55" s="43">
        <v>4252.26</v>
      </c>
      <c r="D55" s="44">
        <f t="shared" si="2"/>
        <v>15461472.5</v>
      </c>
      <c r="E55" s="45">
        <v>1591.26</v>
      </c>
      <c r="F55" s="3">
        <f t="shared" si="3"/>
        <v>2892942.51</v>
      </c>
      <c r="G55" s="3">
        <v>675.89</v>
      </c>
      <c r="H55" s="46">
        <v>323.21</v>
      </c>
      <c r="I55" s="46">
        <f t="shared" si="4"/>
        <v>1322101.67</v>
      </c>
      <c r="J55" s="3">
        <f t="shared" si="5"/>
        <v>229931.59</v>
      </c>
      <c r="K55" s="52">
        <v>45.82</v>
      </c>
      <c r="L55" s="46">
        <f t="shared" si="6"/>
        <v>32596.35</v>
      </c>
      <c r="M55" s="46">
        <v>0</v>
      </c>
      <c r="N55" s="46">
        <f t="shared" si="7"/>
        <v>0</v>
      </c>
      <c r="O55" s="47">
        <f t="shared" si="8"/>
        <v>19939044.62</v>
      </c>
      <c r="P55" s="53">
        <v>8081293</v>
      </c>
      <c r="Q55" s="49">
        <f t="shared" si="9"/>
        <v>11857751.620000001</v>
      </c>
      <c r="R55" s="49">
        <v>1794128</v>
      </c>
      <c r="S55" s="46">
        <f t="shared" si="10"/>
        <v>1650597.76</v>
      </c>
      <c r="T55" s="46">
        <v>13486597.360000001</v>
      </c>
      <c r="U55" s="46">
        <f t="shared" si="11"/>
        <v>12812267.49</v>
      </c>
      <c r="V55" s="50">
        <f t="shared" si="12"/>
        <v>13508349.38</v>
      </c>
      <c r="W55" s="42"/>
      <c r="X55" s="10"/>
      <c r="Y55" s="10"/>
    </row>
    <row r="56" spans="1:25" s="54" customFormat="1" ht="12">
      <c r="A56" s="42">
        <v>113</v>
      </c>
      <c r="B56" s="45" t="s">
        <v>76</v>
      </c>
      <c r="C56" s="43">
        <v>1211.46</v>
      </c>
      <c r="D56" s="44">
        <f t="shared" si="2"/>
        <v>4404941.25</v>
      </c>
      <c r="E56" s="45">
        <v>467.34000000000003</v>
      </c>
      <c r="F56" s="3">
        <f t="shared" si="3"/>
        <v>849633.47</v>
      </c>
      <c r="G56" s="3">
        <v>210.27</v>
      </c>
      <c r="H56" s="46">
        <v>10.4</v>
      </c>
      <c r="I56" s="46">
        <f t="shared" si="4"/>
        <v>411307.04</v>
      </c>
      <c r="J56" s="3">
        <f t="shared" si="5"/>
        <v>7398.56</v>
      </c>
      <c r="K56" s="52">
        <v>17.47</v>
      </c>
      <c r="L56" s="46">
        <f t="shared" si="6"/>
        <v>12428.16</v>
      </c>
      <c r="M56" s="46">
        <v>0.3</v>
      </c>
      <c r="N56" s="46">
        <f t="shared" si="7"/>
        <v>1090.82</v>
      </c>
      <c r="O56" s="47">
        <f t="shared" si="8"/>
        <v>5686799.3</v>
      </c>
      <c r="P56" s="53">
        <v>3418880</v>
      </c>
      <c r="Q56" s="49">
        <f t="shared" si="9"/>
        <v>2267919.3</v>
      </c>
      <c r="R56" s="49">
        <v>793690</v>
      </c>
      <c r="S56" s="46">
        <f t="shared" si="10"/>
        <v>730194.8</v>
      </c>
      <c r="T56" s="46">
        <v>3058074.6099999994</v>
      </c>
      <c r="U56" s="46">
        <f t="shared" si="11"/>
        <v>2905170.88</v>
      </c>
      <c r="V56" s="50">
        <f t="shared" si="12"/>
        <v>2998114.0999999996</v>
      </c>
      <c r="W56" s="42"/>
      <c r="X56" s="10"/>
      <c r="Y56" s="10"/>
    </row>
    <row r="57" spans="1:25" s="54" customFormat="1" ht="12">
      <c r="A57" s="42">
        <v>115</v>
      </c>
      <c r="B57" s="45" t="s">
        <v>77</v>
      </c>
      <c r="C57" s="43">
        <v>134.13000000000002</v>
      </c>
      <c r="D57" s="44">
        <f t="shared" si="2"/>
        <v>487704.73</v>
      </c>
      <c r="E57" s="45">
        <v>23.830000000000002</v>
      </c>
      <c r="F57" s="3">
        <f t="shared" si="3"/>
        <v>43323.42</v>
      </c>
      <c r="G57" s="3">
        <v>17.99</v>
      </c>
      <c r="H57" s="46">
        <v>0</v>
      </c>
      <c r="I57" s="46">
        <f t="shared" si="4"/>
        <v>35190.06</v>
      </c>
      <c r="J57" s="3">
        <f t="shared" si="5"/>
        <v>0</v>
      </c>
      <c r="K57" s="52">
        <v>3</v>
      </c>
      <c r="L57" s="46">
        <f t="shared" si="6"/>
        <v>2134.2</v>
      </c>
      <c r="M57" s="46">
        <v>0</v>
      </c>
      <c r="N57" s="46">
        <f t="shared" si="7"/>
        <v>0</v>
      </c>
      <c r="O57" s="47">
        <f t="shared" si="8"/>
        <v>568352.4099999999</v>
      </c>
      <c r="P57" s="53">
        <v>396120</v>
      </c>
      <c r="Q57" s="49">
        <f t="shared" si="9"/>
        <v>172232.40999999992</v>
      </c>
      <c r="R57" s="49">
        <v>418638</v>
      </c>
      <c r="S57" s="46">
        <f t="shared" si="10"/>
        <v>385146.96</v>
      </c>
      <c r="T57" s="46">
        <v>534991.1000000001</v>
      </c>
      <c r="U57" s="46">
        <f t="shared" si="11"/>
        <v>508241.55</v>
      </c>
      <c r="V57" s="50">
        <f t="shared" si="12"/>
        <v>557379.3699999999</v>
      </c>
      <c r="W57" s="42"/>
      <c r="X57" s="10"/>
      <c r="Y57" s="10"/>
    </row>
    <row r="58" spans="1:25" s="54" customFormat="1" ht="12">
      <c r="A58" s="42">
        <v>117</v>
      </c>
      <c r="B58" s="45" t="s">
        <v>78</v>
      </c>
      <c r="C58" s="43">
        <v>56.14</v>
      </c>
      <c r="D58" s="44">
        <f t="shared" si="2"/>
        <v>204128.41</v>
      </c>
      <c r="E58" s="45">
        <v>20.48</v>
      </c>
      <c r="F58" s="3">
        <f t="shared" si="3"/>
        <v>37233.05</v>
      </c>
      <c r="G58" s="3">
        <v>7.05</v>
      </c>
      <c r="H58" s="46">
        <v>0</v>
      </c>
      <c r="I58" s="46">
        <f t="shared" si="4"/>
        <v>13790.43</v>
      </c>
      <c r="J58" s="3">
        <f t="shared" si="5"/>
        <v>0</v>
      </c>
      <c r="K58" s="52">
        <v>0</v>
      </c>
      <c r="L58" s="46">
        <f t="shared" si="6"/>
        <v>0</v>
      </c>
      <c r="M58" s="46">
        <v>0</v>
      </c>
      <c r="N58" s="46">
        <f t="shared" si="7"/>
        <v>0</v>
      </c>
      <c r="O58" s="47">
        <f t="shared" si="8"/>
        <v>255151.89</v>
      </c>
      <c r="P58" s="53">
        <v>194211</v>
      </c>
      <c r="Q58" s="49">
        <f t="shared" si="9"/>
        <v>60940.890000000014</v>
      </c>
      <c r="R58" s="49">
        <v>190872</v>
      </c>
      <c r="S58" s="46">
        <f t="shared" si="10"/>
        <v>175602.24</v>
      </c>
      <c r="T58" s="46">
        <v>193081.5</v>
      </c>
      <c r="U58" s="46">
        <f t="shared" si="11"/>
        <v>183427.43</v>
      </c>
      <c r="V58" s="50">
        <f t="shared" si="12"/>
        <v>236543.13</v>
      </c>
      <c r="W58" s="42"/>
      <c r="X58" s="10"/>
      <c r="Y58" s="10"/>
    </row>
    <row r="59" spans="1:25" s="54" customFormat="1" ht="12">
      <c r="A59" s="42">
        <v>119</v>
      </c>
      <c r="B59" s="45" t="s">
        <v>79</v>
      </c>
      <c r="C59" s="43">
        <v>123.69</v>
      </c>
      <c r="D59" s="44">
        <f t="shared" si="2"/>
        <v>449744.26</v>
      </c>
      <c r="E59" s="45">
        <v>66.45</v>
      </c>
      <c r="F59" s="3">
        <f t="shared" si="3"/>
        <v>120807.43</v>
      </c>
      <c r="G59" s="3">
        <v>36.22</v>
      </c>
      <c r="H59" s="46">
        <v>0</v>
      </c>
      <c r="I59" s="46">
        <f t="shared" si="4"/>
        <v>70849.58</v>
      </c>
      <c r="J59" s="3">
        <f t="shared" si="5"/>
        <v>0</v>
      </c>
      <c r="K59" s="52">
        <v>2</v>
      </c>
      <c r="L59" s="46">
        <f t="shared" si="6"/>
        <v>1422.8</v>
      </c>
      <c r="M59" s="46">
        <v>0</v>
      </c>
      <c r="N59" s="46">
        <f t="shared" si="7"/>
        <v>0</v>
      </c>
      <c r="O59" s="47">
        <f t="shared" si="8"/>
        <v>642824.07</v>
      </c>
      <c r="P59" s="53">
        <v>188237</v>
      </c>
      <c r="Q59" s="49">
        <f t="shared" si="9"/>
        <v>454587.06999999995</v>
      </c>
      <c r="R59" s="49">
        <v>329178</v>
      </c>
      <c r="S59" s="46">
        <f t="shared" si="10"/>
        <v>302843.76</v>
      </c>
      <c r="T59" s="46">
        <v>779864.8300000001</v>
      </c>
      <c r="U59" s="46">
        <f t="shared" si="11"/>
        <v>740871.59</v>
      </c>
      <c r="V59" s="50">
        <f t="shared" si="12"/>
        <v>757430.83</v>
      </c>
      <c r="W59" s="42"/>
      <c r="X59" s="10"/>
      <c r="Y59" s="10"/>
    </row>
    <row r="60" spans="1:25" s="54" customFormat="1" ht="12">
      <c r="A60" s="42">
        <v>123</v>
      </c>
      <c r="B60" s="45" t="s">
        <v>80</v>
      </c>
      <c r="C60" s="43">
        <v>125.11</v>
      </c>
      <c r="D60" s="44">
        <f t="shared" si="2"/>
        <v>454907.47</v>
      </c>
      <c r="E60" s="45">
        <v>55.879999999999995</v>
      </c>
      <c r="F60" s="3">
        <f t="shared" si="3"/>
        <v>101590.96</v>
      </c>
      <c r="G60" s="3">
        <v>19.81</v>
      </c>
      <c r="H60" s="46">
        <v>2</v>
      </c>
      <c r="I60" s="46">
        <f t="shared" si="4"/>
        <v>38750.14</v>
      </c>
      <c r="J60" s="3">
        <f t="shared" si="5"/>
        <v>1422.8</v>
      </c>
      <c r="K60" s="52">
        <v>2</v>
      </c>
      <c r="L60" s="46">
        <f t="shared" si="6"/>
        <v>1422.8</v>
      </c>
      <c r="M60" s="46">
        <v>0</v>
      </c>
      <c r="N60" s="46">
        <f t="shared" si="7"/>
        <v>0</v>
      </c>
      <c r="O60" s="47">
        <f t="shared" si="8"/>
        <v>598094.17</v>
      </c>
      <c r="P60" s="53">
        <v>244761</v>
      </c>
      <c r="Q60" s="49">
        <f t="shared" si="9"/>
        <v>353333.17000000004</v>
      </c>
      <c r="R60" s="49">
        <v>390811</v>
      </c>
      <c r="S60" s="46">
        <f t="shared" si="10"/>
        <v>359546.12</v>
      </c>
      <c r="T60" s="46">
        <v>750536.38</v>
      </c>
      <c r="U60" s="46">
        <f t="shared" si="11"/>
        <v>713009.56</v>
      </c>
      <c r="V60" s="50">
        <f t="shared" si="12"/>
        <v>713009.56</v>
      </c>
      <c r="W60" s="42"/>
      <c r="X60" s="10"/>
      <c r="Y60" s="10"/>
    </row>
    <row r="61" spans="1:25" s="54" customFormat="1" ht="12">
      <c r="A61" s="42">
        <v>125</v>
      </c>
      <c r="B61" s="45" t="s">
        <v>81</v>
      </c>
      <c r="C61" s="43">
        <v>600.99</v>
      </c>
      <c r="D61" s="44">
        <f t="shared" si="2"/>
        <v>2185235.7</v>
      </c>
      <c r="E61" s="45">
        <v>75.71</v>
      </c>
      <c r="F61" s="3">
        <f t="shared" si="3"/>
        <v>137642.29</v>
      </c>
      <c r="G61" s="3">
        <v>132.09</v>
      </c>
      <c r="H61" s="46">
        <v>0</v>
      </c>
      <c r="I61" s="46">
        <f t="shared" si="4"/>
        <v>258379.93</v>
      </c>
      <c r="J61" s="3">
        <f t="shared" si="5"/>
        <v>0</v>
      </c>
      <c r="K61" s="52">
        <v>9.42</v>
      </c>
      <c r="L61" s="46">
        <f t="shared" si="6"/>
        <v>6701.39</v>
      </c>
      <c r="M61" s="46">
        <v>0.15</v>
      </c>
      <c r="N61" s="46">
        <f t="shared" si="7"/>
        <v>545.41</v>
      </c>
      <c r="O61" s="47">
        <f t="shared" si="8"/>
        <v>2588504.7200000007</v>
      </c>
      <c r="P61" s="53">
        <v>834410</v>
      </c>
      <c r="Q61" s="49">
        <f t="shared" si="9"/>
        <v>1754094.7200000007</v>
      </c>
      <c r="R61" s="49">
        <v>1082128</v>
      </c>
      <c r="S61" s="46">
        <f t="shared" si="10"/>
        <v>995557.76</v>
      </c>
      <c r="T61" s="46">
        <v>2797127.5999999996</v>
      </c>
      <c r="U61" s="46">
        <f t="shared" si="11"/>
        <v>2657271.22</v>
      </c>
      <c r="V61" s="50">
        <f t="shared" si="12"/>
        <v>2749652.4800000004</v>
      </c>
      <c r="W61" s="42"/>
      <c r="X61" s="10"/>
      <c r="Y61" s="10"/>
    </row>
    <row r="62" spans="1:25" s="54" customFormat="1" ht="12">
      <c r="A62" s="42">
        <v>127</v>
      </c>
      <c r="B62" s="45" t="s">
        <v>82</v>
      </c>
      <c r="C62" s="43">
        <v>619.4200000000001</v>
      </c>
      <c r="D62" s="44">
        <f t="shared" si="2"/>
        <v>2252248.29</v>
      </c>
      <c r="E62" s="45">
        <v>78.06</v>
      </c>
      <c r="F62" s="3">
        <f t="shared" si="3"/>
        <v>141914.64</v>
      </c>
      <c r="G62" s="3">
        <v>106.08</v>
      </c>
      <c r="H62" s="46">
        <v>0</v>
      </c>
      <c r="I62" s="46">
        <f t="shared" si="4"/>
        <v>207502.03</v>
      </c>
      <c r="J62" s="3">
        <f t="shared" si="5"/>
        <v>0</v>
      </c>
      <c r="K62" s="52">
        <v>16</v>
      </c>
      <c r="L62" s="46">
        <f t="shared" si="6"/>
        <v>11382.4</v>
      </c>
      <c r="M62" s="46">
        <v>0</v>
      </c>
      <c r="N62" s="46">
        <f t="shared" si="7"/>
        <v>0</v>
      </c>
      <c r="O62" s="47">
        <f t="shared" si="8"/>
        <v>2613047.36</v>
      </c>
      <c r="P62" s="53">
        <v>1115780</v>
      </c>
      <c r="Q62" s="49">
        <f t="shared" si="9"/>
        <v>1497267.3599999999</v>
      </c>
      <c r="R62" s="49">
        <v>341247</v>
      </c>
      <c r="S62" s="46">
        <f t="shared" si="10"/>
        <v>313947.24</v>
      </c>
      <c r="T62" s="46">
        <v>1822207.7599999995</v>
      </c>
      <c r="U62" s="46">
        <f t="shared" si="11"/>
        <v>1731097.37</v>
      </c>
      <c r="V62" s="50">
        <f t="shared" si="12"/>
        <v>1811214.5999999999</v>
      </c>
      <c r="W62" s="42"/>
      <c r="X62" s="10"/>
      <c r="Y62" s="10"/>
    </row>
    <row r="63" spans="1:25" s="54" customFormat="1" ht="12">
      <c r="A63" s="54">
        <v>129</v>
      </c>
      <c r="B63" s="45" t="s">
        <v>83</v>
      </c>
      <c r="C63" s="43">
        <v>181.65</v>
      </c>
      <c r="D63" s="44">
        <f t="shared" si="2"/>
        <v>660490.3</v>
      </c>
      <c r="E63" s="45">
        <v>72.05</v>
      </c>
      <c r="F63" s="3">
        <f t="shared" si="3"/>
        <v>130988.34</v>
      </c>
      <c r="G63" s="3">
        <v>40.27</v>
      </c>
      <c r="H63" s="46">
        <v>0</v>
      </c>
      <c r="I63" s="46">
        <f t="shared" si="4"/>
        <v>78771.74</v>
      </c>
      <c r="J63" s="3">
        <f t="shared" si="5"/>
        <v>0</v>
      </c>
      <c r="K63" s="52">
        <v>0</v>
      </c>
      <c r="L63" s="46">
        <f t="shared" si="6"/>
        <v>0</v>
      </c>
      <c r="M63" s="46">
        <v>0.44999999999999996</v>
      </c>
      <c r="N63" s="46">
        <f t="shared" si="7"/>
        <v>1636.23</v>
      </c>
      <c r="O63" s="47">
        <f t="shared" si="8"/>
        <v>871886.61</v>
      </c>
      <c r="P63" s="53">
        <v>375469</v>
      </c>
      <c r="Q63" s="49">
        <f t="shared" si="9"/>
        <v>496417.61</v>
      </c>
      <c r="R63" s="49">
        <v>398400</v>
      </c>
      <c r="S63" s="46">
        <f t="shared" si="10"/>
        <v>366528</v>
      </c>
      <c r="T63" s="46">
        <v>815704.33</v>
      </c>
      <c r="U63" s="46">
        <f t="shared" si="11"/>
        <v>774919.11</v>
      </c>
      <c r="V63" s="50">
        <f t="shared" si="12"/>
        <v>862945.61</v>
      </c>
      <c r="X63" s="10"/>
      <c r="Y63" s="10"/>
    </row>
    <row r="64" spans="1:25" s="54" customFormat="1" ht="12">
      <c r="A64" s="54">
        <v>131</v>
      </c>
      <c r="B64" s="45" t="s">
        <v>84</v>
      </c>
      <c r="C64" s="43">
        <v>5003.22</v>
      </c>
      <c r="D64" s="44">
        <f t="shared" si="2"/>
        <v>18192008.11</v>
      </c>
      <c r="E64" s="45">
        <v>1084.94</v>
      </c>
      <c r="F64" s="3">
        <f t="shared" si="3"/>
        <v>1972442.62</v>
      </c>
      <c r="G64" s="3">
        <v>936.92</v>
      </c>
      <c r="H64" s="46">
        <v>61.24</v>
      </c>
      <c r="I64" s="46">
        <f t="shared" si="4"/>
        <v>1832699.84</v>
      </c>
      <c r="J64" s="3">
        <f t="shared" si="5"/>
        <v>43566.14</v>
      </c>
      <c r="K64" s="52">
        <v>79.55</v>
      </c>
      <c r="L64" s="46">
        <f t="shared" si="6"/>
        <v>56591.87</v>
      </c>
      <c r="M64" s="46">
        <v>0</v>
      </c>
      <c r="N64" s="46">
        <f t="shared" si="7"/>
        <v>0</v>
      </c>
      <c r="O64" s="47">
        <f t="shared" si="8"/>
        <v>22097308.580000002</v>
      </c>
      <c r="P64" s="53">
        <v>6183365</v>
      </c>
      <c r="Q64" s="49">
        <f t="shared" si="9"/>
        <v>15913943.580000002</v>
      </c>
      <c r="R64" s="49">
        <v>8658713</v>
      </c>
      <c r="S64" s="46">
        <f t="shared" si="10"/>
        <v>7966015.96</v>
      </c>
      <c r="T64" s="46">
        <v>23905055.920000006</v>
      </c>
      <c r="U64" s="46">
        <f t="shared" si="11"/>
        <v>22709803.12</v>
      </c>
      <c r="V64" s="50">
        <f t="shared" si="12"/>
        <v>23879959.540000003</v>
      </c>
      <c r="X64" s="10"/>
      <c r="Y64" s="10"/>
    </row>
    <row r="65" spans="1:25" s="54" customFormat="1" ht="12">
      <c r="A65" s="54">
        <v>133</v>
      </c>
      <c r="B65" s="45" t="s">
        <v>85</v>
      </c>
      <c r="C65" s="43">
        <v>0</v>
      </c>
      <c r="D65" s="44">
        <f t="shared" si="2"/>
        <v>0</v>
      </c>
      <c r="E65" s="45">
        <v>0</v>
      </c>
      <c r="F65" s="3">
        <f t="shared" si="3"/>
        <v>0</v>
      </c>
      <c r="G65" s="3">
        <v>0</v>
      </c>
      <c r="H65" s="46">
        <v>0</v>
      </c>
      <c r="I65" s="46">
        <f t="shared" si="4"/>
        <v>0</v>
      </c>
      <c r="J65" s="3">
        <f t="shared" si="5"/>
        <v>0</v>
      </c>
      <c r="K65" s="52">
        <v>0</v>
      </c>
      <c r="L65" s="46">
        <f t="shared" si="6"/>
        <v>0</v>
      </c>
      <c r="M65" s="46">
        <v>0</v>
      </c>
      <c r="N65" s="46">
        <f t="shared" si="7"/>
        <v>0</v>
      </c>
      <c r="O65" s="47">
        <f t="shared" si="8"/>
        <v>0</v>
      </c>
      <c r="P65" s="53">
        <v>1952</v>
      </c>
      <c r="Q65" s="49">
        <f t="shared" si="9"/>
        <v>0</v>
      </c>
      <c r="R65" s="49">
        <v>0</v>
      </c>
      <c r="S65" s="46">
        <f t="shared" si="10"/>
        <v>0</v>
      </c>
      <c r="T65" s="46">
        <v>0</v>
      </c>
      <c r="U65" s="46">
        <f t="shared" si="11"/>
        <v>0</v>
      </c>
      <c r="V65" s="50">
        <f t="shared" si="12"/>
        <v>0</v>
      </c>
      <c r="X65" s="10"/>
      <c r="Y65" s="10"/>
    </row>
    <row r="66" spans="1:25" s="54" customFormat="1" ht="12">
      <c r="A66" s="54">
        <v>134</v>
      </c>
      <c r="B66" s="45" t="s">
        <v>86</v>
      </c>
      <c r="C66" s="43">
        <v>0</v>
      </c>
      <c r="D66" s="44">
        <f t="shared" si="2"/>
        <v>0</v>
      </c>
      <c r="E66" s="45">
        <v>0</v>
      </c>
      <c r="F66" s="3">
        <f t="shared" si="3"/>
        <v>0</v>
      </c>
      <c r="G66" s="3">
        <v>0</v>
      </c>
      <c r="H66" s="46">
        <v>0</v>
      </c>
      <c r="I66" s="46">
        <f t="shared" si="4"/>
        <v>0</v>
      </c>
      <c r="J66" s="3">
        <f t="shared" si="5"/>
        <v>0</v>
      </c>
      <c r="K66" s="52">
        <v>0</v>
      </c>
      <c r="L66" s="46">
        <f t="shared" si="6"/>
        <v>0</v>
      </c>
      <c r="M66" s="46">
        <v>0</v>
      </c>
      <c r="N66" s="46">
        <f t="shared" si="7"/>
        <v>0</v>
      </c>
      <c r="O66" s="47">
        <f t="shared" si="8"/>
        <v>0</v>
      </c>
      <c r="P66" s="53">
        <v>20574</v>
      </c>
      <c r="Q66" s="49">
        <f t="shared" si="9"/>
        <v>0</v>
      </c>
      <c r="R66" s="49">
        <v>8706</v>
      </c>
      <c r="S66" s="46">
        <f t="shared" si="10"/>
        <v>0</v>
      </c>
      <c r="T66" s="46">
        <v>0</v>
      </c>
      <c r="U66" s="46">
        <f t="shared" si="11"/>
        <v>0</v>
      </c>
      <c r="V66" s="50">
        <f t="shared" si="12"/>
        <v>0</v>
      </c>
      <c r="X66" s="10"/>
      <c r="Y66" s="10"/>
    </row>
    <row r="67" spans="1:25" s="54" customFormat="1" ht="12">
      <c r="A67" s="54">
        <v>139</v>
      </c>
      <c r="B67" s="45" t="s">
        <v>87</v>
      </c>
      <c r="C67" s="43">
        <v>27.46</v>
      </c>
      <c r="D67" s="44">
        <f t="shared" si="2"/>
        <v>99846.21</v>
      </c>
      <c r="E67" s="45">
        <v>13.77</v>
      </c>
      <c r="F67" s="3">
        <f t="shared" si="3"/>
        <v>25034.14</v>
      </c>
      <c r="G67" s="3">
        <v>7.41</v>
      </c>
      <c r="H67" s="46">
        <v>0</v>
      </c>
      <c r="I67" s="46">
        <f t="shared" si="4"/>
        <v>14494.63</v>
      </c>
      <c r="J67" s="3">
        <f t="shared" si="5"/>
        <v>0</v>
      </c>
      <c r="K67" s="52">
        <v>0</v>
      </c>
      <c r="L67" s="46">
        <f t="shared" si="6"/>
        <v>0</v>
      </c>
      <c r="M67" s="46">
        <v>0</v>
      </c>
      <c r="N67" s="46">
        <f t="shared" si="7"/>
        <v>0</v>
      </c>
      <c r="O67" s="47">
        <f t="shared" si="8"/>
        <v>139374.98</v>
      </c>
      <c r="P67" s="53">
        <v>78062</v>
      </c>
      <c r="Q67" s="49">
        <f t="shared" si="9"/>
        <v>61312.98000000001</v>
      </c>
      <c r="R67" s="49">
        <v>180839</v>
      </c>
      <c r="S67" s="46">
        <f t="shared" si="10"/>
        <v>166371.88</v>
      </c>
      <c r="T67" s="46">
        <v>276697.4</v>
      </c>
      <c r="U67" s="46">
        <f t="shared" si="11"/>
        <v>262862.53</v>
      </c>
      <c r="V67" s="50">
        <f t="shared" si="12"/>
        <v>262862.53</v>
      </c>
      <c r="X67" s="10"/>
      <c r="Y67" s="10"/>
    </row>
    <row r="68" spans="1:25" s="54" customFormat="1" ht="12">
      <c r="A68" s="54">
        <v>141</v>
      </c>
      <c r="B68" s="45" t="s">
        <v>88</v>
      </c>
      <c r="C68" s="43">
        <v>3551.4199999999996</v>
      </c>
      <c r="D68" s="44">
        <f t="shared" si="2"/>
        <v>12913176.21</v>
      </c>
      <c r="E68" s="45">
        <v>1070.58</v>
      </c>
      <c r="F68" s="3">
        <f t="shared" si="3"/>
        <v>1946335.85</v>
      </c>
      <c r="G68" s="3">
        <v>565.4</v>
      </c>
      <c r="H68" s="46">
        <v>89.04</v>
      </c>
      <c r="I68" s="46">
        <f t="shared" si="4"/>
        <v>1105973.29</v>
      </c>
      <c r="J68" s="3">
        <f t="shared" si="5"/>
        <v>63343.06</v>
      </c>
      <c r="K68" s="52">
        <v>47.13</v>
      </c>
      <c r="L68" s="46">
        <f t="shared" si="6"/>
        <v>33528.28</v>
      </c>
      <c r="M68" s="46">
        <v>0.22499999999999998</v>
      </c>
      <c r="N68" s="46">
        <f t="shared" si="7"/>
        <v>818.11</v>
      </c>
      <c r="O68" s="47">
        <f t="shared" si="8"/>
        <v>16063174.8</v>
      </c>
      <c r="P68" s="53">
        <v>6894236</v>
      </c>
      <c r="Q68" s="49">
        <f t="shared" si="9"/>
        <v>9168938.8</v>
      </c>
      <c r="R68" s="49">
        <v>0</v>
      </c>
      <c r="S68" s="46">
        <f t="shared" si="10"/>
        <v>0</v>
      </c>
      <c r="T68" s="46">
        <v>9068789.11</v>
      </c>
      <c r="U68" s="46">
        <f t="shared" si="11"/>
        <v>8615349.65</v>
      </c>
      <c r="V68" s="50">
        <f t="shared" si="12"/>
        <v>9168938.8</v>
      </c>
      <c r="X68" s="10"/>
      <c r="Y68" s="10"/>
    </row>
    <row r="69" spans="1:25" s="54" customFormat="1" ht="12">
      <c r="A69" s="54">
        <v>143</v>
      </c>
      <c r="B69" s="54" t="s">
        <v>89</v>
      </c>
      <c r="C69" s="43">
        <v>142.84</v>
      </c>
      <c r="D69" s="44">
        <f t="shared" si="2"/>
        <v>519374.81</v>
      </c>
      <c r="E69" s="45">
        <v>46.05</v>
      </c>
      <c r="F69" s="44">
        <f t="shared" si="3"/>
        <v>83719.82</v>
      </c>
      <c r="G69" s="45">
        <v>16.69</v>
      </c>
      <c r="H69" s="44">
        <v>0</v>
      </c>
      <c r="I69" s="3">
        <f t="shared" si="4"/>
        <v>32647.14</v>
      </c>
      <c r="J69" s="3">
        <f t="shared" si="5"/>
        <v>0</v>
      </c>
      <c r="K69" s="46">
        <v>5</v>
      </c>
      <c r="L69" s="46">
        <f t="shared" si="6"/>
        <v>3557</v>
      </c>
      <c r="M69" s="46">
        <v>0</v>
      </c>
      <c r="N69" s="46">
        <f t="shared" si="7"/>
        <v>0</v>
      </c>
      <c r="O69" s="3">
        <f t="shared" si="8"/>
        <v>639298.77</v>
      </c>
      <c r="P69" s="53">
        <v>567275</v>
      </c>
      <c r="Q69" s="49">
        <f t="shared" si="9"/>
        <v>72023.77000000002</v>
      </c>
      <c r="R69" s="47">
        <v>14881</v>
      </c>
      <c r="S69" s="46">
        <f t="shared" si="10"/>
        <v>13690.52</v>
      </c>
      <c r="T69" s="46">
        <v>108300.60999999997</v>
      </c>
      <c r="U69" s="46">
        <f t="shared" si="11"/>
        <v>102885.58</v>
      </c>
      <c r="V69" s="50">
        <f t="shared" si="12"/>
        <v>102885.58</v>
      </c>
      <c r="W69" s="55"/>
      <c r="X69" s="10"/>
      <c r="Y69" s="10"/>
    </row>
    <row r="70" spans="1:25" s="54" customFormat="1" ht="12">
      <c r="A70" s="54">
        <v>147</v>
      </c>
      <c r="B70" s="45" t="s">
        <v>90</v>
      </c>
      <c r="C70" s="43">
        <v>18.51</v>
      </c>
      <c r="D70" s="44">
        <f t="shared" si="2"/>
        <v>67303.47</v>
      </c>
      <c r="E70" s="45">
        <v>4.01</v>
      </c>
      <c r="F70" s="3">
        <f t="shared" si="3"/>
        <v>7290.26</v>
      </c>
      <c r="G70" s="3">
        <v>2.01</v>
      </c>
      <c r="H70" s="46">
        <v>0</v>
      </c>
      <c r="I70" s="46">
        <f t="shared" si="4"/>
        <v>3931.74</v>
      </c>
      <c r="J70" s="3">
        <f t="shared" si="5"/>
        <v>0</v>
      </c>
      <c r="K70" s="52">
        <v>0</v>
      </c>
      <c r="L70" s="46">
        <f t="shared" si="6"/>
        <v>0</v>
      </c>
      <c r="M70" s="46">
        <v>0</v>
      </c>
      <c r="N70" s="46">
        <f t="shared" si="7"/>
        <v>0</v>
      </c>
      <c r="O70" s="47">
        <f t="shared" si="8"/>
        <v>78525.47</v>
      </c>
      <c r="P70" s="53">
        <v>64152</v>
      </c>
      <c r="Q70" s="49">
        <f t="shared" si="9"/>
        <v>14373.470000000001</v>
      </c>
      <c r="R70" s="49">
        <v>50888</v>
      </c>
      <c r="S70" s="46">
        <f t="shared" si="10"/>
        <v>46816.96</v>
      </c>
      <c r="T70" s="46">
        <v>64599.560000000005</v>
      </c>
      <c r="U70" s="46">
        <f t="shared" si="11"/>
        <v>61369.58</v>
      </c>
      <c r="V70" s="50">
        <f t="shared" si="12"/>
        <v>61369.58</v>
      </c>
      <c r="X70" s="10"/>
      <c r="Y70" s="10"/>
    </row>
    <row r="71" spans="1:25" s="54" customFormat="1" ht="12">
      <c r="A71" s="54">
        <v>149</v>
      </c>
      <c r="B71" s="45" t="s">
        <v>91</v>
      </c>
      <c r="C71" s="43">
        <v>390.04</v>
      </c>
      <c r="D71" s="44">
        <f t="shared" si="2"/>
        <v>1418208.84</v>
      </c>
      <c r="E71" s="45">
        <v>38.56</v>
      </c>
      <c r="F71" s="3">
        <f t="shared" si="3"/>
        <v>70102.85</v>
      </c>
      <c r="G71" s="3">
        <v>58.49</v>
      </c>
      <c r="H71" s="46">
        <v>0</v>
      </c>
      <c r="I71" s="46">
        <f t="shared" si="4"/>
        <v>114411.7</v>
      </c>
      <c r="J71" s="3">
        <f t="shared" si="5"/>
        <v>0</v>
      </c>
      <c r="K71" s="52">
        <v>1</v>
      </c>
      <c r="L71" s="46">
        <f t="shared" si="6"/>
        <v>711.4</v>
      </c>
      <c r="M71" s="46">
        <v>0</v>
      </c>
      <c r="N71" s="46">
        <f t="shared" si="7"/>
        <v>0</v>
      </c>
      <c r="O71" s="47">
        <f t="shared" si="8"/>
        <v>1603434.79</v>
      </c>
      <c r="P71" s="53">
        <v>666338</v>
      </c>
      <c r="Q71" s="49">
        <f t="shared" si="9"/>
        <v>937096.79</v>
      </c>
      <c r="R71" s="49">
        <v>0</v>
      </c>
      <c r="S71" s="46">
        <f t="shared" si="10"/>
        <v>0</v>
      </c>
      <c r="T71" s="46">
        <v>878597.7799999998</v>
      </c>
      <c r="U71" s="46">
        <f t="shared" si="11"/>
        <v>834667.89</v>
      </c>
      <c r="V71" s="50">
        <f t="shared" si="12"/>
        <v>937096.79</v>
      </c>
      <c r="X71" s="10"/>
      <c r="Y71" s="10"/>
    </row>
    <row r="72" spans="1:25" s="54" customFormat="1" ht="12">
      <c r="A72" s="54">
        <v>151</v>
      </c>
      <c r="B72" s="45" t="s">
        <v>92</v>
      </c>
      <c r="C72" s="43">
        <v>927.2099999999999</v>
      </c>
      <c r="D72" s="44">
        <f t="shared" si="2"/>
        <v>3371391.19</v>
      </c>
      <c r="E72" s="45">
        <v>23.9</v>
      </c>
      <c r="F72" s="3">
        <f t="shared" si="3"/>
        <v>43450.68</v>
      </c>
      <c r="G72" s="3">
        <v>124.03</v>
      </c>
      <c r="H72" s="46">
        <v>19</v>
      </c>
      <c r="I72" s="46">
        <f t="shared" si="4"/>
        <v>242613.84</v>
      </c>
      <c r="J72" s="3">
        <f t="shared" si="5"/>
        <v>13516.6</v>
      </c>
      <c r="K72" s="52">
        <v>5.5</v>
      </c>
      <c r="L72" s="46">
        <f t="shared" si="6"/>
        <v>3912.7</v>
      </c>
      <c r="M72" s="46">
        <v>0</v>
      </c>
      <c r="N72" s="46">
        <f t="shared" si="7"/>
        <v>0</v>
      </c>
      <c r="O72" s="47">
        <f t="shared" si="8"/>
        <v>3674885.0100000002</v>
      </c>
      <c r="P72" s="53">
        <v>2309834</v>
      </c>
      <c r="Q72" s="49">
        <f t="shared" si="9"/>
        <v>1365051.0100000002</v>
      </c>
      <c r="R72" s="49">
        <v>12435</v>
      </c>
      <c r="S72" s="46">
        <f t="shared" si="10"/>
        <v>11440.2</v>
      </c>
      <c r="T72" s="46">
        <v>1373065.5199999998</v>
      </c>
      <c r="U72" s="46">
        <f t="shared" si="11"/>
        <v>1304412.24</v>
      </c>
      <c r="V72" s="50">
        <f t="shared" si="12"/>
        <v>1376491.2100000002</v>
      </c>
      <c r="X72" s="10"/>
      <c r="Y72" s="10"/>
    </row>
    <row r="73" spans="1:25" s="54" customFormat="1" ht="12">
      <c r="A73" s="54">
        <v>153</v>
      </c>
      <c r="B73" s="45" t="s">
        <v>93</v>
      </c>
      <c r="C73" s="43">
        <v>377.37</v>
      </c>
      <c r="D73" s="44">
        <f t="shared" si="2"/>
        <v>1372139.96</v>
      </c>
      <c r="E73" s="45">
        <v>27.54</v>
      </c>
      <c r="F73" s="3">
        <f t="shared" si="3"/>
        <v>50068.27</v>
      </c>
      <c r="G73" s="3">
        <v>59.94</v>
      </c>
      <c r="H73" s="46">
        <v>2</v>
      </c>
      <c r="I73" s="46">
        <f t="shared" si="4"/>
        <v>117248.03</v>
      </c>
      <c r="J73" s="3">
        <f t="shared" si="5"/>
        <v>1422.8</v>
      </c>
      <c r="K73" s="52">
        <v>4</v>
      </c>
      <c r="L73" s="46">
        <f t="shared" si="6"/>
        <v>2845.6</v>
      </c>
      <c r="M73" s="46">
        <v>0</v>
      </c>
      <c r="N73" s="46">
        <f t="shared" si="7"/>
        <v>0</v>
      </c>
      <c r="O73" s="47">
        <f t="shared" si="8"/>
        <v>1543724.6600000001</v>
      </c>
      <c r="P73" s="53">
        <v>710080</v>
      </c>
      <c r="Q73" s="49">
        <f t="shared" si="9"/>
        <v>833644.6600000001</v>
      </c>
      <c r="R73" s="49">
        <v>0</v>
      </c>
      <c r="S73" s="46">
        <f t="shared" si="10"/>
        <v>0</v>
      </c>
      <c r="T73" s="46">
        <v>828484.5800000001</v>
      </c>
      <c r="U73" s="46">
        <f t="shared" si="11"/>
        <v>787060.35</v>
      </c>
      <c r="V73" s="50">
        <f t="shared" si="12"/>
        <v>833644.6600000001</v>
      </c>
      <c r="X73" s="10"/>
      <c r="Y73" s="10"/>
    </row>
    <row r="74" spans="1:25" s="54" customFormat="1" ht="12">
      <c r="A74" s="54">
        <v>155</v>
      </c>
      <c r="B74" s="45" t="s">
        <v>94</v>
      </c>
      <c r="C74" s="43">
        <v>15.64</v>
      </c>
      <c r="D74" s="44">
        <f aca="true" t="shared" si="13" ref="D74:D137">ROUND(C74*D$6,2)</f>
        <v>56867.98</v>
      </c>
      <c r="E74" s="45">
        <v>0</v>
      </c>
      <c r="F74" s="3">
        <f aca="true" t="shared" si="14" ref="F74:F137">ROUND(E74*$F$6,2)</f>
        <v>0</v>
      </c>
      <c r="G74" s="3">
        <v>0</v>
      </c>
      <c r="H74" s="46">
        <v>0</v>
      </c>
      <c r="I74" s="46">
        <f aca="true" t="shared" si="15" ref="I74:I137">ROUND(G74*$I$6,2)</f>
        <v>0</v>
      </c>
      <c r="J74" s="3">
        <f aca="true" t="shared" si="16" ref="J74:J137">ROUND(H74*$J$6,2)</f>
        <v>0</v>
      </c>
      <c r="K74" s="52">
        <v>0</v>
      </c>
      <c r="L74" s="46">
        <f aca="true" t="shared" si="17" ref="L74:L137">ROUND(K74*$L$6,2)</f>
        <v>0</v>
      </c>
      <c r="M74" s="46">
        <v>0</v>
      </c>
      <c r="N74" s="46">
        <f aca="true" t="shared" si="18" ref="N74:N137">ROUND(M74*$N$6,2)</f>
        <v>0</v>
      </c>
      <c r="O74" s="47">
        <f aca="true" t="shared" si="19" ref="O74:O137">D74+F74+I74+J74+L74+N74</f>
        <v>56867.98</v>
      </c>
      <c r="P74" s="53">
        <v>138870</v>
      </c>
      <c r="Q74" s="49">
        <f aca="true" t="shared" si="20" ref="Q74:Q137">IF(O74&gt;P74,O74-P74,0)</f>
        <v>0</v>
      </c>
      <c r="R74" s="49">
        <v>0</v>
      </c>
      <c r="S74" s="46">
        <f aca="true" t="shared" si="21" ref="S74:S137">IF(OR(C74=0,P74&gt;O74),0,ROUND(R74*$S$6,2))</f>
        <v>0</v>
      </c>
      <c r="T74" s="46">
        <v>0</v>
      </c>
      <c r="U74" s="46">
        <f aca="true" t="shared" si="22" ref="U74:U137">ROUND(T74*$U$6,2)</f>
        <v>0</v>
      </c>
      <c r="V74" s="50">
        <f aca="true" t="shared" si="23" ref="V74:V137">MAX(Q74+S74,U74)</f>
        <v>0</v>
      </c>
      <c r="X74" s="10"/>
      <c r="Y74" s="10"/>
    </row>
    <row r="75" spans="1:25" s="54" customFormat="1" ht="12">
      <c r="A75" s="54">
        <v>159</v>
      </c>
      <c r="B75" s="45" t="s">
        <v>95</v>
      </c>
      <c r="C75" s="43">
        <v>21.7</v>
      </c>
      <c r="D75" s="44">
        <f t="shared" si="13"/>
        <v>78902.5</v>
      </c>
      <c r="E75" s="45">
        <v>4.5</v>
      </c>
      <c r="F75" s="3">
        <f t="shared" si="14"/>
        <v>8181.09</v>
      </c>
      <c r="G75" s="3">
        <v>3</v>
      </c>
      <c r="H75" s="46">
        <v>0</v>
      </c>
      <c r="I75" s="46">
        <f t="shared" si="15"/>
        <v>5868.27</v>
      </c>
      <c r="J75" s="3">
        <f t="shared" si="16"/>
        <v>0</v>
      </c>
      <c r="K75" s="52">
        <v>1</v>
      </c>
      <c r="L75" s="46">
        <f t="shared" si="17"/>
        <v>711.4</v>
      </c>
      <c r="M75" s="46">
        <v>0</v>
      </c>
      <c r="N75" s="46">
        <f t="shared" si="18"/>
        <v>0</v>
      </c>
      <c r="O75" s="47">
        <f t="shared" si="19"/>
        <v>93663.26</v>
      </c>
      <c r="P75" s="53">
        <v>224299</v>
      </c>
      <c r="Q75" s="49">
        <f t="shared" si="20"/>
        <v>0</v>
      </c>
      <c r="R75" s="49">
        <v>0</v>
      </c>
      <c r="S75" s="46">
        <f t="shared" si="21"/>
        <v>0</v>
      </c>
      <c r="T75" s="46">
        <v>0</v>
      </c>
      <c r="U75" s="46">
        <f t="shared" si="22"/>
        <v>0</v>
      </c>
      <c r="V75" s="50">
        <f t="shared" si="23"/>
        <v>0</v>
      </c>
      <c r="X75" s="10"/>
      <c r="Y75" s="10"/>
    </row>
    <row r="76" spans="1:25" s="54" customFormat="1" ht="12">
      <c r="A76" s="54">
        <v>161</v>
      </c>
      <c r="B76" s="45" t="s">
        <v>96</v>
      </c>
      <c r="C76" s="43">
        <v>161.24</v>
      </c>
      <c r="D76" s="44">
        <f t="shared" si="13"/>
        <v>586278.31</v>
      </c>
      <c r="E76" s="45">
        <v>77.22</v>
      </c>
      <c r="F76" s="3">
        <f t="shared" si="14"/>
        <v>140387.5</v>
      </c>
      <c r="G76" s="3">
        <v>32.879999999999995</v>
      </c>
      <c r="H76" s="46">
        <v>1</v>
      </c>
      <c r="I76" s="46">
        <f t="shared" si="15"/>
        <v>64316.24</v>
      </c>
      <c r="J76" s="3">
        <f t="shared" si="16"/>
        <v>711.4</v>
      </c>
      <c r="K76" s="52">
        <v>5</v>
      </c>
      <c r="L76" s="46">
        <f t="shared" si="17"/>
        <v>3557</v>
      </c>
      <c r="M76" s="46">
        <v>0</v>
      </c>
      <c r="N76" s="46">
        <f t="shared" si="18"/>
        <v>0</v>
      </c>
      <c r="O76" s="47">
        <f t="shared" si="19"/>
        <v>795250.4500000001</v>
      </c>
      <c r="P76" s="53">
        <v>376224</v>
      </c>
      <c r="Q76" s="49">
        <f t="shared" si="20"/>
        <v>419026.45000000007</v>
      </c>
      <c r="R76" s="49">
        <v>323629</v>
      </c>
      <c r="S76" s="46">
        <f t="shared" si="21"/>
        <v>297738.68</v>
      </c>
      <c r="T76" s="46">
        <v>700525.76</v>
      </c>
      <c r="U76" s="46">
        <f t="shared" si="22"/>
        <v>665499.47</v>
      </c>
      <c r="V76" s="50">
        <f t="shared" si="23"/>
        <v>716765.1300000001</v>
      </c>
      <c r="X76" s="10"/>
      <c r="Y76" s="10"/>
    </row>
    <row r="77" spans="1:25" s="54" customFormat="1" ht="12">
      <c r="A77" s="54">
        <v>162</v>
      </c>
      <c r="B77" s="45" t="s">
        <v>97</v>
      </c>
      <c r="C77" s="43">
        <v>13.81</v>
      </c>
      <c r="D77" s="44">
        <f t="shared" si="13"/>
        <v>50213.99</v>
      </c>
      <c r="E77" s="45">
        <v>4.61</v>
      </c>
      <c r="F77" s="3">
        <f t="shared" si="14"/>
        <v>8381.07</v>
      </c>
      <c r="G77" s="3">
        <v>1</v>
      </c>
      <c r="H77" s="46">
        <v>0</v>
      </c>
      <c r="I77" s="46">
        <f t="shared" si="15"/>
        <v>1956.09</v>
      </c>
      <c r="J77" s="3">
        <f t="shared" si="16"/>
        <v>0</v>
      </c>
      <c r="K77" s="52">
        <v>0</v>
      </c>
      <c r="L77" s="46">
        <f t="shared" si="17"/>
        <v>0</v>
      </c>
      <c r="M77" s="46">
        <v>0</v>
      </c>
      <c r="N77" s="46">
        <f t="shared" si="18"/>
        <v>0</v>
      </c>
      <c r="O77" s="47">
        <f t="shared" si="19"/>
        <v>60551.149999999994</v>
      </c>
      <c r="P77" s="53">
        <v>29925</v>
      </c>
      <c r="Q77" s="49">
        <f t="shared" si="20"/>
        <v>30626.149999999994</v>
      </c>
      <c r="R77" s="49">
        <v>0</v>
      </c>
      <c r="S77" s="46">
        <f t="shared" si="21"/>
        <v>0</v>
      </c>
      <c r="T77" s="46">
        <v>5664.5999999999985</v>
      </c>
      <c r="U77" s="46">
        <f t="shared" si="22"/>
        <v>5381.37</v>
      </c>
      <c r="V77" s="50">
        <f t="shared" si="23"/>
        <v>30626.149999999994</v>
      </c>
      <c r="X77" s="10"/>
      <c r="Y77" s="10"/>
    </row>
    <row r="78" spans="1:25" s="54" customFormat="1" ht="12">
      <c r="A78" s="54">
        <v>163</v>
      </c>
      <c r="B78" s="45" t="s">
        <v>98</v>
      </c>
      <c r="C78" s="43">
        <v>429.21999999999997</v>
      </c>
      <c r="D78" s="44">
        <f t="shared" si="13"/>
        <v>1560669.67</v>
      </c>
      <c r="E78" s="45">
        <v>108.8</v>
      </c>
      <c r="F78" s="3">
        <f t="shared" si="14"/>
        <v>197800.58</v>
      </c>
      <c r="G78" s="3">
        <v>99.03</v>
      </c>
      <c r="H78" s="46">
        <v>0</v>
      </c>
      <c r="I78" s="46">
        <f t="shared" si="15"/>
        <v>193711.59</v>
      </c>
      <c r="J78" s="3">
        <f t="shared" si="16"/>
        <v>0</v>
      </c>
      <c r="K78" s="52">
        <v>4</v>
      </c>
      <c r="L78" s="46">
        <f t="shared" si="17"/>
        <v>2845.6</v>
      </c>
      <c r="M78" s="46">
        <v>0</v>
      </c>
      <c r="N78" s="46">
        <f t="shared" si="18"/>
        <v>0</v>
      </c>
      <c r="O78" s="47">
        <f t="shared" si="19"/>
        <v>1955027.4400000002</v>
      </c>
      <c r="P78" s="53">
        <v>1313266</v>
      </c>
      <c r="Q78" s="49">
        <f t="shared" si="20"/>
        <v>641761.4400000002</v>
      </c>
      <c r="R78" s="49">
        <v>58733</v>
      </c>
      <c r="S78" s="46">
        <f t="shared" si="21"/>
        <v>54034.36</v>
      </c>
      <c r="T78" s="46">
        <v>545986.3599999998</v>
      </c>
      <c r="U78" s="46">
        <f t="shared" si="22"/>
        <v>518687.04</v>
      </c>
      <c r="V78" s="50">
        <f t="shared" si="23"/>
        <v>695795.8000000002</v>
      </c>
      <c r="X78" s="10"/>
      <c r="Y78" s="10"/>
    </row>
    <row r="79" spans="1:25" s="54" customFormat="1" ht="12">
      <c r="A79" s="54">
        <v>165</v>
      </c>
      <c r="B79" s="45" t="s">
        <v>99</v>
      </c>
      <c r="C79" s="43">
        <v>930.4</v>
      </c>
      <c r="D79" s="44">
        <f t="shared" si="13"/>
        <v>3382990.22</v>
      </c>
      <c r="E79" s="45">
        <v>217.1</v>
      </c>
      <c r="F79" s="3">
        <f t="shared" si="14"/>
        <v>394692.14</v>
      </c>
      <c r="G79" s="3">
        <v>173.45000000000002</v>
      </c>
      <c r="H79" s="46">
        <v>8.23</v>
      </c>
      <c r="I79" s="46">
        <f t="shared" si="15"/>
        <v>339283.81</v>
      </c>
      <c r="J79" s="3">
        <f t="shared" si="16"/>
        <v>5854.82</v>
      </c>
      <c r="K79" s="52">
        <v>15.7</v>
      </c>
      <c r="L79" s="46">
        <f t="shared" si="17"/>
        <v>11168.98</v>
      </c>
      <c r="M79" s="46">
        <v>0</v>
      </c>
      <c r="N79" s="46">
        <f t="shared" si="18"/>
        <v>0</v>
      </c>
      <c r="O79" s="47">
        <f t="shared" si="19"/>
        <v>4133989.97</v>
      </c>
      <c r="P79" s="53">
        <v>1621443</v>
      </c>
      <c r="Q79" s="49">
        <f t="shared" si="20"/>
        <v>2512546.97</v>
      </c>
      <c r="R79" s="49">
        <v>866394</v>
      </c>
      <c r="S79" s="46">
        <f t="shared" si="21"/>
        <v>797082.48</v>
      </c>
      <c r="T79" s="46">
        <v>3363294.21</v>
      </c>
      <c r="U79" s="46">
        <f t="shared" si="22"/>
        <v>3195129.5</v>
      </c>
      <c r="V79" s="50">
        <f t="shared" si="23"/>
        <v>3309629.45</v>
      </c>
      <c r="X79" s="10"/>
      <c r="Y79" s="10"/>
    </row>
    <row r="80" spans="1:25" s="54" customFormat="1" ht="12">
      <c r="A80" s="54">
        <v>167</v>
      </c>
      <c r="B80" s="45" t="s">
        <v>100</v>
      </c>
      <c r="C80" s="43">
        <v>590.09</v>
      </c>
      <c r="D80" s="44">
        <f t="shared" si="13"/>
        <v>2145602.65</v>
      </c>
      <c r="E80" s="45">
        <v>132.64</v>
      </c>
      <c r="F80" s="3">
        <f t="shared" si="14"/>
        <v>241142.17</v>
      </c>
      <c r="G80" s="3">
        <v>79.27000000000001</v>
      </c>
      <c r="H80" s="46">
        <v>0</v>
      </c>
      <c r="I80" s="46">
        <f t="shared" si="15"/>
        <v>155059.25</v>
      </c>
      <c r="J80" s="3">
        <f t="shared" si="16"/>
        <v>0</v>
      </c>
      <c r="K80" s="52">
        <v>9</v>
      </c>
      <c r="L80" s="46">
        <f t="shared" si="17"/>
        <v>6402.6</v>
      </c>
      <c r="M80" s="46">
        <v>0.15</v>
      </c>
      <c r="N80" s="46">
        <f t="shared" si="18"/>
        <v>545.41</v>
      </c>
      <c r="O80" s="47">
        <f t="shared" si="19"/>
        <v>2548752.08</v>
      </c>
      <c r="P80" s="53">
        <v>935001</v>
      </c>
      <c r="Q80" s="49">
        <f t="shared" si="20"/>
        <v>1613751.08</v>
      </c>
      <c r="R80" s="49">
        <v>955543</v>
      </c>
      <c r="S80" s="46">
        <f t="shared" si="21"/>
        <v>879099.56</v>
      </c>
      <c r="T80" s="46">
        <v>2447821.52</v>
      </c>
      <c r="U80" s="46">
        <f t="shared" si="22"/>
        <v>2325430.44</v>
      </c>
      <c r="V80" s="50">
        <f t="shared" si="23"/>
        <v>2492850.64</v>
      </c>
      <c r="X80" s="10"/>
      <c r="Y80" s="10"/>
    </row>
    <row r="81" spans="1:25" s="54" customFormat="1" ht="12">
      <c r="A81" s="54">
        <v>171</v>
      </c>
      <c r="B81" s="45" t="s">
        <v>101</v>
      </c>
      <c r="C81" s="43">
        <v>14.64</v>
      </c>
      <c r="D81" s="44">
        <f t="shared" si="13"/>
        <v>53231.92</v>
      </c>
      <c r="E81" s="45">
        <v>1.14</v>
      </c>
      <c r="F81" s="3">
        <f t="shared" si="14"/>
        <v>2072.54</v>
      </c>
      <c r="G81" s="3">
        <v>1</v>
      </c>
      <c r="H81" s="46">
        <v>0</v>
      </c>
      <c r="I81" s="46">
        <f t="shared" si="15"/>
        <v>1956.09</v>
      </c>
      <c r="J81" s="3">
        <f t="shared" si="16"/>
        <v>0</v>
      </c>
      <c r="K81" s="52">
        <v>1</v>
      </c>
      <c r="L81" s="46">
        <f t="shared" si="17"/>
        <v>711.4</v>
      </c>
      <c r="M81" s="46">
        <v>0</v>
      </c>
      <c r="N81" s="46">
        <f t="shared" si="18"/>
        <v>0</v>
      </c>
      <c r="O81" s="47">
        <f t="shared" si="19"/>
        <v>57971.95</v>
      </c>
      <c r="P81" s="53">
        <v>162845</v>
      </c>
      <c r="Q81" s="49">
        <f t="shared" si="20"/>
        <v>0</v>
      </c>
      <c r="R81" s="49">
        <v>14426</v>
      </c>
      <c r="S81" s="46">
        <f t="shared" si="21"/>
        <v>0</v>
      </c>
      <c r="T81" s="46">
        <v>0</v>
      </c>
      <c r="U81" s="46">
        <f t="shared" si="22"/>
        <v>0</v>
      </c>
      <c r="V81" s="50">
        <f t="shared" si="23"/>
        <v>0</v>
      </c>
      <c r="X81" s="10"/>
      <c r="Y81" s="10"/>
    </row>
    <row r="82" spans="1:25" s="54" customFormat="1" ht="12">
      <c r="A82" s="54">
        <v>173</v>
      </c>
      <c r="B82" s="45" t="s">
        <v>102</v>
      </c>
      <c r="C82" s="43">
        <v>2091</v>
      </c>
      <c r="D82" s="44">
        <f t="shared" si="13"/>
        <v>7603001.46</v>
      </c>
      <c r="E82" s="45">
        <v>326.01</v>
      </c>
      <c r="F82" s="3">
        <f t="shared" si="14"/>
        <v>592692.7</v>
      </c>
      <c r="G82" s="3">
        <v>308.78</v>
      </c>
      <c r="H82" s="46">
        <v>24.25</v>
      </c>
      <c r="I82" s="46">
        <f t="shared" si="15"/>
        <v>604001.47</v>
      </c>
      <c r="J82" s="3">
        <f t="shared" si="16"/>
        <v>17251.45</v>
      </c>
      <c r="K82" s="52">
        <v>27.47</v>
      </c>
      <c r="L82" s="46">
        <f t="shared" si="17"/>
        <v>19542.16</v>
      </c>
      <c r="M82" s="46">
        <v>0</v>
      </c>
      <c r="N82" s="46">
        <f t="shared" si="18"/>
        <v>0</v>
      </c>
      <c r="O82" s="47">
        <f t="shared" si="19"/>
        <v>8836489.24</v>
      </c>
      <c r="P82" s="53">
        <v>3980086</v>
      </c>
      <c r="Q82" s="49">
        <f t="shared" si="20"/>
        <v>4856403.24</v>
      </c>
      <c r="R82" s="49">
        <v>0</v>
      </c>
      <c r="S82" s="46">
        <f t="shared" si="21"/>
        <v>0</v>
      </c>
      <c r="T82" s="46">
        <v>4855352.890000001</v>
      </c>
      <c r="U82" s="46">
        <f t="shared" si="22"/>
        <v>4612585.25</v>
      </c>
      <c r="V82" s="50">
        <f t="shared" si="23"/>
        <v>4856403.24</v>
      </c>
      <c r="X82" s="10"/>
      <c r="Y82" s="10"/>
    </row>
    <row r="83" spans="1:25" s="54" customFormat="1" ht="12">
      <c r="A83" s="54">
        <v>175</v>
      </c>
      <c r="B83" s="45" t="s">
        <v>103</v>
      </c>
      <c r="C83" s="43">
        <v>854.3199999999999</v>
      </c>
      <c r="D83" s="44">
        <f t="shared" si="13"/>
        <v>3106358.78</v>
      </c>
      <c r="E83" s="45">
        <v>390.03000000000003</v>
      </c>
      <c r="F83" s="3">
        <f t="shared" si="14"/>
        <v>709082.34</v>
      </c>
      <c r="G83" s="3">
        <v>169.66</v>
      </c>
      <c r="H83" s="46">
        <v>3.52</v>
      </c>
      <c r="I83" s="46">
        <f t="shared" si="15"/>
        <v>331870.23</v>
      </c>
      <c r="J83" s="3">
        <f t="shared" si="16"/>
        <v>2504.13</v>
      </c>
      <c r="K83" s="52">
        <v>13</v>
      </c>
      <c r="L83" s="46">
        <f t="shared" si="17"/>
        <v>9248.2</v>
      </c>
      <c r="M83" s="46">
        <v>0</v>
      </c>
      <c r="N83" s="46">
        <f t="shared" si="18"/>
        <v>0</v>
      </c>
      <c r="O83" s="47">
        <f t="shared" si="19"/>
        <v>4159063.6799999997</v>
      </c>
      <c r="P83" s="53">
        <v>1019540</v>
      </c>
      <c r="Q83" s="49">
        <f t="shared" si="20"/>
        <v>3139523.6799999997</v>
      </c>
      <c r="R83" s="49">
        <v>2914592</v>
      </c>
      <c r="S83" s="46">
        <f t="shared" si="21"/>
        <v>2681424.64</v>
      </c>
      <c r="T83" s="46">
        <v>5879283.550000001</v>
      </c>
      <c r="U83" s="46">
        <f t="shared" si="22"/>
        <v>5585319.37</v>
      </c>
      <c r="V83" s="50">
        <f t="shared" si="23"/>
        <v>5820948.32</v>
      </c>
      <c r="X83" s="10"/>
      <c r="Y83" s="10"/>
    </row>
    <row r="84" spans="1:25" s="54" customFormat="1" ht="12">
      <c r="A84" s="54">
        <v>177</v>
      </c>
      <c r="B84" s="45" t="s">
        <v>104</v>
      </c>
      <c r="C84" s="43">
        <v>228.27</v>
      </c>
      <c r="D84" s="44">
        <f t="shared" si="13"/>
        <v>830003.42</v>
      </c>
      <c r="E84" s="45">
        <v>89.46</v>
      </c>
      <c r="F84" s="3">
        <f t="shared" si="14"/>
        <v>162640.07</v>
      </c>
      <c r="G84" s="3">
        <v>40.64</v>
      </c>
      <c r="H84" s="46">
        <v>1.5</v>
      </c>
      <c r="I84" s="46">
        <f t="shared" si="15"/>
        <v>79495.5</v>
      </c>
      <c r="J84" s="3">
        <f t="shared" si="16"/>
        <v>1067.1</v>
      </c>
      <c r="K84" s="52">
        <v>7</v>
      </c>
      <c r="L84" s="46">
        <f t="shared" si="17"/>
        <v>4979.8</v>
      </c>
      <c r="M84" s="46">
        <v>0</v>
      </c>
      <c r="N84" s="46">
        <f t="shared" si="18"/>
        <v>0</v>
      </c>
      <c r="O84" s="47">
        <f t="shared" si="19"/>
        <v>1078185.8900000001</v>
      </c>
      <c r="P84" s="53">
        <v>476316</v>
      </c>
      <c r="Q84" s="49">
        <f t="shared" si="20"/>
        <v>601869.8900000001</v>
      </c>
      <c r="R84" s="49">
        <v>208236</v>
      </c>
      <c r="S84" s="46">
        <f t="shared" si="21"/>
        <v>191577.12</v>
      </c>
      <c r="T84" s="46">
        <v>747267.8200000002</v>
      </c>
      <c r="U84" s="46">
        <f t="shared" si="22"/>
        <v>709904.43</v>
      </c>
      <c r="V84" s="50">
        <f t="shared" si="23"/>
        <v>793447.0100000001</v>
      </c>
      <c r="X84" s="10"/>
      <c r="Y84" s="10"/>
    </row>
    <row r="85" spans="1:25" s="54" customFormat="1" ht="12">
      <c r="A85" s="54">
        <v>179</v>
      </c>
      <c r="B85" s="45" t="s">
        <v>105</v>
      </c>
      <c r="C85" s="43">
        <v>165.48999999999998</v>
      </c>
      <c r="D85" s="44">
        <f t="shared" si="13"/>
        <v>601731.57</v>
      </c>
      <c r="E85" s="45">
        <v>33.300000000000004</v>
      </c>
      <c r="F85" s="3">
        <f t="shared" si="14"/>
        <v>60540.07</v>
      </c>
      <c r="G85" s="3">
        <v>26.67</v>
      </c>
      <c r="H85" s="46">
        <v>0</v>
      </c>
      <c r="I85" s="46">
        <f t="shared" si="15"/>
        <v>52168.92</v>
      </c>
      <c r="J85" s="3">
        <f t="shared" si="16"/>
        <v>0</v>
      </c>
      <c r="K85" s="52">
        <v>7.84</v>
      </c>
      <c r="L85" s="46">
        <f t="shared" si="17"/>
        <v>5577.38</v>
      </c>
      <c r="M85" s="46">
        <v>0</v>
      </c>
      <c r="N85" s="46">
        <f t="shared" si="18"/>
        <v>0</v>
      </c>
      <c r="O85" s="47">
        <f t="shared" si="19"/>
        <v>720017.94</v>
      </c>
      <c r="P85" s="53">
        <v>420481</v>
      </c>
      <c r="Q85" s="49">
        <f t="shared" si="20"/>
        <v>299536.93999999994</v>
      </c>
      <c r="R85" s="49">
        <v>173610</v>
      </c>
      <c r="S85" s="46">
        <f t="shared" si="21"/>
        <v>159721.2</v>
      </c>
      <c r="T85" s="46">
        <v>402133.61000000004</v>
      </c>
      <c r="U85" s="46">
        <f t="shared" si="22"/>
        <v>382026.93</v>
      </c>
      <c r="V85" s="50">
        <f t="shared" si="23"/>
        <v>459258.13999999996</v>
      </c>
      <c r="X85" s="10"/>
      <c r="Y85" s="10"/>
    </row>
    <row r="86" spans="1:25" s="54" customFormat="1" ht="12">
      <c r="A86" s="56">
        <v>183</v>
      </c>
      <c r="B86" s="45" t="s">
        <v>106</v>
      </c>
      <c r="C86" s="43">
        <v>119.04</v>
      </c>
      <c r="D86" s="44">
        <f t="shared" si="13"/>
        <v>432836.58</v>
      </c>
      <c r="E86" s="45">
        <v>28.939999999999998</v>
      </c>
      <c r="F86" s="3">
        <f t="shared" si="14"/>
        <v>52613.5</v>
      </c>
      <c r="G86" s="3">
        <v>17.3</v>
      </c>
      <c r="H86" s="46">
        <v>1</v>
      </c>
      <c r="I86" s="46">
        <f t="shared" si="15"/>
        <v>33840.36</v>
      </c>
      <c r="J86" s="3">
        <f t="shared" si="16"/>
        <v>711.4</v>
      </c>
      <c r="K86" s="52">
        <v>2</v>
      </c>
      <c r="L86" s="46">
        <f t="shared" si="17"/>
        <v>1422.8</v>
      </c>
      <c r="M86" s="46">
        <v>0</v>
      </c>
      <c r="N86" s="46">
        <f t="shared" si="18"/>
        <v>0</v>
      </c>
      <c r="O86" s="47">
        <f t="shared" si="19"/>
        <v>521424.64</v>
      </c>
      <c r="P86" s="53">
        <v>665144</v>
      </c>
      <c r="Q86" s="49">
        <f t="shared" si="20"/>
        <v>0</v>
      </c>
      <c r="R86" s="49">
        <v>0</v>
      </c>
      <c r="S86" s="46">
        <f t="shared" si="21"/>
        <v>0</v>
      </c>
      <c r="T86" s="46">
        <v>0</v>
      </c>
      <c r="U86" s="46">
        <f t="shared" si="22"/>
        <v>0</v>
      </c>
      <c r="V86" s="50">
        <f t="shared" si="23"/>
        <v>0</v>
      </c>
      <c r="X86" s="10"/>
      <c r="Y86" s="10"/>
    </row>
    <row r="87" spans="1:25" s="54" customFormat="1" ht="12">
      <c r="A87" s="54">
        <v>185</v>
      </c>
      <c r="B87" s="45" t="s">
        <v>107</v>
      </c>
      <c r="C87" s="43">
        <v>1021.4399999999999</v>
      </c>
      <c r="D87" s="44">
        <f t="shared" si="13"/>
        <v>3714017.13</v>
      </c>
      <c r="E87" s="45">
        <v>588.38</v>
      </c>
      <c r="F87" s="3">
        <f t="shared" si="14"/>
        <v>1069686.61</v>
      </c>
      <c r="G87" s="3">
        <v>165.01</v>
      </c>
      <c r="H87" s="46">
        <v>1.71</v>
      </c>
      <c r="I87" s="46">
        <f t="shared" si="15"/>
        <v>322774.41</v>
      </c>
      <c r="J87" s="3">
        <f t="shared" si="16"/>
        <v>1216.49</v>
      </c>
      <c r="K87" s="52">
        <v>15.6</v>
      </c>
      <c r="L87" s="46">
        <f t="shared" si="17"/>
        <v>11097.84</v>
      </c>
      <c r="M87" s="46">
        <v>0</v>
      </c>
      <c r="N87" s="46">
        <f t="shared" si="18"/>
        <v>0</v>
      </c>
      <c r="O87" s="47">
        <f t="shared" si="19"/>
        <v>5118792.48</v>
      </c>
      <c r="P87" s="53">
        <v>1160674</v>
      </c>
      <c r="Q87" s="49">
        <f t="shared" si="20"/>
        <v>3958118.4800000004</v>
      </c>
      <c r="R87" s="49">
        <v>4034992</v>
      </c>
      <c r="S87" s="46">
        <f t="shared" si="21"/>
        <v>3712192.64</v>
      </c>
      <c r="T87" s="46">
        <v>7752107.260000002</v>
      </c>
      <c r="U87" s="46">
        <f t="shared" si="22"/>
        <v>7364501.9</v>
      </c>
      <c r="V87" s="50">
        <f t="shared" si="23"/>
        <v>7670311.120000001</v>
      </c>
      <c r="X87" s="10"/>
      <c r="Y87" s="10"/>
    </row>
    <row r="88" spans="1:25" s="54" customFormat="1" ht="12">
      <c r="A88" s="54">
        <v>187</v>
      </c>
      <c r="B88" s="45" t="s">
        <v>108</v>
      </c>
      <c r="C88" s="43">
        <v>101.66</v>
      </c>
      <c r="D88" s="44">
        <f t="shared" si="13"/>
        <v>369641.86</v>
      </c>
      <c r="E88" s="45">
        <v>29.349999999999998</v>
      </c>
      <c r="F88" s="3">
        <f t="shared" si="14"/>
        <v>53358.89</v>
      </c>
      <c r="G88" s="3">
        <v>24.65</v>
      </c>
      <c r="H88" s="46">
        <v>0</v>
      </c>
      <c r="I88" s="46">
        <f t="shared" si="15"/>
        <v>48217.62</v>
      </c>
      <c r="J88" s="3">
        <f t="shared" si="16"/>
        <v>0</v>
      </c>
      <c r="K88" s="52">
        <v>2</v>
      </c>
      <c r="L88" s="46">
        <f t="shared" si="17"/>
        <v>1422.8</v>
      </c>
      <c r="M88" s="46">
        <v>0</v>
      </c>
      <c r="N88" s="46">
        <f t="shared" si="18"/>
        <v>0</v>
      </c>
      <c r="O88" s="47">
        <f t="shared" si="19"/>
        <v>472641.17</v>
      </c>
      <c r="P88" s="53">
        <v>1069028</v>
      </c>
      <c r="Q88" s="49">
        <f t="shared" si="20"/>
        <v>0</v>
      </c>
      <c r="R88" s="49">
        <v>0</v>
      </c>
      <c r="S88" s="46">
        <f t="shared" si="21"/>
        <v>0</v>
      </c>
      <c r="T88" s="46">
        <v>0</v>
      </c>
      <c r="U88" s="46">
        <f t="shared" si="22"/>
        <v>0</v>
      </c>
      <c r="V88" s="50">
        <f t="shared" si="23"/>
        <v>0</v>
      </c>
      <c r="X88" s="10"/>
      <c r="Y88" s="10"/>
    </row>
    <row r="89" spans="1:25" s="54" customFormat="1" ht="12">
      <c r="A89" s="54">
        <v>189</v>
      </c>
      <c r="B89" s="45" t="s">
        <v>109</v>
      </c>
      <c r="C89" s="43">
        <v>607.89</v>
      </c>
      <c r="D89" s="44">
        <f t="shared" si="13"/>
        <v>2210324.51</v>
      </c>
      <c r="E89" s="45">
        <v>87.37</v>
      </c>
      <c r="F89" s="3">
        <f t="shared" si="14"/>
        <v>158840.41</v>
      </c>
      <c r="G89" s="3">
        <v>89.83</v>
      </c>
      <c r="H89" s="46">
        <v>0</v>
      </c>
      <c r="I89" s="46">
        <f t="shared" si="15"/>
        <v>175715.56</v>
      </c>
      <c r="J89" s="3">
        <f t="shared" si="16"/>
        <v>0</v>
      </c>
      <c r="K89" s="52">
        <v>13</v>
      </c>
      <c r="L89" s="46">
        <f t="shared" si="17"/>
        <v>9248.2</v>
      </c>
      <c r="M89" s="46">
        <v>0</v>
      </c>
      <c r="N89" s="46">
        <f t="shared" si="18"/>
        <v>0</v>
      </c>
      <c r="O89" s="47">
        <f t="shared" si="19"/>
        <v>2554128.68</v>
      </c>
      <c r="P89" s="53">
        <v>921386</v>
      </c>
      <c r="Q89" s="49">
        <f t="shared" si="20"/>
        <v>1632742.6800000002</v>
      </c>
      <c r="R89" s="49">
        <v>0</v>
      </c>
      <c r="S89" s="46">
        <f t="shared" si="21"/>
        <v>0</v>
      </c>
      <c r="T89" s="46">
        <v>1609717.44</v>
      </c>
      <c r="U89" s="46">
        <f t="shared" si="22"/>
        <v>1529231.57</v>
      </c>
      <c r="V89" s="50">
        <f t="shared" si="23"/>
        <v>1632742.6800000002</v>
      </c>
      <c r="X89" s="10"/>
      <c r="Y89" s="10"/>
    </row>
    <row r="90" spans="1:25" s="54" customFormat="1" ht="12">
      <c r="A90" s="54">
        <v>191</v>
      </c>
      <c r="B90" s="45" t="s">
        <v>110</v>
      </c>
      <c r="C90" s="43">
        <v>986.03</v>
      </c>
      <c r="D90" s="44">
        <f t="shared" si="13"/>
        <v>3585264.24</v>
      </c>
      <c r="E90" s="45">
        <v>204.02</v>
      </c>
      <c r="F90" s="3">
        <f t="shared" si="14"/>
        <v>370912.44</v>
      </c>
      <c r="G90" s="3">
        <v>140.89</v>
      </c>
      <c r="H90" s="46">
        <v>1.5</v>
      </c>
      <c r="I90" s="46">
        <f t="shared" si="15"/>
        <v>275593.52</v>
      </c>
      <c r="J90" s="3">
        <f t="shared" si="16"/>
        <v>1067.1</v>
      </c>
      <c r="K90" s="52">
        <v>7</v>
      </c>
      <c r="L90" s="46">
        <f t="shared" si="17"/>
        <v>4979.8</v>
      </c>
      <c r="M90" s="46">
        <v>0</v>
      </c>
      <c r="N90" s="46">
        <f t="shared" si="18"/>
        <v>0</v>
      </c>
      <c r="O90" s="47">
        <f t="shared" si="19"/>
        <v>4237817.1</v>
      </c>
      <c r="P90" s="53">
        <v>3966680</v>
      </c>
      <c r="Q90" s="49">
        <f t="shared" si="20"/>
        <v>271137.0999999996</v>
      </c>
      <c r="R90" s="49">
        <v>363818</v>
      </c>
      <c r="S90" s="46">
        <f t="shared" si="21"/>
        <v>334712.56</v>
      </c>
      <c r="T90" s="46">
        <v>649771.4600000004</v>
      </c>
      <c r="U90" s="46">
        <f t="shared" si="22"/>
        <v>617282.89</v>
      </c>
      <c r="V90" s="50">
        <f t="shared" si="23"/>
        <v>617282.89</v>
      </c>
      <c r="X90" s="10"/>
      <c r="Y90" s="10"/>
    </row>
    <row r="91" spans="1:25" s="54" customFormat="1" ht="12">
      <c r="A91" s="54">
        <v>195</v>
      </c>
      <c r="B91" s="45" t="s">
        <v>111</v>
      </c>
      <c r="C91" s="43">
        <v>532.73</v>
      </c>
      <c r="D91" s="44">
        <f t="shared" si="13"/>
        <v>1937038.24</v>
      </c>
      <c r="E91" s="45">
        <v>91.13</v>
      </c>
      <c r="F91" s="3">
        <f t="shared" si="14"/>
        <v>165676.16</v>
      </c>
      <c r="G91" s="3">
        <v>52.23</v>
      </c>
      <c r="H91" s="46">
        <v>0</v>
      </c>
      <c r="I91" s="46">
        <f t="shared" si="15"/>
        <v>102166.58</v>
      </c>
      <c r="J91" s="3">
        <f t="shared" si="16"/>
        <v>0</v>
      </c>
      <c r="K91" s="52">
        <v>4</v>
      </c>
      <c r="L91" s="46">
        <f t="shared" si="17"/>
        <v>2845.6</v>
      </c>
      <c r="M91" s="46">
        <v>0</v>
      </c>
      <c r="N91" s="46">
        <f t="shared" si="18"/>
        <v>0</v>
      </c>
      <c r="O91" s="47">
        <f t="shared" si="19"/>
        <v>2207726.58</v>
      </c>
      <c r="P91" s="53">
        <v>979912</v>
      </c>
      <c r="Q91" s="49">
        <f t="shared" si="20"/>
        <v>1227814.58</v>
      </c>
      <c r="R91" s="49">
        <v>0</v>
      </c>
      <c r="S91" s="46">
        <f t="shared" si="21"/>
        <v>0</v>
      </c>
      <c r="T91" s="46">
        <v>1254912.9500000002</v>
      </c>
      <c r="U91" s="46">
        <f t="shared" si="22"/>
        <v>1192167.3</v>
      </c>
      <c r="V91" s="50">
        <f t="shared" si="23"/>
        <v>1227814.58</v>
      </c>
      <c r="X91" s="10"/>
      <c r="Y91" s="10"/>
    </row>
    <row r="92" spans="1:25" s="54" customFormat="1" ht="12">
      <c r="A92" s="54">
        <v>197</v>
      </c>
      <c r="B92" s="45" t="s">
        <v>112</v>
      </c>
      <c r="C92" s="43">
        <v>59.85</v>
      </c>
      <c r="D92" s="44">
        <f t="shared" si="13"/>
        <v>217618.19</v>
      </c>
      <c r="E92" s="45">
        <v>18.14</v>
      </c>
      <c r="F92" s="3">
        <f t="shared" si="14"/>
        <v>32978.88</v>
      </c>
      <c r="G92" s="3">
        <v>12.66</v>
      </c>
      <c r="H92" s="46">
        <v>0.5</v>
      </c>
      <c r="I92" s="46">
        <f t="shared" si="15"/>
        <v>24764.1</v>
      </c>
      <c r="J92" s="3">
        <f t="shared" si="16"/>
        <v>355.7</v>
      </c>
      <c r="K92" s="52">
        <v>1</v>
      </c>
      <c r="L92" s="46">
        <f t="shared" si="17"/>
        <v>711.4</v>
      </c>
      <c r="M92" s="46">
        <v>0</v>
      </c>
      <c r="N92" s="46">
        <f t="shared" si="18"/>
        <v>0</v>
      </c>
      <c r="O92" s="47">
        <f t="shared" si="19"/>
        <v>276428.27</v>
      </c>
      <c r="P92" s="53">
        <v>124663</v>
      </c>
      <c r="Q92" s="49">
        <f t="shared" si="20"/>
        <v>151765.27000000002</v>
      </c>
      <c r="R92" s="49">
        <v>286055</v>
      </c>
      <c r="S92" s="46">
        <f t="shared" si="21"/>
        <v>263170.6</v>
      </c>
      <c r="T92" s="46">
        <v>440444.97</v>
      </c>
      <c r="U92" s="46">
        <f t="shared" si="22"/>
        <v>418422.72</v>
      </c>
      <c r="V92" s="50">
        <f t="shared" si="23"/>
        <v>418422.72</v>
      </c>
      <c r="X92" s="10"/>
      <c r="Y92" s="10"/>
    </row>
    <row r="93" spans="1:25" s="54" customFormat="1" ht="12">
      <c r="A93" s="54">
        <v>199</v>
      </c>
      <c r="B93" s="45" t="s">
        <v>113</v>
      </c>
      <c r="C93" s="43">
        <v>2138.69</v>
      </c>
      <c r="D93" s="44">
        <f t="shared" si="13"/>
        <v>7776405.16</v>
      </c>
      <c r="E93" s="45">
        <v>406.53</v>
      </c>
      <c r="F93" s="3">
        <f t="shared" si="14"/>
        <v>739079.67</v>
      </c>
      <c r="G93" s="3">
        <v>357.47</v>
      </c>
      <c r="H93" s="46">
        <v>31.57</v>
      </c>
      <c r="I93" s="46">
        <f t="shared" si="15"/>
        <v>699243.49</v>
      </c>
      <c r="J93" s="3">
        <f t="shared" si="16"/>
        <v>22458.9</v>
      </c>
      <c r="K93" s="52">
        <v>23.68</v>
      </c>
      <c r="L93" s="46">
        <f t="shared" si="17"/>
        <v>16845.95</v>
      </c>
      <c r="M93" s="46">
        <v>2.3439999999999985</v>
      </c>
      <c r="N93" s="46">
        <f t="shared" si="18"/>
        <v>8522.92</v>
      </c>
      <c r="O93" s="47">
        <f t="shared" si="19"/>
        <v>9262556.09</v>
      </c>
      <c r="P93" s="53">
        <v>3267493</v>
      </c>
      <c r="Q93" s="49">
        <f t="shared" si="20"/>
        <v>5995063.09</v>
      </c>
      <c r="R93" s="49">
        <v>1040103</v>
      </c>
      <c r="S93" s="46">
        <f t="shared" si="21"/>
        <v>956894.76</v>
      </c>
      <c r="T93" s="46">
        <v>6909729.319999998</v>
      </c>
      <c r="U93" s="46">
        <f t="shared" si="22"/>
        <v>6564242.85</v>
      </c>
      <c r="V93" s="50">
        <f t="shared" si="23"/>
        <v>6951957.85</v>
      </c>
      <c r="X93" s="10"/>
      <c r="Y93" s="10"/>
    </row>
    <row r="94" spans="1:25" s="54" customFormat="1" ht="12">
      <c r="A94" s="54">
        <v>201</v>
      </c>
      <c r="B94" s="45" t="s">
        <v>114</v>
      </c>
      <c r="C94" s="43">
        <v>352.79999999999995</v>
      </c>
      <c r="D94" s="44">
        <f t="shared" si="13"/>
        <v>1282801.97</v>
      </c>
      <c r="E94" s="45">
        <v>96.02</v>
      </c>
      <c r="F94" s="3">
        <f t="shared" si="14"/>
        <v>174566.28</v>
      </c>
      <c r="G94" s="3">
        <v>79.69</v>
      </c>
      <c r="H94" s="46">
        <v>1</v>
      </c>
      <c r="I94" s="46">
        <f t="shared" si="15"/>
        <v>155880.81</v>
      </c>
      <c r="J94" s="3">
        <f t="shared" si="16"/>
        <v>711.4</v>
      </c>
      <c r="K94" s="52">
        <v>4</v>
      </c>
      <c r="L94" s="46">
        <f t="shared" si="17"/>
        <v>2845.6</v>
      </c>
      <c r="M94" s="46">
        <v>0</v>
      </c>
      <c r="N94" s="46">
        <f t="shared" si="18"/>
        <v>0</v>
      </c>
      <c r="O94" s="47">
        <f t="shared" si="19"/>
        <v>1616806.06</v>
      </c>
      <c r="P94" s="53">
        <v>475557</v>
      </c>
      <c r="Q94" s="49">
        <f t="shared" si="20"/>
        <v>1141249.06</v>
      </c>
      <c r="R94" s="49">
        <v>849335</v>
      </c>
      <c r="S94" s="46">
        <f t="shared" si="21"/>
        <v>781388.2</v>
      </c>
      <c r="T94" s="46">
        <v>1916220.88</v>
      </c>
      <c r="U94" s="46">
        <f t="shared" si="22"/>
        <v>1820409.84</v>
      </c>
      <c r="V94" s="50">
        <f t="shared" si="23"/>
        <v>1922637.26</v>
      </c>
      <c r="X94" s="10"/>
      <c r="Y94" s="10"/>
    </row>
    <row r="95" spans="1:25" s="54" customFormat="1" ht="12">
      <c r="A95" s="54">
        <v>203</v>
      </c>
      <c r="B95" s="45" t="s">
        <v>115</v>
      </c>
      <c r="C95" s="43">
        <v>79.89999999999999</v>
      </c>
      <c r="D95" s="44">
        <f t="shared" si="13"/>
        <v>290521.19</v>
      </c>
      <c r="E95" s="45">
        <v>29.46</v>
      </c>
      <c r="F95" s="3">
        <f t="shared" si="14"/>
        <v>53558.87</v>
      </c>
      <c r="G95" s="3">
        <v>10.59</v>
      </c>
      <c r="H95" s="46">
        <v>0</v>
      </c>
      <c r="I95" s="46">
        <f t="shared" si="15"/>
        <v>20714.99</v>
      </c>
      <c r="J95" s="3">
        <f t="shared" si="16"/>
        <v>0</v>
      </c>
      <c r="K95" s="52">
        <v>4</v>
      </c>
      <c r="L95" s="46">
        <f t="shared" si="17"/>
        <v>2845.6</v>
      </c>
      <c r="M95" s="46">
        <v>0</v>
      </c>
      <c r="N95" s="46">
        <f t="shared" si="18"/>
        <v>0</v>
      </c>
      <c r="O95" s="47">
        <f t="shared" si="19"/>
        <v>367640.64999999997</v>
      </c>
      <c r="P95" s="53">
        <v>158103</v>
      </c>
      <c r="Q95" s="49">
        <f t="shared" si="20"/>
        <v>209537.64999999997</v>
      </c>
      <c r="R95" s="49">
        <v>221681</v>
      </c>
      <c r="S95" s="46">
        <f t="shared" si="21"/>
        <v>203946.52</v>
      </c>
      <c r="T95" s="46">
        <v>372446.6499999999</v>
      </c>
      <c r="U95" s="46">
        <f t="shared" si="22"/>
        <v>353824.32</v>
      </c>
      <c r="V95" s="50">
        <f t="shared" si="23"/>
        <v>413484.1699999999</v>
      </c>
      <c r="X95" s="10"/>
      <c r="Y95" s="10"/>
    </row>
    <row r="96" spans="1:25" s="54" customFormat="1" ht="12">
      <c r="A96" s="54">
        <v>209</v>
      </c>
      <c r="B96" s="45" t="s">
        <v>116</v>
      </c>
      <c r="C96" s="43">
        <v>143.59</v>
      </c>
      <c r="D96" s="44">
        <f t="shared" si="13"/>
        <v>522101.86</v>
      </c>
      <c r="E96" s="45">
        <v>48.71</v>
      </c>
      <c r="F96" s="3">
        <f t="shared" si="14"/>
        <v>88555.75</v>
      </c>
      <c r="G96" s="3">
        <v>37.38</v>
      </c>
      <c r="H96" s="46">
        <v>0</v>
      </c>
      <c r="I96" s="46">
        <f t="shared" si="15"/>
        <v>73118.64</v>
      </c>
      <c r="J96" s="3">
        <f t="shared" si="16"/>
        <v>0</v>
      </c>
      <c r="K96" s="52">
        <v>3</v>
      </c>
      <c r="L96" s="46">
        <f t="shared" si="17"/>
        <v>2134.2</v>
      </c>
      <c r="M96" s="46">
        <v>0</v>
      </c>
      <c r="N96" s="46">
        <f t="shared" si="18"/>
        <v>0</v>
      </c>
      <c r="O96" s="47">
        <f t="shared" si="19"/>
        <v>685910.45</v>
      </c>
      <c r="P96" s="53">
        <v>259013</v>
      </c>
      <c r="Q96" s="49">
        <f t="shared" si="20"/>
        <v>426897.44999999995</v>
      </c>
      <c r="R96" s="49">
        <v>250176</v>
      </c>
      <c r="S96" s="46">
        <f t="shared" si="21"/>
        <v>230161.92</v>
      </c>
      <c r="T96" s="46">
        <v>637647.51</v>
      </c>
      <c r="U96" s="46">
        <f t="shared" si="22"/>
        <v>605765.13</v>
      </c>
      <c r="V96" s="50">
        <f t="shared" si="23"/>
        <v>657059.37</v>
      </c>
      <c r="X96" s="10"/>
      <c r="Y96" s="10"/>
    </row>
    <row r="97" spans="1:25" s="54" customFormat="1" ht="12">
      <c r="A97" s="54">
        <v>211</v>
      </c>
      <c r="B97" s="45" t="s">
        <v>117</v>
      </c>
      <c r="C97" s="43">
        <v>399.32</v>
      </c>
      <c r="D97" s="44">
        <f t="shared" si="13"/>
        <v>1451951.48</v>
      </c>
      <c r="E97" s="45">
        <v>27.39</v>
      </c>
      <c r="F97" s="3">
        <f t="shared" si="14"/>
        <v>49795.57</v>
      </c>
      <c r="G97" s="3">
        <v>46.73</v>
      </c>
      <c r="H97" s="46">
        <v>2.5</v>
      </c>
      <c r="I97" s="46">
        <f t="shared" si="15"/>
        <v>91408.09</v>
      </c>
      <c r="J97" s="3">
        <f t="shared" si="16"/>
        <v>1778.5</v>
      </c>
      <c r="K97" s="52">
        <v>1</v>
      </c>
      <c r="L97" s="46">
        <f t="shared" si="17"/>
        <v>711.4</v>
      </c>
      <c r="M97" s="46">
        <v>0</v>
      </c>
      <c r="N97" s="46">
        <f t="shared" si="18"/>
        <v>0</v>
      </c>
      <c r="O97" s="47">
        <f t="shared" si="19"/>
        <v>1595645.04</v>
      </c>
      <c r="P97" s="53">
        <v>1075244</v>
      </c>
      <c r="Q97" s="49">
        <f t="shared" si="20"/>
        <v>520401.04000000004</v>
      </c>
      <c r="R97" s="49">
        <v>0</v>
      </c>
      <c r="S97" s="46">
        <f t="shared" si="21"/>
        <v>0</v>
      </c>
      <c r="T97" s="46">
        <v>524621.1100000001</v>
      </c>
      <c r="U97" s="46">
        <f t="shared" si="22"/>
        <v>498390.05</v>
      </c>
      <c r="V97" s="50">
        <f t="shared" si="23"/>
        <v>520401.04000000004</v>
      </c>
      <c r="X97" s="10"/>
      <c r="Y97" s="10"/>
    </row>
    <row r="98" spans="1:25" s="54" customFormat="1" ht="12">
      <c r="A98" s="54">
        <v>213</v>
      </c>
      <c r="B98" s="45" t="s">
        <v>118</v>
      </c>
      <c r="C98" s="43">
        <v>185.99</v>
      </c>
      <c r="D98" s="44">
        <f t="shared" si="13"/>
        <v>676270.8</v>
      </c>
      <c r="E98" s="45">
        <v>50.5</v>
      </c>
      <c r="F98" s="3">
        <f t="shared" si="14"/>
        <v>91810.01</v>
      </c>
      <c r="G98" s="3">
        <v>25.97</v>
      </c>
      <c r="H98" s="46">
        <v>0</v>
      </c>
      <c r="I98" s="46">
        <f t="shared" si="15"/>
        <v>50799.66</v>
      </c>
      <c r="J98" s="3">
        <f t="shared" si="16"/>
        <v>0</v>
      </c>
      <c r="K98" s="52">
        <v>4</v>
      </c>
      <c r="L98" s="46">
        <f t="shared" si="17"/>
        <v>2845.6</v>
      </c>
      <c r="M98" s="46">
        <v>0</v>
      </c>
      <c r="N98" s="46">
        <f t="shared" si="18"/>
        <v>0</v>
      </c>
      <c r="O98" s="47">
        <f t="shared" si="19"/>
        <v>821726.0700000001</v>
      </c>
      <c r="P98" s="53">
        <v>333453</v>
      </c>
      <c r="Q98" s="49">
        <f t="shared" si="20"/>
        <v>488273.07000000007</v>
      </c>
      <c r="R98" s="49">
        <v>347765</v>
      </c>
      <c r="S98" s="46">
        <f t="shared" si="21"/>
        <v>319943.8</v>
      </c>
      <c r="T98" s="46">
        <v>862038.8200000001</v>
      </c>
      <c r="U98" s="46">
        <f t="shared" si="22"/>
        <v>818936.88</v>
      </c>
      <c r="V98" s="50">
        <f t="shared" si="23"/>
        <v>818936.88</v>
      </c>
      <c r="X98" s="10"/>
      <c r="Y98" s="10"/>
    </row>
    <row r="99" spans="1:25" s="54" customFormat="1" ht="12">
      <c r="A99" s="54">
        <v>215</v>
      </c>
      <c r="B99" s="45" t="s">
        <v>119</v>
      </c>
      <c r="C99" s="43">
        <v>542.63</v>
      </c>
      <c r="D99" s="44">
        <f t="shared" si="13"/>
        <v>1973035.24</v>
      </c>
      <c r="E99" s="45">
        <v>29.34</v>
      </c>
      <c r="F99" s="3">
        <f t="shared" si="14"/>
        <v>53340.71</v>
      </c>
      <c r="G99" s="3">
        <v>55.480000000000004</v>
      </c>
      <c r="H99" s="46">
        <v>0</v>
      </c>
      <c r="I99" s="46">
        <f t="shared" si="15"/>
        <v>108523.87</v>
      </c>
      <c r="J99" s="3">
        <f t="shared" si="16"/>
        <v>0</v>
      </c>
      <c r="K99" s="52">
        <v>2</v>
      </c>
      <c r="L99" s="46">
        <f t="shared" si="17"/>
        <v>1422.8</v>
      </c>
      <c r="M99" s="46">
        <v>0.5999999999999999</v>
      </c>
      <c r="N99" s="46">
        <f t="shared" si="18"/>
        <v>2181.64</v>
      </c>
      <c r="O99" s="47">
        <f t="shared" si="19"/>
        <v>2138504.26</v>
      </c>
      <c r="P99" s="53">
        <v>1647928</v>
      </c>
      <c r="Q99" s="49">
        <f t="shared" si="20"/>
        <v>490576.2599999998</v>
      </c>
      <c r="R99" s="49">
        <v>19719</v>
      </c>
      <c r="S99" s="46">
        <f t="shared" si="21"/>
        <v>18141.48</v>
      </c>
      <c r="T99" s="46">
        <v>537148.5300000003</v>
      </c>
      <c r="U99" s="46">
        <f t="shared" si="22"/>
        <v>510291.1</v>
      </c>
      <c r="V99" s="50">
        <f t="shared" si="23"/>
        <v>510291.1</v>
      </c>
      <c r="X99" s="10"/>
      <c r="Y99" s="10"/>
    </row>
    <row r="100" spans="1:25" s="54" customFormat="1" ht="12">
      <c r="A100" s="54">
        <v>219</v>
      </c>
      <c r="B100" s="45" t="s">
        <v>120</v>
      </c>
      <c r="C100" s="43">
        <v>266.90000000000003</v>
      </c>
      <c r="D100" s="44">
        <f t="shared" si="13"/>
        <v>970464.41</v>
      </c>
      <c r="E100" s="45">
        <v>118.69</v>
      </c>
      <c r="F100" s="3">
        <f t="shared" si="14"/>
        <v>215780.79</v>
      </c>
      <c r="G100" s="3">
        <v>40.309999999999995</v>
      </c>
      <c r="H100" s="46">
        <v>7</v>
      </c>
      <c r="I100" s="46">
        <f t="shared" si="15"/>
        <v>78849.99</v>
      </c>
      <c r="J100" s="3">
        <f t="shared" si="16"/>
        <v>4979.8</v>
      </c>
      <c r="K100" s="52">
        <v>2</v>
      </c>
      <c r="L100" s="46">
        <f t="shared" si="17"/>
        <v>1422.8</v>
      </c>
      <c r="M100" s="46">
        <v>0</v>
      </c>
      <c r="N100" s="46">
        <f t="shared" si="18"/>
        <v>0</v>
      </c>
      <c r="O100" s="47">
        <f t="shared" si="19"/>
        <v>1271497.79</v>
      </c>
      <c r="P100" s="53">
        <v>228589</v>
      </c>
      <c r="Q100" s="49">
        <f t="shared" si="20"/>
        <v>1042908.79</v>
      </c>
      <c r="R100" s="49">
        <v>1186140</v>
      </c>
      <c r="S100" s="46">
        <f t="shared" si="21"/>
        <v>1091248.8</v>
      </c>
      <c r="T100" s="46">
        <v>2118479.5</v>
      </c>
      <c r="U100" s="46">
        <f t="shared" si="22"/>
        <v>2012555.53</v>
      </c>
      <c r="V100" s="50">
        <f t="shared" si="23"/>
        <v>2134157.59</v>
      </c>
      <c r="X100" s="10"/>
      <c r="Y100" s="10"/>
    </row>
    <row r="101" spans="1:25" s="54" customFormat="1" ht="12">
      <c r="A101" s="54">
        <v>221</v>
      </c>
      <c r="B101" s="45" t="s">
        <v>121</v>
      </c>
      <c r="C101" s="43">
        <v>41.57</v>
      </c>
      <c r="D101" s="44">
        <f t="shared" si="13"/>
        <v>151151.01</v>
      </c>
      <c r="E101" s="45">
        <v>19.07</v>
      </c>
      <c r="F101" s="3">
        <f t="shared" si="14"/>
        <v>34669.64</v>
      </c>
      <c r="G101" s="3">
        <v>10.5</v>
      </c>
      <c r="H101" s="46">
        <v>0</v>
      </c>
      <c r="I101" s="46">
        <f t="shared" si="15"/>
        <v>20538.95</v>
      </c>
      <c r="J101" s="3">
        <f t="shared" si="16"/>
        <v>0</v>
      </c>
      <c r="K101" s="52">
        <v>0</v>
      </c>
      <c r="L101" s="46">
        <f t="shared" si="17"/>
        <v>0</v>
      </c>
      <c r="M101" s="46">
        <v>0</v>
      </c>
      <c r="N101" s="46">
        <f t="shared" si="18"/>
        <v>0</v>
      </c>
      <c r="O101" s="47">
        <f t="shared" si="19"/>
        <v>206359.60000000003</v>
      </c>
      <c r="P101" s="53">
        <v>278388</v>
      </c>
      <c r="Q101" s="49">
        <f t="shared" si="20"/>
        <v>0</v>
      </c>
      <c r="R101" s="49">
        <v>204912</v>
      </c>
      <c r="S101" s="46">
        <f t="shared" si="21"/>
        <v>0</v>
      </c>
      <c r="T101" s="46">
        <v>0</v>
      </c>
      <c r="U101" s="46">
        <f t="shared" si="22"/>
        <v>0</v>
      </c>
      <c r="V101" s="50">
        <f t="shared" si="23"/>
        <v>0</v>
      </c>
      <c r="X101" s="10"/>
      <c r="Y101" s="10"/>
    </row>
    <row r="102" spans="1:25" s="54" customFormat="1" ht="12">
      <c r="A102" s="54">
        <v>222</v>
      </c>
      <c r="B102" s="45" t="s">
        <v>122</v>
      </c>
      <c r="C102" s="43">
        <v>1.88</v>
      </c>
      <c r="D102" s="44">
        <f t="shared" si="13"/>
        <v>6835.79</v>
      </c>
      <c r="E102" s="45">
        <v>0</v>
      </c>
      <c r="F102" s="3">
        <f t="shared" si="14"/>
        <v>0</v>
      </c>
      <c r="G102" s="3">
        <v>0</v>
      </c>
      <c r="H102" s="46">
        <v>0</v>
      </c>
      <c r="I102" s="46">
        <f t="shared" si="15"/>
        <v>0</v>
      </c>
      <c r="J102" s="3">
        <f t="shared" si="16"/>
        <v>0</v>
      </c>
      <c r="K102" s="52">
        <v>0</v>
      </c>
      <c r="L102" s="46">
        <f t="shared" si="17"/>
        <v>0</v>
      </c>
      <c r="M102" s="46">
        <v>0</v>
      </c>
      <c r="N102" s="46">
        <f t="shared" si="18"/>
        <v>0</v>
      </c>
      <c r="O102" s="47">
        <f t="shared" si="19"/>
        <v>6835.79</v>
      </c>
      <c r="P102" s="53">
        <v>164021</v>
      </c>
      <c r="Q102" s="49">
        <f t="shared" si="20"/>
        <v>0</v>
      </c>
      <c r="R102" s="49">
        <v>0</v>
      </c>
      <c r="S102" s="46">
        <f t="shared" si="21"/>
        <v>0</v>
      </c>
      <c r="T102" s="46">
        <v>0</v>
      </c>
      <c r="U102" s="46">
        <f t="shared" si="22"/>
        <v>0</v>
      </c>
      <c r="V102" s="50">
        <f t="shared" si="23"/>
        <v>0</v>
      </c>
      <c r="X102" s="10"/>
      <c r="Y102" s="10"/>
    </row>
    <row r="103" spans="1:25" s="54" customFormat="1" ht="12">
      <c r="A103" s="54">
        <v>223</v>
      </c>
      <c r="B103" s="45" t="s">
        <v>123</v>
      </c>
      <c r="C103" s="43">
        <v>1254.3799999999999</v>
      </c>
      <c r="D103" s="44">
        <f t="shared" si="13"/>
        <v>4561000.94</v>
      </c>
      <c r="E103" s="45">
        <v>84.57</v>
      </c>
      <c r="F103" s="3">
        <f t="shared" si="14"/>
        <v>153749.95</v>
      </c>
      <c r="G103" s="3">
        <v>201.57</v>
      </c>
      <c r="H103" s="46">
        <v>3.62</v>
      </c>
      <c r="I103" s="46">
        <f t="shared" si="15"/>
        <v>394289.06</v>
      </c>
      <c r="J103" s="3">
        <f t="shared" si="16"/>
        <v>2575.27</v>
      </c>
      <c r="K103" s="52">
        <v>21.56</v>
      </c>
      <c r="L103" s="46">
        <f t="shared" si="17"/>
        <v>15337.78</v>
      </c>
      <c r="M103" s="46">
        <v>0</v>
      </c>
      <c r="N103" s="46">
        <f t="shared" si="18"/>
        <v>0</v>
      </c>
      <c r="O103" s="47">
        <f t="shared" si="19"/>
        <v>5126953</v>
      </c>
      <c r="P103" s="53">
        <v>2521040</v>
      </c>
      <c r="Q103" s="49">
        <f t="shared" si="20"/>
        <v>2605913</v>
      </c>
      <c r="R103" s="49">
        <v>13676</v>
      </c>
      <c r="S103" s="46">
        <f t="shared" si="21"/>
        <v>12581.92</v>
      </c>
      <c r="T103" s="46">
        <v>2668195.5299999993</v>
      </c>
      <c r="U103" s="46">
        <f t="shared" si="22"/>
        <v>2534785.75</v>
      </c>
      <c r="V103" s="50">
        <f t="shared" si="23"/>
        <v>2618494.92</v>
      </c>
      <c r="X103" s="10"/>
      <c r="Y103" s="10"/>
    </row>
    <row r="104" spans="1:25" s="54" customFormat="1" ht="12">
      <c r="A104" s="54">
        <v>225</v>
      </c>
      <c r="B104" s="45" t="s">
        <v>124</v>
      </c>
      <c r="C104" s="43">
        <v>1553.18</v>
      </c>
      <c r="D104" s="44">
        <f t="shared" si="13"/>
        <v>5647455.67</v>
      </c>
      <c r="E104" s="45">
        <v>246.98</v>
      </c>
      <c r="F104" s="3">
        <f t="shared" si="14"/>
        <v>449014.58</v>
      </c>
      <c r="G104" s="3">
        <v>196.42</v>
      </c>
      <c r="H104" s="46">
        <v>21.47</v>
      </c>
      <c r="I104" s="46">
        <f t="shared" si="15"/>
        <v>384215.2</v>
      </c>
      <c r="J104" s="3">
        <f t="shared" si="16"/>
        <v>15273.76</v>
      </c>
      <c r="K104" s="52">
        <v>5.56</v>
      </c>
      <c r="L104" s="46">
        <f t="shared" si="17"/>
        <v>3955.38</v>
      </c>
      <c r="M104" s="46">
        <v>0</v>
      </c>
      <c r="N104" s="46">
        <f t="shared" si="18"/>
        <v>0</v>
      </c>
      <c r="O104" s="47">
        <f t="shared" si="19"/>
        <v>6499914.59</v>
      </c>
      <c r="P104" s="53">
        <v>7107114</v>
      </c>
      <c r="Q104" s="49">
        <f t="shared" si="20"/>
        <v>0</v>
      </c>
      <c r="R104" s="49">
        <v>0</v>
      </c>
      <c r="S104" s="46">
        <f t="shared" si="21"/>
        <v>0</v>
      </c>
      <c r="T104" s="46">
        <v>0</v>
      </c>
      <c r="U104" s="46">
        <f t="shared" si="22"/>
        <v>0</v>
      </c>
      <c r="V104" s="50">
        <f t="shared" si="23"/>
        <v>0</v>
      </c>
      <c r="X104" s="10"/>
      <c r="Y104" s="10"/>
    </row>
    <row r="105" spans="1:25" s="54" customFormat="1" ht="12">
      <c r="A105" s="54">
        <v>227</v>
      </c>
      <c r="B105" s="45" t="s">
        <v>125</v>
      </c>
      <c r="C105" s="43">
        <v>318.65999999999997</v>
      </c>
      <c r="D105" s="44">
        <f t="shared" si="13"/>
        <v>1158666.88</v>
      </c>
      <c r="E105" s="45">
        <v>15.55</v>
      </c>
      <c r="F105" s="3">
        <f t="shared" si="14"/>
        <v>28270.21</v>
      </c>
      <c r="G105" s="3">
        <v>40.22</v>
      </c>
      <c r="H105" s="46">
        <v>0</v>
      </c>
      <c r="I105" s="46">
        <f t="shared" si="15"/>
        <v>78673.94</v>
      </c>
      <c r="J105" s="3">
        <f t="shared" si="16"/>
        <v>0</v>
      </c>
      <c r="K105" s="52">
        <v>3</v>
      </c>
      <c r="L105" s="46">
        <f t="shared" si="17"/>
        <v>2134.2</v>
      </c>
      <c r="M105" s="46">
        <v>0</v>
      </c>
      <c r="N105" s="46">
        <f t="shared" si="18"/>
        <v>0</v>
      </c>
      <c r="O105" s="47">
        <f t="shared" si="19"/>
        <v>1267745.2299999997</v>
      </c>
      <c r="P105" s="53">
        <v>973486</v>
      </c>
      <c r="Q105" s="49">
        <f t="shared" si="20"/>
        <v>294259.22999999975</v>
      </c>
      <c r="R105" s="49">
        <v>0</v>
      </c>
      <c r="S105" s="46">
        <f t="shared" si="21"/>
        <v>0</v>
      </c>
      <c r="T105" s="46">
        <v>317281.30000000005</v>
      </c>
      <c r="U105" s="46">
        <f t="shared" si="22"/>
        <v>301417.24</v>
      </c>
      <c r="V105" s="50">
        <f t="shared" si="23"/>
        <v>301417.24</v>
      </c>
      <c r="X105" s="10"/>
      <c r="Y105" s="10"/>
    </row>
    <row r="106" spans="1:25" s="54" customFormat="1" ht="12">
      <c r="A106" s="54">
        <v>231</v>
      </c>
      <c r="B106" s="45" t="s">
        <v>126</v>
      </c>
      <c r="C106" s="43">
        <v>151.83</v>
      </c>
      <c r="D106" s="44">
        <f t="shared" si="13"/>
        <v>552062.99</v>
      </c>
      <c r="E106" s="45">
        <v>30.08</v>
      </c>
      <c r="F106" s="3">
        <f t="shared" si="14"/>
        <v>54686.04</v>
      </c>
      <c r="G106" s="3">
        <v>22.18</v>
      </c>
      <c r="H106" s="46">
        <v>0</v>
      </c>
      <c r="I106" s="46">
        <f t="shared" si="15"/>
        <v>43386.08</v>
      </c>
      <c r="J106" s="3">
        <f t="shared" si="16"/>
        <v>0</v>
      </c>
      <c r="K106" s="52">
        <v>2</v>
      </c>
      <c r="L106" s="46">
        <f t="shared" si="17"/>
        <v>1422.8</v>
      </c>
      <c r="M106" s="46">
        <v>0</v>
      </c>
      <c r="N106" s="46">
        <f t="shared" si="18"/>
        <v>0</v>
      </c>
      <c r="O106" s="47">
        <f t="shared" si="19"/>
        <v>651557.91</v>
      </c>
      <c r="P106" s="53">
        <v>572316</v>
      </c>
      <c r="Q106" s="49">
        <f t="shared" si="20"/>
        <v>79241.91000000003</v>
      </c>
      <c r="R106" s="49">
        <v>128961</v>
      </c>
      <c r="S106" s="46">
        <f t="shared" si="21"/>
        <v>118644.12</v>
      </c>
      <c r="T106" s="46">
        <v>207820.37</v>
      </c>
      <c r="U106" s="46">
        <f t="shared" si="22"/>
        <v>197429.35</v>
      </c>
      <c r="V106" s="50">
        <f t="shared" si="23"/>
        <v>197886.03000000003</v>
      </c>
      <c r="X106" s="10"/>
      <c r="Y106" s="10"/>
    </row>
    <row r="107" spans="1:25" s="54" customFormat="1" ht="12">
      <c r="A107" s="56">
        <v>233</v>
      </c>
      <c r="B107" s="45" t="s">
        <v>127</v>
      </c>
      <c r="C107" s="43">
        <v>1137.42</v>
      </c>
      <c r="D107" s="44">
        <f t="shared" si="13"/>
        <v>4135727.37</v>
      </c>
      <c r="E107" s="45">
        <v>46.91</v>
      </c>
      <c r="F107" s="3">
        <f t="shared" si="14"/>
        <v>85283.32</v>
      </c>
      <c r="G107" s="3">
        <v>120.14</v>
      </c>
      <c r="H107" s="46">
        <v>32.51</v>
      </c>
      <c r="I107" s="46">
        <f t="shared" si="15"/>
        <v>235004.65</v>
      </c>
      <c r="J107" s="3">
        <f t="shared" si="16"/>
        <v>23127.61</v>
      </c>
      <c r="K107" s="52">
        <v>5</v>
      </c>
      <c r="L107" s="46">
        <f t="shared" si="17"/>
        <v>3557</v>
      </c>
      <c r="M107" s="46">
        <v>0</v>
      </c>
      <c r="N107" s="46">
        <f t="shared" si="18"/>
        <v>0</v>
      </c>
      <c r="O107" s="47">
        <f t="shared" si="19"/>
        <v>4482699.950000001</v>
      </c>
      <c r="P107" s="53">
        <v>5139358</v>
      </c>
      <c r="Q107" s="49">
        <f t="shared" si="20"/>
        <v>0</v>
      </c>
      <c r="R107" s="49">
        <v>0</v>
      </c>
      <c r="S107" s="46">
        <f t="shared" si="21"/>
        <v>0</v>
      </c>
      <c r="T107" s="46">
        <v>0</v>
      </c>
      <c r="U107" s="46">
        <f t="shared" si="22"/>
        <v>0</v>
      </c>
      <c r="V107" s="50">
        <f t="shared" si="23"/>
        <v>0</v>
      </c>
      <c r="X107" s="10"/>
      <c r="Y107" s="10"/>
    </row>
    <row r="108" spans="1:25" s="54" customFormat="1" ht="12">
      <c r="A108" s="54">
        <v>235</v>
      </c>
      <c r="B108" s="45" t="s">
        <v>128</v>
      </c>
      <c r="C108" s="43">
        <v>65.53</v>
      </c>
      <c r="D108" s="44">
        <f t="shared" si="13"/>
        <v>238271.01</v>
      </c>
      <c r="E108" s="45">
        <v>12.33</v>
      </c>
      <c r="F108" s="3">
        <f t="shared" si="14"/>
        <v>22416.19</v>
      </c>
      <c r="G108" s="3">
        <v>10.5</v>
      </c>
      <c r="H108" s="46">
        <v>0</v>
      </c>
      <c r="I108" s="46">
        <f t="shared" si="15"/>
        <v>20538.95</v>
      </c>
      <c r="J108" s="3">
        <f t="shared" si="16"/>
        <v>0</v>
      </c>
      <c r="K108" s="52">
        <v>0</v>
      </c>
      <c r="L108" s="46">
        <f t="shared" si="17"/>
        <v>0</v>
      </c>
      <c r="M108" s="46">
        <v>0</v>
      </c>
      <c r="N108" s="46">
        <f t="shared" si="18"/>
        <v>0</v>
      </c>
      <c r="O108" s="47">
        <f t="shared" si="19"/>
        <v>281226.15</v>
      </c>
      <c r="P108" s="53">
        <v>435025</v>
      </c>
      <c r="Q108" s="49">
        <f t="shared" si="20"/>
        <v>0</v>
      </c>
      <c r="R108" s="49">
        <v>13345</v>
      </c>
      <c r="S108" s="46">
        <f t="shared" si="21"/>
        <v>0</v>
      </c>
      <c r="T108" s="46">
        <v>0</v>
      </c>
      <c r="U108" s="46">
        <f t="shared" si="22"/>
        <v>0</v>
      </c>
      <c r="V108" s="50">
        <f t="shared" si="23"/>
        <v>0</v>
      </c>
      <c r="X108" s="10"/>
      <c r="Y108" s="10"/>
    </row>
    <row r="109" spans="1:25" s="54" customFormat="1" ht="12">
      <c r="A109" s="54">
        <v>236</v>
      </c>
      <c r="B109" s="45" t="s">
        <v>129</v>
      </c>
      <c r="C109" s="43">
        <v>1</v>
      </c>
      <c r="D109" s="44">
        <f t="shared" si="13"/>
        <v>3636.06</v>
      </c>
      <c r="E109" s="45">
        <v>0</v>
      </c>
      <c r="F109" s="3">
        <f t="shared" si="14"/>
        <v>0</v>
      </c>
      <c r="G109" s="3">
        <v>0</v>
      </c>
      <c r="H109" s="46">
        <v>0</v>
      </c>
      <c r="I109" s="46">
        <f t="shared" si="15"/>
        <v>0</v>
      </c>
      <c r="J109" s="3">
        <f t="shared" si="16"/>
        <v>0</v>
      </c>
      <c r="K109" s="52">
        <v>0</v>
      </c>
      <c r="L109" s="46">
        <f t="shared" si="17"/>
        <v>0</v>
      </c>
      <c r="M109" s="46">
        <v>0</v>
      </c>
      <c r="N109" s="46">
        <f t="shared" si="18"/>
        <v>0</v>
      </c>
      <c r="O109" s="47">
        <f t="shared" si="19"/>
        <v>3636.06</v>
      </c>
      <c r="P109" s="53">
        <v>35643</v>
      </c>
      <c r="Q109" s="49">
        <f t="shared" si="20"/>
        <v>0</v>
      </c>
      <c r="R109" s="49">
        <v>0</v>
      </c>
      <c r="S109" s="46">
        <f t="shared" si="21"/>
        <v>0</v>
      </c>
      <c r="T109" s="46">
        <v>0</v>
      </c>
      <c r="U109" s="46">
        <f t="shared" si="22"/>
        <v>0</v>
      </c>
      <c r="V109" s="50">
        <f t="shared" si="23"/>
        <v>0</v>
      </c>
      <c r="X109" s="10"/>
      <c r="Y109" s="10"/>
    </row>
    <row r="110" spans="1:25" s="54" customFormat="1" ht="12">
      <c r="A110" s="54">
        <v>238</v>
      </c>
      <c r="B110" s="45" t="s">
        <v>130</v>
      </c>
      <c r="C110" s="43">
        <v>564.35</v>
      </c>
      <c r="D110" s="44">
        <f t="shared" si="13"/>
        <v>2052010.46</v>
      </c>
      <c r="E110" s="45">
        <v>209.78</v>
      </c>
      <c r="F110" s="3">
        <f t="shared" si="14"/>
        <v>381384.24</v>
      </c>
      <c r="G110" s="3">
        <v>99.5</v>
      </c>
      <c r="H110" s="46">
        <v>8</v>
      </c>
      <c r="I110" s="46">
        <f t="shared" si="15"/>
        <v>194630.96</v>
      </c>
      <c r="J110" s="3">
        <f t="shared" si="16"/>
        <v>5691.2</v>
      </c>
      <c r="K110" s="52">
        <v>7</v>
      </c>
      <c r="L110" s="46">
        <f t="shared" si="17"/>
        <v>4979.8</v>
      </c>
      <c r="M110" s="46">
        <v>0.375</v>
      </c>
      <c r="N110" s="46">
        <f t="shared" si="18"/>
        <v>1363.52</v>
      </c>
      <c r="O110" s="47">
        <f t="shared" si="19"/>
        <v>2640060.18</v>
      </c>
      <c r="P110" s="53">
        <v>711257</v>
      </c>
      <c r="Q110" s="49">
        <f t="shared" si="20"/>
        <v>1928803.1800000002</v>
      </c>
      <c r="R110" s="49">
        <v>2109770</v>
      </c>
      <c r="S110" s="46">
        <f t="shared" si="21"/>
        <v>1940988.4</v>
      </c>
      <c r="T110" s="46">
        <v>3854041.61</v>
      </c>
      <c r="U110" s="46">
        <f t="shared" si="22"/>
        <v>3661339.53</v>
      </c>
      <c r="V110" s="50">
        <f t="shared" si="23"/>
        <v>3869791.58</v>
      </c>
      <c r="X110" s="10"/>
      <c r="Y110" s="10"/>
    </row>
    <row r="111" spans="1:25" s="54" customFormat="1" ht="12">
      <c r="A111" s="54">
        <v>243</v>
      </c>
      <c r="B111" s="45" t="s">
        <v>131</v>
      </c>
      <c r="C111" s="43">
        <v>38.38</v>
      </c>
      <c r="D111" s="44">
        <f t="shared" si="13"/>
        <v>139551.98</v>
      </c>
      <c r="E111" s="45">
        <v>14.65</v>
      </c>
      <c r="F111" s="3">
        <f t="shared" si="14"/>
        <v>26633.99</v>
      </c>
      <c r="G111" s="3">
        <v>7.59</v>
      </c>
      <c r="H111" s="46">
        <v>0</v>
      </c>
      <c r="I111" s="46">
        <f t="shared" si="15"/>
        <v>14846.72</v>
      </c>
      <c r="J111" s="3">
        <f t="shared" si="16"/>
        <v>0</v>
      </c>
      <c r="K111" s="52">
        <v>0</v>
      </c>
      <c r="L111" s="46">
        <f t="shared" si="17"/>
        <v>0</v>
      </c>
      <c r="M111" s="46">
        <v>0</v>
      </c>
      <c r="N111" s="46">
        <f t="shared" si="18"/>
        <v>0</v>
      </c>
      <c r="O111" s="47">
        <f t="shared" si="19"/>
        <v>181032.69</v>
      </c>
      <c r="P111" s="53">
        <v>619115</v>
      </c>
      <c r="Q111" s="49">
        <f t="shared" si="20"/>
        <v>0</v>
      </c>
      <c r="R111" s="49">
        <v>0</v>
      </c>
      <c r="S111" s="46">
        <f t="shared" si="21"/>
        <v>0</v>
      </c>
      <c r="T111" s="46">
        <v>0</v>
      </c>
      <c r="U111" s="46">
        <f t="shared" si="22"/>
        <v>0</v>
      </c>
      <c r="V111" s="50">
        <f t="shared" si="23"/>
        <v>0</v>
      </c>
      <c r="X111" s="10"/>
      <c r="Y111" s="10"/>
    </row>
    <row r="112" spans="1:25" s="54" customFormat="1" ht="12">
      <c r="A112" s="54">
        <v>245</v>
      </c>
      <c r="B112" s="45" t="s">
        <v>132</v>
      </c>
      <c r="C112" s="43">
        <v>519.56</v>
      </c>
      <c r="D112" s="44">
        <f t="shared" si="13"/>
        <v>1889151.33</v>
      </c>
      <c r="E112" s="45">
        <v>123.05</v>
      </c>
      <c r="F112" s="3">
        <f t="shared" si="14"/>
        <v>223707.36</v>
      </c>
      <c r="G112" s="3">
        <v>91.84</v>
      </c>
      <c r="H112" s="46">
        <v>0</v>
      </c>
      <c r="I112" s="46">
        <f t="shared" si="15"/>
        <v>179647.31</v>
      </c>
      <c r="J112" s="3">
        <f t="shared" si="16"/>
        <v>0</v>
      </c>
      <c r="K112" s="52">
        <v>3</v>
      </c>
      <c r="L112" s="46">
        <f t="shared" si="17"/>
        <v>2134.2</v>
      </c>
      <c r="M112" s="46">
        <v>0</v>
      </c>
      <c r="N112" s="46">
        <f t="shared" si="18"/>
        <v>0</v>
      </c>
      <c r="O112" s="47">
        <f t="shared" si="19"/>
        <v>2294640.2</v>
      </c>
      <c r="P112" s="53">
        <v>880807</v>
      </c>
      <c r="Q112" s="49">
        <f t="shared" si="20"/>
        <v>1413833.2000000002</v>
      </c>
      <c r="R112" s="49">
        <v>839188</v>
      </c>
      <c r="S112" s="46">
        <f t="shared" si="21"/>
        <v>772052.96</v>
      </c>
      <c r="T112" s="46">
        <v>2233826.48</v>
      </c>
      <c r="U112" s="46">
        <f t="shared" si="22"/>
        <v>2122135.16</v>
      </c>
      <c r="V112" s="50">
        <f t="shared" si="23"/>
        <v>2185886.16</v>
      </c>
      <c r="X112" s="10"/>
      <c r="Y112" s="10"/>
    </row>
    <row r="113" spans="1:25" s="54" customFormat="1" ht="12">
      <c r="A113" s="54">
        <v>247</v>
      </c>
      <c r="B113" s="45" t="s">
        <v>133</v>
      </c>
      <c r="C113" s="43">
        <v>114.1</v>
      </c>
      <c r="D113" s="44">
        <f t="shared" si="13"/>
        <v>414874.45</v>
      </c>
      <c r="E113" s="45">
        <v>34.15</v>
      </c>
      <c r="F113" s="3">
        <f t="shared" si="14"/>
        <v>62085.38</v>
      </c>
      <c r="G113" s="3">
        <v>17.01</v>
      </c>
      <c r="H113" s="46">
        <v>0</v>
      </c>
      <c r="I113" s="46">
        <f t="shared" si="15"/>
        <v>33273.09</v>
      </c>
      <c r="J113" s="3">
        <f t="shared" si="16"/>
        <v>0</v>
      </c>
      <c r="K113" s="52">
        <v>4</v>
      </c>
      <c r="L113" s="46">
        <f t="shared" si="17"/>
        <v>2845.6</v>
      </c>
      <c r="M113" s="46">
        <v>0</v>
      </c>
      <c r="N113" s="46">
        <f t="shared" si="18"/>
        <v>0</v>
      </c>
      <c r="O113" s="47">
        <f t="shared" si="19"/>
        <v>513078.52</v>
      </c>
      <c r="P113" s="53">
        <v>188137</v>
      </c>
      <c r="Q113" s="49">
        <f t="shared" si="20"/>
        <v>324941.52</v>
      </c>
      <c r="R113" s="49">
        <v>64565</v>
      </c>
      <c r="S113" s="46">
        <f t="shared" si="21"/>
        <v>59399.8</v>
      </c>
      <c r="T113" s="46">
        <v>372095.14</v>
      </c>
      <c r="U113" s="46">
        <f t="shared" si="22"/>
        <v>353490.38</v>
      </c>
      <c r="V113" s="50">
        <f t="shared" si="23"/>
        <v>384341.32</v>
      </c>
      <c r="X113" s="10"/>
      <c r="Y113" s="10"/>
    </row>
    <row r="114" spans="1:25" s="54" customFormat="1" ht="12">
      <c r="A114" s="54">
        <v>249</v>
      </c>
      <c r="B114" s="45" t="s">
        <v>134</v>
      </c>
      <c r="C114" s="43">
        <v>846.37</v>
      </c>
      <c r="D114" s="44">
        <f t="shared" si="13"/>
        <v>3077452.1</v>
      </c>
      <c r="E114" s="45">
        <v>330.35</v>
      </c>
      <c r="F114" s="3">
        <f t="shared" si="14"/>
        <v>600582.91</v>
      </c>
      <c r="G114" s="3">
        <v>173.48</v>
      </c>
      <c r="H114" s="46">
        <v>1.69</v>
      </c>
      <c r="I114" s="46">
        <f t="shared" si="15"/>
        <v>339342.49</v>
      </c>
      <c r="J114" s="3">
        <f t="shared" si="16"/>
        <v>1202.27</v>
      </c>
      <c r="K114" s="52">
        <v>17.68</v>
      </c>
      <c r="L114" s="46">
        <f t="shared" si="17"/>
        <v>12577.55</v>
      </c>
      <c r="M114" s="46">
        <v>0.3</v>
      </c>
      <c r="N114" s="46">
        <f t="shared" si="18"/>
        <v>1090.82</v>
      </c>
      <c r="O114" s="47">
        <f t="shared" si="19"/>
        <v>4032248.1399999997</v>
      </c>
      <c r="P114" s="53">
        <v>1005774</v>
      </c>
      <c r="Q114" s="49">
        <f t="shared" si="20"/>
        <v>3026474.1399999997</v>
      </c>
      <c r="R114" s="49">
        <v>2337908</v>
      </c>
      <c r="S114" s="46">
        <f t="shared" si="21"/>
        <v>2150875.36</v>
      </c>
      <c r="T114" s="46">
        <v>5245282.24</v>
      </c>
      <c r="U114" s="46">
        <f t="shared" si="22"/>
        <v>4983018.13</v>
      </c>
      <c r="V114" s="50">
        <f t="shared" si="23"/>
        <v>5177349.5</v>
      </c>
      <c r="X114" s="10"/>
      <c r="Y114" s="10"/>
    </row>
    <row r="115" spans="1:25" s="54" customFormat="1" ht="12">
      <c r="A115" s="54">
        <v>255</v>
      </c>
      <c r="B115" s="45" t="s">
        <v>135</v>
      </c>
      <c r="C115" s="43">
        <v>502.90000000000003</v>
      </c>
      <c r="D115" s="44">
        <f t="shared" si="13"/>
        <v>1828574.57</v>
      </c>
      <c r="E115" s="45">
        <v>232.26999999999998</v>
      </c>
      <c r="F115" s="3">
        <f t="shared" si="14"/>
        <v>422271.51</v>
      </c>
      <c r="G115" s="3">
        <v>106.10000000000001</v>
      </c>
      <c r="H115" s="46">
        <v>4.5</v>
      </c>
      <c r="I115" s="46">
        <f t="shared" si="15"/>
        <v>207541.15</v>
      </c>
      <c r="J115" s="3">
        <f t="shared" si="16"/>
        <v>3201.3</v>
      </c>
      <c r="K115" s="52">
        <v>4</v>
      </c>
      <c r="L115" s="46">
        <f t="shared" si="17"/>
        <v>2845.6</v>
      </c>
      <c r="M115" s="46">
        <v>0</v>
      </c>
      <c r="N115" s="46">
        <f t="shared" si="18"/>
        <v>0</v>
      </c>
      <c r="O115" s="47">
        <f t="shared" si="19"/>
        <v>2464434.13</v>
      </c>
      <c r="P115" s="53">
        <v>482700</v>
      </c>
      <c r="Q115" s="49">
        <f t="shared" si="20"/>
        <v>1981734.13</v>
      </c>
      <c r="R115" s="49">
        <v>2455617</v>
      </c>
      <c r="S115" s="46">
        <f t="shared" si="21"/>
        <v>2259167.64</v>
      </c>
      <c r="T115" s="46">
        <v>4164286.62</v>
      </c>
      <c r="U115" s="46">
        <f t="shared" si="22"/>
        <v>3956072.29</v>
      </c>
      <c r="V115" s="50">
        <f t="shared" si="23"/>
        <v>4240901.77</v>
      </c>
      <c r="X115" s="10"/>
      <c r="Y115" s="10"/>
    </row>
    <row r="116" spans="1:25" s="54" customFormat="1" ht="12">
      <c r="A116" s="56">
        <v>257</v>
      </c>
      <c r="B116" s="45" t="s">
        <v>136</v>
      </c>
      <c r="C116" s="43">
        <v>221.67</v>
      </c>
      <c r="D116" s="44">
        <f t="shared" si="13"/>
        <v>806005.42</v>
      </c>
      <c r="E116" s="45">
        <v>40.41</v>
      </c>
      <c r="F116" s="3">
        <f t="shared" si="14"/>
        <v>73466.19</v>
      </c>
      <c r="G116" s="3">
        <v>43.12</v>
      </c>
      <c r="H116" s="46">
        <v>2</v>
      </c>
      <c r="I116" s="46">
        <f t="shared" si="15"/>
        <v>84346.6</v>
      </c>
      <c r="J116" s="3">
        <f t="shared" si="16"/>
        <v>1422.8</v>
      </c>
      <c r="K116" s="52">
        <v>2</v>
      </c>
      <c r="L116" s="46">
        <f t="shared" si="17"/>
        <v>1422.8</v>
      </c>
      <c r="M116" s="46">
        <v>0</v>
      </c>
      <c r="N116" s="46">
        <f t="shared" si="18"/>
        <v>0</v>
      </c>
      <c r="O116" s="47">
        <f t="shared" si="19"/>
        <v>966663.8100000002</v>
      </c>
      <c r="P116" s="53">
        <v>1551061</v>
      </c>
      <c r="Q116" s="49">
        <f t="shared" si="20"/>
        <v>0</v>
      </c>
      <c r="R116" s="49">
        <v>0</v>
      </c>
      <c r="S116" s="46">
        <f t="shared" si="21"/>
        <v>0</v>
      </c>
      <c r="T116" s="46">
        <v>0</v>
      </c>
      <c r="U116" s="46">
        <f t="shared" si="22"/>
        <v>0</v>
      </c>
      <c r="V116" s="50">
        <f t="shared" si="23"/>
        <v>0</v>
      </c>
      <c r="X116" s="10"/>
      <c r="Y116" s="10"/>
    </row>
    <row r="117" spans="1:25" s="54" customFormat="1" ht="12">
      <c r="A117" s="54">
        <v>259</v>
      </c>
      <c r="B117" s="45" t="s">
        <v>137</v>
      </c>
      <c r="C117" s="43">
        <v>1244.75</v>
      </c>
      <c r="D117" s="44">
        <f t="shared" si="13"/>
        <v>4525985.69</v>
      </c>
      <c r="E117" s="45">
        <v>39.8</v>
      </c>
      <c r="F117" s="3">
        <f t="shared" si="14"/>
        <v>72357.2</v>
      </c>
      <c r="G117" s="3">
        <v>139.93</v>
      </c>
      <c r="H117" s="46">
        <v>8</v>
      </c>
      <c r="I117" s="46">
        <f t="shared" si="15"/>
        <v>273715.67</v>
      </c>
      <c r="J117" s="3">
        <f t="shared" si="16"/>
        <v>5691.2</v>
      </c>
      <c r="K117" s="52">
        <v>20.61</v>
      </c>
      <c r="L117" s="46">
        <f t="shared" si="17"/>
        <v>14661.95</v>
      </c>
      <c r="M117" s="46">
        <v>0</v>
      </c>
      <c r="N117" s="46">
        <f t="shared" si="18"/>
        <v>0</v>
      </c>
      <c r="O117" s="47">
        <f t="shared" si="19"/>
        <v>4892411.710000001</v>
      </c>
      <c r="P117" s="53">
        <v>2860861</v>
      </c>
      <c r="Q117" s="49">
        <f t="shared" si="20"/>
        <v>2031550.710000001</v>
      </c>
      <c r="R117" s="49">
        <v>0</v>
      </c>
      <c r="S117" s="46">
        <f t="shared" si="21"/>
        <v>0</v>
      </c>
      <c r="T117" s="46">
        <v>1954829.6800000006</v>
      </c>
      <c r="U117" s="46">
        <f t="shared" si="22"/>
        <v>1857088.2</v>
      </c>
      <c r="V117" s="50">
        <f t="shared" si="23"/>
        <v>2031550.710000001</v>
      </c>
      <c r="X117" s="10"/>
      <c r="Y117" s="10"/>
    </row>
    <row r="118" spans="1:25" s="54" customFormat="1" ht="12">
      <c r="A118" s="54">
        <v>261</v>
      </c>
      <c r="B118" s="45" t="s">
        <v>138</v>
      </c>
      <c r="C118" s="43">
        <v>1840.31</v>
      </c>
      <c r="D118" s="44">
        <f t="shared" si="13"/>
        <v>6691477.58</v>
      </c>
      <c r="E118" s="45">
        <v>293.92</v>
      </c>
      <c r="F118" s="3">
        <f t="shared" si="14"/>
        <v>534352.44</v>
      </c>
      <c r="G118" s="3">
        <v>247.96</v>
      </c>
      <c r="H118" s="46">
        <v>36.15</v>
      </c>
      <c r="I118" s="46">
        <f t="shared" si="15"/>
        <v>485032.08</v>
      </c>
      <c r="J118" s="3">
        <f t="shared" si="16"/>
        <v>25717.11</v>
      </c>
      <c r="K118" s="52">
        <v>28.2</v>
      </c>
      <c r="L118" s="46">
        <f t="shared" si="17"/>
        <v>20061.48</v>
      </c>
      <c r="M118" s="46">
        <v>0</v>
      </c>
      <c r="N118" s="46">
        <f t="shared" si="18"/>
        <v>0</v>
      </c>
      <c r="O118" s="47">
        <f t="shared" si="19"/>
        <v>7756640.69</v>
      </c>
      <c r="P118" s="53">
        <v>4149940</v>
      </c>
      <c r="Q118" s="49">
        <f t="shared" si="20"/>
        <v>3606700.6900000004</v>
      </c>
      <c r="R118" s="49">
        <v>0</v>
      </c>
      <c r="S118" s="46">
        <f t="shared" si="21"/>
        <v>0</v>
      </c>
      <c r="T118" s="46">
        <v>3750938.1499999994</v>
      </c>
      <c r="U118" s="46">
        <f t="shared" si="22"/>
        <v>3563391.24</v>
      </c>
      <c r="V118" s="50">
        <f t="shared" si="23"/>
        <v>3606700.6900000004</v>
      </c>
      <c r="X118" s="10"/>
      <c r="Y118" s="10"/>
    </row>
    <row r="119" spans="1:25" s="54" customFormat="1" ht="12">
      <c r="A119" s="54">
        <v>263</v>
      </c>
      <c r="B119" s="45" t="s">
        <v>139</v>
      </c>
      <c r="C119" s="43">
        <v>849.65</v>
      </c>
      <c r="D119" s="44">
        <f t="shared" si="13"/>
        <v>3089378.38</v>
      </c>
      <c r="E119" s="45">
        <v>84.94999999999999</v>
      </c>
      <c r="F119" s="3">
        <f t="shared" si="14"/>
        <v>154440.8</v>
      </c>
      <c r="G119" s="3">
        <v>161.09</v>
      </c>
      <c r="H119" s="46">
        <v>1</v>
      </c>
      <c r="I119" s="46">
        <f t="shared" si="15"/>
        <v>315106.54</v>
      </c>
      <c r="J119" s="3">
        <f t="shared" si="16"/>
        <v>711.4</v>
      </c>
      <c r="K119" s="52">
        <v>8</v>
      </c>
      <c r="L119" s="46">
        <f t="shared" si="17"/>
        <v>5691.2</v>
      </c>
      <c r="M119" s="46">
        <v>0</v>
      </c>
      <c r="N119" s="46">
        <f t="shared" si="18"/>
        <v>0</v>
      </c>
      <c r="O119" s="47">
        <f t="shared" si="19"/>
        <v>3565328.32</v>
      </c>
      <c r="P119" s="53">
        <v>1389580</v>
      </c>
      <c r="Q119" s="49">
        <f t="shared" si="20"/>
        <v>2175748.32</v>
      </c>
      <c r="R119" s="49">
        <v>0</v>
      </c>
      <c r="S119" s="46">
        <f t="shared" si="21"/>
        <v>0</v>
      </c>
      <c r="T119" s="46">
        <v>2183049.0799999996</v>
      </c>
      <c r="U119" s="46">
        <f t="shared" si="22"/>
        <v>2073896.63</v>
      </c>
      <c r="V119" s="50">
        <f t="shared" si="23"/>
        <v>2175748.32</v>
      </c>
      <c r="X119" s="10"/>
      <c r="Y119" s="10"/>
    </row>
    <row r="120" spans="1:25" s="54" customFormat="1" ht="12">
      <c r="A120" s="54">
        <v>267</v>
      </c>
      <c r="B120" s="45" t="s">
        <v>140</v>
      </c>
      <c r="C120" s="43">
        <v>3339.83</v>
      </c>
      <c r="D120" s="44">
        <f t="shared" si="13"/>
        <v>12143822.27</v>
      </c>
      <c r="E120" s="45">
        <v>552.49</v>
      </c>
      <c r="F120" s="3">
        <f t="shared" si="14"/>
        <v>1004437.87</v>
      </c>
      <c r="G120" s="3">
        <v>519.85</v>
      </c>
      <c r="H120" s="46">
        <v>35.65</v>
      </c>
      <c r="I120" s="46">
        <f t="shared" si="15"/>
        <v>1016873.39</v>
      </c>
      <c r="J120" s="3">
        <f t="shared" si="16"/>
        <v>25361.41</v>
      </c>
      <c r="K120" s="52">
        <v>49.43</v>
      </c>
      <c r="L120" s="46">
        <f t="shared" si="17"/>
        <v>35164.5</v>
      </c>
      <c r="M120" s="46">
        <v>0</v>
      </c>
      <c r="N120" s="46">
        <f t="shared" si="18"/>
        <v>0</v>
      </c>
      <c r="O120" s="47">
        <f t="shared" si="19"/>
        <v>14225659.44</v>
      </c>
      <c r="P120" s="53">
        <v>6172347</v>
      </c>
      <c r="Q120" s="49">
        <f t="shared" si="20"/>
        <v>8053312.4399999995</v>
      </c>
      <c r="R120" s="49">
        <v>0</v>
      </c>
      <c r="S120" s="46">
        <f t="shared" si="21"/>
        <v>0</v>
      </c>
      <c r="T120" s="46">
        <v>8251837.080000002</v>
      </c>
      <c r="U120" s="46">
        <f t="shared" si="22"/>
        <v>7839245.23</v>
      </c>
      <c r="V120" s="50">
        <f t="shared" si="23"/>
        <v>8053312.4399999995</v>
      </c>
      <c r="X120" s="10"/>
      <c r="Y120" s="10"/>
    </row>
    <row r="121" spans="1:25" s="54" customFormat="1" ht="12">
      <c r="A121" s="54">
        <v>271</v>
      </c>
      <c r="B121" s="45" t="s">
        <v>141</v>
      </c>
      <c r="C121" s="43">
        <v>77.21000000000001</v>
      </c>
      <c r="D121" s="44">
        <f t="shared" si="13"/>
        <v>280740.19</v>
      </c>
      <c r="E121" s="45">
        <v>13.07</v>
      </c>
      <c r="F121" s="3">
        <f t="shared" si="14"/>
        <v>23761.52</v>
      </c>
      <c r="G121" s="3">
        <v>5.91</v>
      </c>
      <c r="H121" s="46">
        <v>0</v>
      </c>
      <c r="I121" s="46">
        <f t="shared" si="15"/>
        <v>11560.49</v>
      </c>
      <c r="J121" s="3">
        <f t="shared" si="16"/>
        <v>0</v>
      </c>
      <c r="K121" s="52">
        <v>0</v>
      </c>
      <c r="L121" s="46">
        <f t="shared" si="17"/>
        <v>0</v>
      </c>
      <c r="M121" s="46">
        <v>0</v>
      </c>
      <c r="N121" s="46">
        <f t="shared" si="18"/>
        <v>0</v>
      </c>
      <c r="O121" s="47">
        <f t="shared" si="19"/>
        <v>316062.2</v>
      </c>
      <c r="P121" s="53">
        <v>882879</v>
      </c>
      <c r="Q121" s="49">
        <f t="shared" si="20"/>
        <v>0</v>
      </c>
      <c r="R121" s="49">
        <v>78127</v>
      </c>
      <c r="S121" s="46">
        <f t="shared" si="21"/>
        <v>0</v>
      </c>
      <c r="T121" s="46">
        <v>0</v>
      </c>
      <c r="U121" s="46">
        <f t="shared" si="22"/>
        <v>0</v>
      </c>
      <c r="V121" s="50">
        <f t="shared" si="23"/>
        <v>0</v>
      </c>
      <c r="X121" s="10"/>
      <c r="Y121" s="10"/>
    </row>
    <row r="122" spans="1:25" s="54" customFormat="1" ht="12">
      <c r="A122" s="54">
        <v>273</v>
      </c>
      <c r="B122" s="45" t="s">
        <v>142</v>
      </c>
      <c r="C122" s="43">
        <v>688.7399999999999</v>
      </c>
      <c r="D122" s="44">
        <f t="shared" si="13"/>
        <v>2504299.96</v>
      </c>
      <c r="E122" s="45">
        <v>247.13</v>
      </c>
      <c r="F122" s="3">
        <f t="shared" si="14"/>
        <v>449287.28</v>
      </c>
      <c r="G122" s="3">
        <v>106.93</v>
      </c>
      <c r="H122" s="46">
        <v>3.37</v>
      </c>
      <c r="I122" s="46">
        <f t="shared" si="15"/>
        <v>209164.7</v>
      </c>
      <c r="J122" s="3">
        <f t="shared" si="16"/>
        <v>2397.42</v>
      </c>
      <c r="K122" s="52">
        <v>6</v>
      </c>
      <c r="L122" s="46">
        <f t="shared" si="17"/>
        <v>4268.4</v>
      </c>
      <c r="M122" s="46">
        <v>0.675</v>
      </c>
      <c r="N122" s="46">
        <f t="shared" si="18"/>
        <v>2454.34</v>
      </c>
      <c r="O122" s="47">
        <f t="shared" si="19"/>
        <v>3171872.1</v>
      </c>
      <c r="P122" s="53">
        <v>928645</v>
      </c>
      <c r="Q122" s="49">
        <f t="shared" si="20"/>
        <v>2243227.1</v>
      </c>
      <c r="R122" s="49">
        <v>1210683</v>
      </c>
      <c r="S122" s="46">
        <f t="shared" si="21"/>
        <v>1113828.36</v>
      </c>
      <c r="T122" s="46">
        <v>3384732.5200000005</v>
      </c>
      <c r="U122" s="46">
        <f t="shared" si="22"/>
        <v>3215495.89</v>
      </c>
      <c r="V122" s="50">
        <f t="shared" si="23"/>
        <v>3357055.46</v>
      </c>
      <c r="X122" s="10"/>
      <c r="Y122" s="10"/>
    </row>
    <row r="123" spans="1:25" s="54" customFormat="1" ht="12">
      <c r="A123" s="54">
        <v>275</v>
      </c>
      <c r="B123" s="45" t="s">
        <v>143</v>
      </c>
      <c r="C123" s="43">
        <v>125.25</v>
      </c>
      <c r="D123" s="44">
        <f t="shared" si="13"/>
        <v>455416.52</v>
      </c>
      <c r="E123" s="45">
        <v>38.59</v>
      </c>
      <c r="F123" s="3">
        <f t="shared" si="14"/>
        <v>70157.39</v>
      </c>
      <c r="G123" s="3">
        <v>17.939999999999998</v>
      </c>
      <c r="H123" s="46">
        <v>0</v>
      </c>
      <c r="I123" s="46">
        <f t="shared" si="15"/>
        <v>35092.25</v>
      </c>
      <c r="J123" s="3">
        <f t="shared" si="16"/>
        <v>0</v>
      </c>
      <c r="K123" s="52">
        <v>4.69</v>
      </c>
      <c r="L123" s="46">
        <f t="shared" si="17"/>
        <v>3336.47</v>
      </c>
      <c r="M123" s="46">
        <v>0</v>
      </c>
      <c r="N123" s="46">
        <f t="shared" si="18"/>
        <v>0</v>
      </c>
      <c r="O123" s="47">
        <f t="shared" si="19"/>
        <v>564002.63</v>
      </c>
      <c r="P123" s="53">
        <v>266512</v>
      </c>
      <c r="Q123" s="49">
        <f t="shared" si="20"/>
        <v>297490.63</v>
      </c>
      <c r="R123" s="49">
        <v>208016</v>
      </c>
      <c r="S123" s="46">
        <f t="shared" si="21"/>
        <v>191374.72</v>
      </c>
      <c r="T123" s="46">
        <v>490664.91000000003</v>
      </c>
      <c r="U123" s="46">
        <f t="shared" si="22"/>
        <v>466131.66</v>
      </c>
      <c r="V123" s="50">
        <f t="shared" si="23"/>
        <v>488865.35</v>
      </c>
      <c r="X123" s="10"/>
      <c r="Y123" s="10"/>
    </row>
    <row r="124" spans="1:25" s="54" customFormat="1" ht="12">
      <c r="A124" s="54">
        <v>279</v>
      </c>
      <c r="B124" s="45" t="s">
        <v>144</v>
      </c>
      <c r="C124" s="43">
        <v>2378.2099999999996</v>
      </c>
      <c r="D124" s="44">
        <f t="shared" si="13"/>
        <v>8647314.25</v>
      </c>
      <c r="E124" s="45">
        <v>860.4499999999999</v>
      </c>
      <c r="F124" s="3">
        <f t="shared" si="14"/>
        <v>1564315.31</v>
      </c>
      <c r="G124" s="3">
        <v>516.22</v>
      </c>
      <c r="H124" s="46">
        <v>28</v>
      </c>
      <c r="I124" s="46">
        <f t="shared" si="15"/>
        <v>1009772.78</v>
      </c>
      <c r="J124" s="3">
        <f t="shared" si="16"/>
        <v>19919.2</v>
      </c>
      <c r="K124" s="52">
        <v>30.99</v>
      </c>
      <c r="L124" s="46">
        <f t="shared" si="17"/>
        <v>22046.29</v>
      </c>
      <c r="M124" s="46">
        <v>0</v>
      </c>
      <c r="N124" s="46">
        <f t="shared" si="18"/>
        <v>0</v>
      </c>
      <c r="O124" s="47">
        <f t="shared" si="19"/>
        <v>11263367.829999998</v>
      </c>
      <c r="P124" s="53">
        <v>4046103</v>
      </c>
      <c r="Q124" s="49">
        <f t="shared" si="20"/>
        <v>7217264.829999998</v>
      </c>
      <c r="R124" s="49">
        <v>3556155</v>
      </c>
      <c r="S124" s="46">
        <f t="shared" si="21"/>
        <v>3271662.6</v>
      </c>
      <c r="T124" s="46">
        <v>10495294.72</v>
      </c>
      <c r="U124" s="46">
        <f t="shared" si="22"/>
        <v>9970529.98</v>
      </c>
      <c r="V124" s="50">
        <f t="shared" si="23"/>
        <v>10488927.429999998</v>
      </c>
      <c r="X124" s="10"/>
      <c r="Y124" s="10"/>
    </row>
    <row r="125" spans="1:25" s="54" customFormat="1" ht="12">
      <c r="A125" s="54">
        <v>281</v>
      </c>
      <c r="B125" s="45" t="s">
        <v>145</v>
      </c>
      <c r="C125" s="43">
        <v>315.85</v>
      </c>
      <c r="D125" s="44">
        <f t="shared" si="13"/>
        <v>1148449.55</v>
      </c>
      <c r="E125" s="45">
        <v>32.22</v>
      </c>
      <c r="F125" s="3">
        <f t="shared" si="14"/>
        <v>58576.6</v>
      </c>
      <c r="G125" s="3">
        <v>45.79</v>
      </c>
      <c r="H125" s="46">
        <v>0</v>
      </c>
      <c r="I125" s="46">
        <f t="shared" si="15"/>
        <v>89569.36</v>
      </c>
      <c r="J125" s="3">
        <f t="shared" si="16"/>
        <v>0</v>
      </c>
      <c r="K125" s="52">
        <v>0.22</v>
      </c>
      <c r="L125" s="46">
        <f t="shared" si="17"/>
        <v>156.51</v>
      </c>
      <c r="M125" s="46">
        <v>0</v>
      </c>
      <c r="N125" s="46">
        <f t="shared" si="18"/>
        <v>0</v>
      </c>
      <c r="O125" s="47">
        <f t="shared" si="19"/>
        <v>1296752.0200000003</v>
      </c>
      <c r="P125" s="53">
        <v>687335</v>
      </c>
      <c r="Q125" s="49">
        <f t="shared" si="20"/>
        <v>609417.0200000003</v>
      </c>
      <c r="R125" s="49">
        <v>0</v>
      </c>
      <c r="S125" s="46">
        <f t="shared" si="21"/>
        <v>0</v>
      </c>
      <c r="T125" s="46">
        <v>523931.2999999998</v>
      </c>
      <c r="U125" s="46">
        <f t="shared" si="22"/>
        <v>497734.74</v>
      </c>
      <c r="V125" s="50">
        <f t="shared" si="23"/>
        <v>609417.0200000003</v>
      </c>
      <c r="X125" s="10"/>
      <c r="Y125" s="10"/>
    </row>
    <row r="126" spans="1:25" s="54" customFormat="1" ht="12">
      <c r="A126" s="54">
        <v>283</v>
      </c>
      <c r="B126" s="45" t="s">
        <v>146</v>
      </c>
      <c r="C126" s="43">
        <v>760.02</v>
      </c>
      <c r="D126" s="44">
        <f t="shared" si="13"/>
        <v>2763478.32</v>
      </c>
      <c r="E126" s="45">
        <v>118.8</v>
      </c>
      <c r="F126" s="3">
        <f t="shared" si="14"/>
        <v>215980.78</v>
      </c>
      <c r="G126" s="3">
        <v>140.79</v>
      </c>
      <c r="H126" s="46">
        <v>9.21</v>
      </c>
      <c r="I126" s="46">
        <f t="shared" si="15"/>
        <v>275397.91</v>
      </c>
      <c r="J126" s="3">
        <f t="shared" si="16"/>
        <v>6551.99</v>
      </c>
      <c r="K126" s="52">
        <v>10.74</v>
      </c>
      <c r="L126" s="46">
        <f t="shared" si="17"/>
        <v>7640.44</v>
      </c>
      <c r="M126" s="46">
        <v>0</v>
      </c>
      <c r="N126" s="46">
        <f t="shared" si="18"/>
        <v>0</v>
      </c>
      <c r="O126" s="47">
        <f t="shared" si="19"/>
        <v>3269049.44</v>
      </c>
      <c r="P126" s="53">
        <v>1500170</v>
      </c>
      <c r="Q126" s="49">
        <f t="shared" si="20"/>
        <v>1768879.44</v>
      </c>
      <c r="R126" s="49">
        <v>0</v>
      </c>
      <c r="S126" s="46">
        <f t="shared" si="21"/>
        <v>0</v>
      </c>
      <c r="T126" s="46">
        <v>1763576.46</v>
      </c>
      <c r="U126" s="46">
        <f t="shared" si="22"/>
        <v>1675397.64</v>
      </c>
      <c r="V126" s="50">
        <f t="shared" si="23"/>
        <v>1768879.44</v>
      </c>
      <c r="X126" s="10"/>
      <c r="Y126" s="10"/>
    </row>
    <row r="127" spans="1:25" s="54" customFormat="1" ht="12">
      <c r="A127" s="54">
        <v>285</v>
      </c>
      <c r="B127" s="45" t="s">
        <v>147</v>
      </c>
      <c r="C127" s="43">
        <v>1820.36</v>
      </c>
      <c r="D127" s="44">
        <f t="shared" si="13"/>
        <v>6618938.18</v>
      </c>
      <c r="E127" s="45">
        <v>1034.15</v>
      </c>
      <c r="F127" s="3">
        <f t="shared" si="14"/>
        <v>1880105.38</v>
      </c>
      <c r="G127" s="3">
        <v>325.89</v>
      </c>
      <c r="H127" s="46">
        <v>20.8</v>
      </c>
      <c r="I127" s="46">
        <f t="shared" si="15"/>
        <v>637470.17</v>
      </c>
      <c r="J127" s="3">
        <f t="shared" si="16"/>
        <v>14797.12</v>
      </c>
      <c r="K127" s="52">
        <v>34.1</v>
      </c>
      <c r="L127" s="46">
        <f t="shared" si="17"/>
        <v>24258.74</v>
      </c>
      <c r="M127" s="46">
        <v>0</v>
      </c>
      <c r="N127" s="46">
        <f t="shared" si="18"/>
        <v>0</v>
      </c>
      <c r="O127" s="47">
        <f t="shared" si="19"/>
        <v>9175569.589999998</v>
      </c>
      <c r="P127" s="53">
        <v>4428543</v>
      </c>
      <c r="Q127" s="49">
        <f t="shared" si="20"/>
        <v>4747026.589999998</v>
      </c>
      <c r="R127" s="49">
        <v>1463505</v>
      </c>
      <c r="S127" s="46">
        <f t="shared" si="21"/>
        <v>1346424.6</v>
      </c>
      <c r="T127" s="46">
        <v>5995173.099999998</v>
      </c>
      <c r="U127" s="46">
        <f t="shared" si="22"/>
        <v>5695414.45</v>
      </c>
      <c r="V127" s="50">
        <f t="shared" si="23"/>
        <v>6093451.189999998</v>
      </c>
      <c r="X127" s="10"/>
      <c r="Y127" s="10"/>
    </row>
    <row r="128" spans="1:25" s="54" customFormat="1" ht="12">
      <c r="A128" s="54">
        <v>287</v>
      </c>
      <c r="B128" s="45" t="s">
        <v>148</v>
      </c>
      <c r="C128" s="43">
        <v>447.03999999999996</v>
      </c>
      <c r="D128" s="44">
        <f t="shared" si="13"/>
        <v>1625464.26</v>
      </c>
      <c r="E128" s="45">
        <v>195.64000000000001</v>
      </c>
      <c r="F128" s="3">
        <f t="shared" si="14"/>
        <v>355677.43</v>
      </c>
      <c r="G128" s="3">
        <v>85.28</v>
      </c>
      <c r="H128" s="46">
        <v>1.46</v>
      </c>
      <c r="I128" s="46">
        <f t="shared" si="15"/>
        <v>166815.36</v>
      </c>
      <c r="J128" s="3">
        <f t="shared" si="16"/>
        <v>1038.64</v>
      </c>
      <c r="K128" s="52">
        <v>3</v>
      </c>
      <c r="L128" s="46">
        <f t="shared" si="17"/>
        <v>2134.2</v>
      </c>
      <c r="M128" s="46">
        <v>0.9009999999999999</v>
      </c>
      <c r="N128" s="46">
        <f t="shared" si="18"/>
        <v>3276.09</v>
      </c>
      <c r="O128" s="47">
        <f t="shared" si="19"/>
        <v>2154405.98</v>
      </c>
      <c r="P128" s="53">
        <v>513111</v>
      </c>
      <c r="Q128" s="49">
        <f t="shared" si="20"/>
        <v>1641294.98</v>
      </c>
      <c r="R128" s="49">
        <v>1995143</v>
      </c>
      <c r="S128" s="46">
        <f t="shared" si="21"/>
        <v>1835531.56</v>
      </c>
      <c r="T128" s="46">
        <v>3467376.6800000006</v>
      </c>
      <c r="U128" s="46">
        <f t="shared" si="22"/>
        <v>3294007.85</v>
      </c>
      <c r="V128" s="50">
        <f t="shared" si="23"/>
        <v>3476826.54</v>
      </c>
      <c r="X128" s="10"/>
      <c r="Y128" s="10"/>
    </row>
    <row r="129" spans="1:25" s="54" customFormat="1" ht="12">
      <c r="A129" s="54">
        <v>291</v>
      </c>
      <c r="B129" s="45" t="s">
        <v>149</v>
      </c>
      <c r="C129" s="43">
        <v>54.83</v>
      </c>
      <c r="D129" s="44">
        <f t="shared" si="13"/>
        <v>199365.17</v>
      </c>
      <c r="E129" s="45">
        <v>11.42</v>
      </c>
      <c r="F129" s="3">
        <f t="shared" si="14"/>
        <v>20761.79</v>
      </c>
      <c r="G129" s="3">
        <v>5.2</v>
      </c>
      <c r="H129" s="46">
        <v>0</v>
      </c>
      <c r="I129" s="46">
        <f t="shared" si="15"/>
        <v>10171.67</v>
      </c>
      <c r="J129" s="3">
        <f t="shared" si="16"/>
        <v>0</v>
      </c>
      <c r="K129" s="52">
        <v>1</v>
      </c>
      <c r="L129" s="46">
        <f t="shared" si="17"/>
        <v>711.4</v>
      </c>
      <c r="M129" s="46">
        <v>0</v>
      </c>
      <c r="N129" s="46">
        <f t="shared" si="18"/>
        <v>0</v>
      </c>
      <c r="O129" s="47">
        <f t="shared" si="19"/>
        <v>231010.03000000003</v>
      </c>
      <c r="P129" s="53">
        <v>100318</v>
      </c>
      <c r="Q129" s="49">
        <f t="shared" si="20"/>
        <v>130692.03000000003</v>
      </c>
      <c r="R129" s="49">
        <v>61334</v>
      </c>
      <c r="S129" s="46">
        <f t="shared" si="21"/>
        <v>56427.28</v>
      </c>
      <c r="T129" s="46">
        <v>190688.99000000002</v>
      </c>
      <c r="U129" s="46">
        <f t="shared" si="22"/>
        <v>181154.54</v>
      </c>
      <c r="V129" s="50">
        <f t="shared" si="23"/>
        <v>187119.31000000003</v>
      </c>
      <c r="X129" s="10"/>
      <c r="Y129" s="10"/>
    </row>
    <row r="130" spans="1:25" s="54" customFormat="1" ht="12">
      <c r="A130" s="54">
        <v>293</v>
      </c>
      <c r="B130" s="45" t="s">
        <v>150</v>
      </c>
      <c r="C130" s="43">
        <v>71.83</v>
      </c>
      <c r="D130" s="44">
        <f t="shared" si="13"/>
        <v>261178.19</v>
      </c>
      <c r="E130" s="45">
        <v>20.46</v>
      </c>
      <c r="F130" s="3">
        <f t="shared" si="14"/>
        <v>37196.69</v>
      </c>
      <c r="G130" s="3">
        <v>13.81</v>
      </c>
      <c r="H130" s="46">
        <v>0</v>
      </c>
      <c r="I130" s="46">
        <f t="shared" si="15"/>
        <v>27013.6</v>
      </c>
      <c r="J130" s="3">
        <f t="shared" si="16"/>
        <v>0</v>
      </c>
      <c r="K130" s="52">
        <v>2</v>
      </c>
      <c r="L130" s="46">
        <f t="shared" si="17"/>
        <v>1422.8</v>
      </c>
      <c r="M130" s="46">
        <v>0</v>
      </c>
      <c r="N130" s="46">
        <f t="shared" si="18"/>
        <v>0</v>
      </c>
      <c r="O130" s="47">
        <f t="shared" si="19"/>
        <v>326811.27999999997</v>
      </c>
      <c r="P130" s="53">
        <v>121013</v>
      </c>
      <c r="Q130" s="49">
        <f t="shared" si="20"/>
        <v>205798.27999999997</v>
      </c>
      <c r="R130" s="49">
        <v>174135</v>
      </c>
      <c r="S130" s="46">
        <f t="shared" si="21"/>
        <v>160204.2</v>
      </c>
      <c r="T130" s="46">
        <v>394333.79000000004</v>
      </c>
      <c r="U130" s="46">
        <f t="shared" si="22"/>
        <v>374617.1</v>
      </c>
      <c r="V130" s="50">
        <f t="shared" si="23"/>
        <v>374617.1</v>
      </c>
      <c r="X130" s="10"/>
      <c r="Y130" s="10"/>
    </row>
    <row r="131" spans="1:25" s="54" customFormat="1" ht="12">
      <c r="A131" s="54">
        <v>295</v>
      </c>
      <c r="B131" s="45" t="s">
        <v>151</v>
      </c>
      <c r="C131" s="43">
        <v>1281.6200000000001</v>
      </c>
      <c r="D131" s="44">
        <f t="shared" si="13"/>
        <v>4660047.22</v>
      </c>
      <c r="E131" s="45">
        <v>330.67</v>
      </c>
      <c r="F131" s="3">
        <f t="shared" si="14"/>
        <v>601164.67</v>
      </c>
      <c r="G131" s="3">
        <v>162.27999999999997</v>
      </c>
      <c r="H131" s="46">
        <v>50.05</v>
      </c>
      <c r="I131" s="46">
        <f t="shared" si="15"/>
        <v>317434.29</v>
      </c>
      <c r="J131" s="3">
        <f t="shared" si="16"/>
        <v>35605.57</v>
      </c>
      <c r="K131" s="52">
        <v>24.16</v>
      </c>
      <c r="L131" s="46">
        <f t="shared" si="17"/>
        <v>17187.42</v>
      </c>
      <c r="M131" s="46">
        <v>1.4249999999999998</v>
      </c>
      <c r="N131" s="46">
        <f t="shared" si="18"/>
        <v>5181.39</v>
      </c>
      <c r="O131" s="47">
        <f t="shared" si="19"/>
        <v>5636620.56</v>
      </c>
      <c r="P131" s="53">
        <v>4278859</v>
      </c>
      <c r="Q131" s="49">
        <f t="shared" si="20"/>
        <v>1357761.5599999996</v>
      </c>
      <c r="R131" s="49">
        <v>768410</v>
      </c>
      <c r="S131" s="46">
        <f t="shared" si="21"/>
        <v>706937.2</v>
      </c>
      <c r="T131" s="46">
        <v>2035529.16</v>
      </c>
      <c r="U131" s="46">
        <f t="shared" si="22"/>
        <v>1933752.7</v>
      </c>
      <c r="V131" s="50">
        <f t="shared" si="23"/>
        <v>2064698.7599999995</v>
      </c>
      <c r="X131" s="10"/>
      <c r="Y131" s="10"/>
    </row>
    <row r="132" spans="1:25" s="54" customFormat="1" ht="12">
      <c r="A132" s="54">
        <v>297</v>
      </c>
      <c r="B132" s="45" t="s">
        <v>152</v>
      </c>
      <c r="C132" s="43">
        <v>656.68</v>
      </c>
      <c r="D132" s="44">
        <f t="shared" si="13"/>
        <v>2387727.88</v>
      </c>
      <c r="E132" s="45">
        <v>76.16</v>
      </c>
      <c r="F132" s="3">
        <f t="shared" si="14"/>
        <v>138460.4</v>
      </c>
      <c r="G132" s="3">
        <v>135.9</v>
      </c>
      <c r="H132" s="46">
        <v>10.5</v>
      </c>
      <c r="I132" s="46">
        <f t="shared" si="15"/>
        <v>265832.63</v>
      </c>
      <c r="J132" s="3">
        <f t="shared" si="16"/>
        <v>7469.7</v>
      </c>
      <c r="K132" s="52">
        <v>6</v>
      </c>
      <c r="L132" s="46">
        <f t="shared" si="17"/>
        <v>4268.4</v>
      </c>
      <c r="M132" s="46">
        <v>0</v>
      </c>
      <c r="N132" s="46">
        <f t="shared" si="18"/>
        <v>0</v>
      </c>
      <c r="O132" s="47">
        <f t="shared" si="19"/>
        <v>2803759.01</v>
      </c>
      <c r="P132" s="53">
        <v>1041678</v>
      </c>
      <c r="Q132" s="49">
        <f t="shared" si="20"/>
        <v>1762081.0099999998</v>
      </c>
      <c r="R132" s="49">
        <v>672635</v>
      </c>
      <c r="S132" s="46">
        <f t="shared" si="21"/>
        <v>618824.2</v>
      </c>
      <c r="T132" s="46">
        <v>2383582.8600000003</v>
      </c>
      <c r="U132" s="46">
        <f t="shared" si="22"/>
        <v>2264403.72</v>
      </c>
      <c r="V132" s="50">
        <f t="shared" si="23"/>
        <v>2380905.21</v>
      </c>
      <c r="X132" s="10"/>
      <c r="Y132" s="10"/>
    </row>
    <row r="133" spans="1:25" s="54" customFormat="1" ht="12">
      <c r="A133" s="54">
        <v>299</v>
      </c>
      <c r="B133" s="45" t="s">
        <v>153</v>
      </c>
      <c r="C133" s="43">
        <v>129.60999999999999</v>
      </c>
      <c r="D133" s="44">
        <f t="shared" si="13"/>
        <v>471269.74</v>
      </c>
      <c r="E133" s="45">
        <v>42.56</v>
      </c>
      <c r="F133" s="3">
        <f t="shared" si="14"/>
        <v>77374.93</v>
      </c>
      <c r="G133" s="3">
        <v>27.43</v>
      </c>
      <c r="H133" s="46">
        <v>0</v>
      </c>
      <c r="I133" s="46">
        <f t="shared" si="15"/>
        <v>53655.55</v>
      </c>
      <c r="J133" s="3">
        <f t="shared" si="16"/>
        <v>0</v>
      </c>
      <c r="K133" s="52">
        <v>4.5</v>
      </c>
      <c r="L133" s="46">
        <f t="shared" si="17"/>
        <v>3201.3</v>
      </c>
      <c r="M133" s="46">
        <v>0</v>
      </c>
      <c r="N133" s="46">
        <f t="shared" si="18"/>
        <v>0</v>
      </c>
      <c r="O133" s="47">
        <f t="shared" si="19"/>
        <v>605501.52</v>
      </c>
      <c r="P133" s="53">
        <v>220806</v>
      </c>
      <c r="Q133" s="49">
        <f t="shared" si="20"/>
        <v>384695.52</v>
      </c>
      <c r="R133" s="49">
        <v>271086</v>
      </c>
      <c r="S133" s="46">
        <f t="shared" si="21"/>
        <v>249399.12</v>
      </c>
      <c r="T133" s="46">
        <v>644365.2</v>
      </c>
      <c r="U133" s="46">
        <f t="shared" si="22"/>
        <v>612146.94</v>
      </c>
      <c r="V133" s="50">
        <f t="shared" si="23"/>
        <v>634094.64</v>
      </c>
      <c r="X133" s="10"/>
      <c r="Y133" s="10"/>
    </row>
    <row r="134" spans="1:25" s="54" customFormat="1" ht="12">
      <c r="A134" s="54">
        <v>303</v>
      </c>
      <c r="B134" s="45" t="s">
        <v>154</v>
      </c>
      <c r="C134" s="43">
        <v>133.08</v>
      </c>
      <c r="D134" s="44">
        <f t="shared" si="13"/>
        <v>483886.86</v>
      </c>
      <c r="E134" s="45">
        <v>36.88</v>
      </c>
      <c r="F134" s="3">
        <f t="shared" si="14"/>
        <v>67048.58</v>
      </c>
      <c r="G134" s="3">
        <v>15.81</v>
      </c>
      <c r="H134" s="46">
        <v>4</v>
      </c>
      <c r="I134" s="46">
        <f t="shared" si="15"/>
        <v>30925.78</v>
      </c>
      <c r="J134" s="3">
        <f t="shared" si="16"/>
        <v>2845.6</v>
      </c>
      <c r="K134" s="52">
        <v>6</v>
      </c>
      <c r="L134" s="46">
        <f t="shared" si="17"/>
        <v>4268.4</v>
      </c>
      <c r="M134" s="46">
        <v>0</v>
      </c>
      <c r="N134" s="46">
        <f t="shared" si="18"/>
        <v>0</v>
      </c>
      <c r="O134" s="47">
        <f t="shared" si="19"/>
        <v>588975.22</v>
      </c>
      <c r="P134" s="53">
        <v>2000976</v>
      </c>
      <c r="Q134" s="49">
        <f t="shared" si="20"/>
        <v>0</v>
      </c>
      <c r="R134" s="49">
        <v>0</v>
      </c>
      <c r="S134" s="46">
        <f t="shared" si="21"/>
        <v>0</v>
      </c>
      <c r="T134" s="46">
        <v>0</v>
      </c>
      <c r="U134" s="46">
        <f t="shared" si="22"/>
        <v>0</v>
      </c>
      <c r="V134" s="50">
        <f t="shared" si="23"/>
        <v>0</v>
      </c>
      <c r="X134" s="10"/>
      <c r="Y134" s="10"/>
    </row>
    <row r="135" spans="1:25" s="54" customFormat="1" ht="12">
      <c r="A135" s="54">
        <v>311</v>
      </c>
      <c r="B135" s="45" t="s">
        <v>155</v>
      </c>
      <c r="C135" s="43">
        <v>211.60999999999999</v>
      </c>
      <c r="D135" s="44">
        <f t="shared" si="13"/>
        <v>769426.66</v>
      </c>
      <c r="E135" s="45">
        <v>113.87</v>
      </c>
      <c r="F135" s="3">
        <f t="shared" si="14"/>
        <v>207017.94</v>
      </c>
      <c r="G135" s="3">
        <v>49.48</v>
      </c>
      <c r="H135" s="46">
        <v>0</v>
      </c>
      <c r="I135" s="46">
        <f t="shared" si="15"/>
        <v>96787.33</v>
      </c>
      <c r="J135" s="3">
        <f t="shared" si="16"/>
        <v>0</v>
      </c>
      <c r="K135" s="52">
        <v>2</v>
      </c>
      <c r="L135" s="46">
        <f t="shared" si="17"/>
        <v>1422.8</v>
      </c>
      <c r="M135" s="46">
        <v>0</v>
      </c>
      <c r="N135" s="46">
        <f t="shared" si="18"/>
        <v>0</v>
      </c>
      <c r="O135" s="47">
        <f t="shared" si="19"/>
        <v>1074654.7300000002</v>
      </c>
      <c r="P135" s="53">
        <v>215619</v>
      </c>
      <c r="Q135" s="49">
        <f t="shared" si="20"/>
        <v>859035.7300000002</v>
      </c>
      <c r="R135" s="49">
        <v>884432</v>
      </c>
      <c r="S135" s="46">
        <f t="shared" si="21"/>
        <v>813677.44</v>
      </c>
      <c r="T135" s="46">
        <v>1657651.33</v>
      </c>
      <c r="U135" s="46">
        <f t="shared" si="22"/>
        <v>1574768.76</v>
      </c>
      <c r="V135" s="50">
        <f t="shared" si="23"/>
        <v>1672713.1700000002</v>
      </c>
      <c r="X135" s="10"/>
      <c r="Y135" s="10"/>
    </row>
    <row r="136" spans="1:25" s="54" customFormat="1" ht="12">
      <c r="A136" s="54">
        <v>315</v>
      </c>
      <c r="B136" s="45" t="s">
        <v>156</v>
      </c>
      <c r="C136" s="43">
        <v>1282.73</v>
      </c>
      <c r="D136" s="44">
        <f t="shared" si="13"/>
        <v>4664083.24</v>
      </c>
      <c r="E136" s="45">
        <v>130.14</v>
      </c>
      <c r="F136" s="3">
        <f t="shared" si="14"/>
        <v>236597.12</v>
      </c>
      <c r="G136" s="3">
        <v>221</v>
      </c>
      <c r="H136" s="46">
        <v>9.5</v>
      </c>
      <c r="I136" s="46">
        <f t="shared" si="15"/>
        <v>432295.89</v>
      </c>
      <c r="J136" s="3">
        <f t="shared" si="16"/>
        <v>6758.3</v>
      </c>
      <c r="K136" s="52">
        <v>13.5</v>
      </c>
      <c r="L136" s="46">
        <f t="shared" si="17"/>
        <v>9603.9</v>
      </c>
      <c r="M136" s="46">
        <v>0.9749999999999999</v>
      </c>
      <c r="N136" s="46">
        <f t="shared" si="18"/>
        <v>3545.16</v>
      </c>
      <c r="O136" s="47">
        <f t="shared" si="19"/>
        <v>5352883.61</v>
      </c>
      <c r="P136" s="53">
        <v>1906998</v>
      </c>
      <c r="Q136" s="49">
        <f t="shared" si="20"/>
        <v>3445885.6100000003</v>
      </c>
      <c r="R136" s="49">
        <v>2167003</v>
      </c>
      <c r="S136" s="46">
        <f t="shared" si="21"/>
        <v>1993642.76</v>
      </c>
      <c r="T136" s="46">
        <v>5485733.590000001</v>
      </c>
      <c r="U136" s="46">
        <f t="shared" si="22"/>
        <v>5211446.91</v>
      </c>
      <c r="V136" s="50">
        <f t="shared" si="23"/>
        <v>5439528.37</v>
      </c>
      <c r="X136" s="10"/>
      <c r="Y136" s="10"/>
    </row>
    <row r="137" spans="1:25" s="54" customFormat="1" ht="12">
      <c r="A137" s="54">
        <v>317</v>
      </c>
      <c r="B137" s="45" t="s">
        <v>157</v>
      </c>
      <c r="C137" s="43">
        <v>686.78</v>
      </c>
      <c r="D137" s="44">
        <f t="shared" si="13"/>
        <v>2497173.29</v>
      </c>
      <c r="E137" s="45">
        <v>294.01000000000005</v>
      </c>
      <c r="F137" s="3">
        <f t="shared" si="14"/>
        <v>534516.06</v>
      </c>
      <c r="G137" s="3">
        <v>118.47</v>
      </c>
      <c r="H137" s="46">
        <v>23.51</v>
      </c>
      <c r="I137" s="46">
        <f t="shared" si="15"/>
        <v>231737.98</v>
      </c>
      <c r="J137" s="3">
        <f t="shared" si="16"/>
        <v>16725.01</v>
      </c>
      <c r="K137" s="52">
        <v>9.69</v>
      </c>
      <c r="L137" s="46">
        <f t="shared" si="17"/>
        <v>6893.47</v>
      </c>
      <c r="M137" s="46">
        <v>0.3</v>
      </c>
      <c r="N137" s="46">
        <f t="shared" si="18"/>
        <v>1090.82</v>
      </c>
      <c r="O137" s="47">
        <f t="shared" si="19"/>
        <v>3288136.63</v>
      </c>
      <c r="P137" s="53">
        <v>1156334</v>
      </c>
      <c r="Q137" s="49">
        <f t="shared" si="20"/>
        <v>2131802.63</v>
      </c>
      <c r="R137" s="49">
        <v>1498757</v>
      </c>
      <c r="S137" s="46">
        <f t="shared" si="21"/>
        <v>1378856.44</v>
      </c>
      <c r="T137" s="46">
        <v>3540458.9899999993</v>
      </c>
      <c r="U137" s="46">
        <f t="shared" si="22"/>
        <v>3363436.04</v>
      </c>
      <c r="V137" s="50">
        <f t="shared" si="23"/>
        <v>3510659.07</v>
      </c>
      <c r="X137" s="10"/>
      <c r="Y137" s="10"/>
    </row>
    <row r="138" spans="1:25" s="54" customFormat="1" ht="12">
      <c r="A138" s="54">
        <v>319</v>
      </c>
      <c r="B138" s="45" t="s">
        <v>158</v>
      </c>
      <c r="C138" s="43">
        <v>4072.45</v>
      </c>
      <c r="D138" s="44">
        <f aca="true" t="shared" si="24" ref="D138:D201">ROUND(C138*D$6,2)</f>
        <v>14807672.55</v>
      </c>
      <c r="E138" s="45">
        <v>447.19</v>
      </c>
      <c r="F138" s="3">
        <f aca="true" t="shared" si="25" ref="F138:F201">ROUND(E138*$F$6,2)</f>
        <v>813000.36</v>
      </c>
      <c r="G138" s="3">
        <v>683.79</v>
      </c>
      <c r="H138" s="46">
        <v>15.32</v>
      </c>
      <c r="I138" s="46">
        <f aca="true" t="shared" si="26" ref="I138:I201">ROUND(G138*$I$6,2)</f>
        <v>1337554.78</v>
      </c>
      <c r="J138" s="3">
        <f aca="true" t="shared" si="27" ref="J138:J201">ROUND(H138*$J$6,2)</f>
        <v>10898.65</v>
      </c>
      <c r="K138" s="52">
        <v>48.57</v>
      </c>
      <c r="L138" s="46">
        <f aca="true" t="shared" si="28" ref="L138:L201">ROUND(K138*$L$6,2)</f>
        <v>34552.7</v>
      </c>
      <c r="M138" s="46">
        <v>1.05</v>
      </c>
      <c r="N138" s="46">
        <f aca="true" t="shared" si="29" ref="N138:N201">ROUND(M138*$N$6,2)</f>
        <v>3817.86</v>
      </c>
      <c r="O138" s="47">
        <f aca="true" t="shared" si="30" ref="O138:O201">D138+F138+I138+J138+L138+N138</f>
        <v>17007496.9</v>
      </c>
      <c r="P138" s="53">
        <v>6958849</v>
      </c>
      <c r="Q138" s="49">
        <f aca="true" t="shared" si="31" ref="Q138:Q201">IF(O138&gt;P138,O138-P138,0)</f>
        <v>10048647.899999999</v>
      </c>
      <c r="R138" s="49">
        <v>1295082</v>
      </c>
      <c r="S138" s="46">
        <f aca="true" t="shared" si="32" ref="S138:S201">IF(OR(C138=0,P138&gt;O138),0,ROUND(R138*$S$6,2))</f>
        <v>1191475.44</v>
      </c>
      <c r="T138" s="46">
        <v>11163339.939999996</v>
      </c>
      <c r="U138" s="46">
        <f aca="true" t="shared" si="33" ref="U138:U201">ROUND(T138*$U$6,2)</f>
        <v>10605172.94</v>
      </c>
      <c r="V138" s="50">
        <f aca="true" t="shared" si="34" ref="V138:V201">MAX(Q138+S138,U138)</f>
        <v>11240123.339999998</v>
      </c>
      <c r="X138" s="10"/>
      <c r="Y138" s="10"/>
    </row>
    <row r="139" spans="1:25" s="54" customFormat="1" ht="12">
      <c r="A139" s="54">
        <v>321</v>
      </c>
      <c r="B139" s="45" t="s">
        <v>159</v>
      </c>
      <c r="C139" s="43">
        <v>668.0400000000001</v>
      </c>
      <c r="D139" s="44">
        <f t="shared" si="24"/>
        <v>2429033.52</v>
      </c>
      <c r="E139" s="45">
        <v>120.09</v>
      </c>
      <c r="F139" s="3">
        <f t="shared" si="25"/>
        <v>218326.02</v>
      </c>
      <c r="G139" s="3">
        <v>124.67999999999999</v>
      </c>
      <c r="H139" s="46">
        <v>2</v>
      </c>
      <c r="I139" s="46">
        <f t="shared" si="26"/>
        <v>243885.3</v>
      </c>
      <c r="J139" s="3">
        <f t="shared" si="27"/>
        <v>1422.8</v>
      </c>
      <c r="K139" s="52">
        <v>4</v>
      </c>
      <c r="L139" s="46">
        <f t="shared" si="28"/>
        <v>2845.6</v>
      </c>
      <c r="M139" s="46">
        <v>0</v>
      </c>
      <c r="N139" s="46">
        <f t="shared" si="29"/>
        <v>0</v>
      </c>
      <c r="O139" s="47">
        <f t="shared" si="30"/>
        <v>2895513.2399999998</v>
      </c>
      <c r="P139" s="53">
        <v>1205381</v>
      </c>
      <c r="Q139" s="49">
        <f t="shared" si="31"/>
        <v>1690132.2399999998</v>
      </c>
      <c r="R139" s="49">
        <v>714779</v>
      </c>
      <c r="S139" s="46">
        <f t="shared" si="32"/>
        <v>657596.68</v>
      </c>
      <c r="T139" s="46">
        <v>2420690.8299999996</v>
      </c>
      <c r="U139" s="46">
        <f t="shared" si="33"/>
        <v>2299656.29</v>
      </c>
      <c r="V139" s="50">
        <f t="shared" si="34"/>
        <v>2347728.92</v>
      </c>
      <c r="X139" s="10"/>
      <c r="Y139" s="10"/>
    </row>
    <row r="140" spans="1:25" s="54" customFormat="1" ht="12">
      <c r="A140" s="54">
        <v>323</v>
      </c>
      <c r="B140" s="45" t="s">
        <v>160</v>
      </c>
      <c r="C140" s="43">
        <v>45.16</v>
      </c>
      <c r="D140" s="44">
        <f t="shared" si="24"/>
        <v>164204.47</v>
      </c>
      <c r="E140" s="45">
        <v>14.06</v>
      </c>
      <c r="F140" s="3">
        <f t="shared" si="25"/>
        <v>25561.36</v>
      </c>
      <c r="G140" s="3">
        <v>7.6</v>
      </c>
      <c r="H140" s="46">
        <v>0</v>
      </c>
      <c r="I140" s="46">
        <f t="shared" si="26"/>
        <v>14866.28</v>
      </c>
      <c r="J140" s="3">
        <f t="shared" si="27"/>
        <v>0</v>
      </c>
      <c r="K140" s="52">
        <v>1</v>
      </c>
      <c r="L140" s="46">
        <f t="shared" si="28"/>
        <v>711.4</v>
      </c>
      <c r="M140" s="46">
        <v>0</v>
      </c>
      <c r="N140" s="46">
        <f t="shared" si="29"/>
        <v>0</v>
      </c>
      <c r="O140" s="47">
        <f t="shared" si="30"/>
        <v>205343.51</v>
      </c>
      <c r="P140" s="53">
        <v>129455</v>
      </c>
      <c r="Q140" s="49">
        <f t="shared" si="31"/>
        <v>75888.51000000001</v>
      </c>
      <c r="R140" s="49">
        <v>101586</v>
      </c>
      <c r="S140" s="46">
        <f t="shared" si="32"/>
        <v>93459.12</v>
      </c>
      <c r="T140" s="46">
        <v>177138.47999999998</v>
      </c>
      <c r="U140" s="46">
        <f t="shared" si="33"/>
        <v>168281.56</v>
      </c>
      <c r="V140" s="50">
        <f t="shared" si="34"/>
        <v>169347.63</v>
      </c>
      <c r="X140" s="10"/>
      <c r="Y140" s="10"/>
    </row>
    <row r="141" spans="1:25" s="54" customFormat="1" ht="12">
      <c r="A141" s="54">
        <v>327</v>
      </c>
      <c r="B141" s="45" t="s">
        <v>161</v>
      </c>
      <c r="C141" s="43">
        <v>288.73</v>
      </c>
      <c r="D141" s="44">
        <f t="shared" si="24"/>
        <v>1049839.6</v>
      </c>
      <c r="E141" s="45">
        <v>15</v>
      </c>
      <c r="F141" s="3">
        <f t="shared" si="25"/>
        <v>27270.3</v>
      </c>
      <c r="G141" s="3">
        <v>47.86</v>
      </c>
      <c r="H141" s="46">
        <v>4</v>
      </c>
      <c r="I141" s="46">
        <f t="shared" si="26"/>
        <v>93618.47</v>
      </c>
      <c r="J141" s="3">
        <f t="shared" si="27"/>
        <v>2845.6</v>
      </c>
      <c r="K141" s="52">
        <v>3</v>
      </c>
      <c r="L141" s="46">
        <f t="shared" si="28"/>
        <v>2134.2</v>
      </c>
      <c r="M141" s="46">
        <v>0</v>
      </c>
      <c r="N141" s="46">
        <f t="shared" si="29"/>
        <v>0</v>
      </c>
      <c r="O141" s="47">
        <f t="shared" si="30"/>
        <v>1175708.1700000002</v>
      </c>
      <c r="P141" s="53">
        <v>754596</v>
      </c>
      <c r="Q141" s="49">
        <f t="shared" si="31"/>
        <v>421112.17000000016</v>
      </c>
      <c r="R141" s="49">
        <v>52744</v>
      </c>
      <c r="S141" s="46">
        <f t="shared" si="32"/>
        <v>48524.48</v>
      </c>
      <c r="T141" s="46">
        <v>472483.78</v>
      </c>
      <c r="U141" s="46">
        <f t="shared" si="33"/>
        <v>448859.59</v>
      </c>
      <c r="V141" s="50">
        <f t="shared" si="34"/>
        <v>469636.65000000014</v>
      </c>
      <c r="X141" s="10"/>
      <c r="Y141" s="10"/>
    </row>
    <row r="142" spans="1:25" s="54" customFormat="1" ht="12">
      <c r="A142" s="54">
        <v>329</v>
      </c>
      <c r="B142" s="45" t="s">
        <v>162</v>
      </c>
      <c r="C142" s="43">
        <v>147.22</v>
      </c>
      <c r="D142" s="44">
        <f t="shared" si="24"/>
        <v>535300.75</v>
      </c>
      <c r="E142" s="45">
        <v>25.24</v>
      </c>
      <c r="F142" s="3">
        <f t="shared" si="25"/>
        <v>45886.82</v>
      </c>
      <c r="G142" s="3">
        <v>18.98</v>
      </c>
      <c r="H142" s="46">
        <v>0</v>
      </c>
      <c r="I142" s="46">
        <f t="shared" si="26"/>
        <v>37126.59</v>
      </c>
      <c r="J142" s="3">
        <f t="shared" si="27"/>
        <v>0</v>
      </c>
      <c r="K142" s="52">
        <v>1</v>
      </c>
      <c r="L142" s="46">
        <f t="shared" si="28"/>
        <v>711.4</v>
      </c>
      <c r="M142" s="46">
        <v>0</v>
      </c>
      <c r="N142" s="46">
        <f t="shared" si="29"/>
        <v>0</v>
      </c>
      <c r="O142" s="47">
        <f t="shared" si="30"/>
        <v>619025.5599999999</v>
      </c>
      <c r="P142" s="53">
        <v>386805</v>
      </c>
      <c r="Q142" s="49">
        <f t="shared" si="31"/>
        <v>232220.55999999994</v>
      </c>
      <c r="R142" s="49">
        <v>95306</v>
      </c>
      <c r="S142" s="46">
        <f t="shared" si="32"/>
        <v>87681.52</v>
      </c>
      <c r="T142" s="46">
        <v>324885.1</v>
      </c>
      <c r="U142" s="46">
        <f t="shared" si="33"/>
        <v>308640.85</v>
      </c>
      <c r="V142" s="50">
        <f t="shared" si="34"/>
        <v>319902.07999999996</v>
      </c>
      <c r="X142" s="10"/>
      <c r="Y142" s="10"/>
    </row>
    <row r="143" spans="1:25" s="54" customFormat="1" ht="12">
      <c r="A143" s="54">
        <v>331</v>
      </c>
      <c r="B143" s="45" t="s">
        <v>163</v>
      </c>
      <c r="C143" s="43">
        <v>365.72</v>
      </c>
      <c r="D143" s="44">
        <f t="shared" si="24"/>
        <v>1329779.86</v>
      </c>
      <c r="E143" s="45">
        <v>18.51</v>
      </c>
      <c r="F143" s="3">
        <f t="shared" si="25"/>
        <v>33651.55</v>
      </c>
      <c r="G143" s="3">
        <v>62.38</v>
      </c>
      <c r="H143" s="46">
        <v>3.99</v>
      </c>
      <c r="I143" s="46">
        <f t="shared" si="26"/>
        <v>122020.89</v>
      </c>
      <c r="J143" s="3">
        <f t="shared" si="27"/>
        <v>2838.49</v>
      </c>
      <c r="K143" s="52">
        <v>3.5</v>
      </c>
      <c r="L143" s="46">
        <f t="shared" si="28"/>
        <v>2489.9</v>
      </c>
      <c r="M143" s="46">
        <v>0</v>
      </c>
      <c r="N143" s="46">
        <f t="shared" si="29"/>
        <v>0</v>
      </c>
      <c r="O143" s="47">
        <f t="shared" si="30"/>
        <v>1490780.69</v>
      </c>
      <c r="P143" s="53">
        <v>490740</v>
      </c>
      <c r="Q143" s="49">
        <f t="shared" si="31"/>
        <v>1000040.69</v>
      </c>
      <c r="R143" s="49">
        <v>142268</v>
      </c>
      <c r="S143" s="46">
        <f t="shared" si="32"/>
        <v>130886.56</v>
      </c>
      <c r="T143" s="46">
        <v>1144337.61</v>
      </c>
      <c r="U143" s="46">
        <f t="shared" si="33"/>
        <v>1087120.73</v>
      </c>
      <c r="V143" s="50">
        <f t="shared" si="34"/>
        <v>1130927.25</v>
      </c>
      <c r="X143" s="10"/>
      <c r="Y143" s="10"/>
    </row>
    <row r="144" spans="1:25" s="54" customFormat="1" ht="12">
      <c r="A144" s="54">
        <v>333</v>
      </c>
      <c r="B144" s="45" t="s">
        <v>164</v>
      </c>
      <c r="C144" s="43">
        <v>288.47</v>
      </c>
      <c r="D144" s="44">
        <f t="shared" si="24"/>
        <v>1048894.23</v>
      </c>
      <c r="E144" s="45">
        <v>92.78</v>
      </c>
      <c r="F144" s="3">
        <f t="shared" si="25"/>
        <v>168675.9</v>
      </c>
      <c r="G144" s="3">
        <v>42.37</v>
      </c>
      <c r="H144" s="46">
        <v>1.5</v>
      </c>
      <c r="I144" s="46">
        <f t="shared" si="26"/>
        <v>82879.53</v>
      </c>
      <c r="J144" s="3">
        <f t="shared" si="27"/>
        <v>1067.1</v>
      </c>
      <c r="K144" s="52">
        <v>0</v>
      </c>
      <c r="L144" s="46">
        <f t="shared" si="28"/>
        <v>0</v>
      </c>
      <c r="M144" s="46">
        <v>0.3</v>
      </c>
      <c r="N144" s="46">
        <f t="shared" si="29"/>
        <v>1090.82</v>
      </c>
      <c r="O144" s="47">
        <f t="shared" si="30"/>
        <v>1302607.58</v>
      </c>
      <c r="P144" s="53">
        <v>1038479</v>
      </c>
      <c r="Q144" s="49">
        <f t="shared" si="31"/>
        <v>264128.5800000001</v>
      </c>
      <c r="R144" s="49">
        <v>307677</v>
      </c>
      <c r="S144" s="46">
        <f t="shared" si="32"/>
        <v>283062.84</v>
      </c>
      <c r="T144" s="46">
        <v>561180.1699999999</v>
      </c>
      <c r="U144" s="46">
        <f t="shared" si="33"/>
        <v>533121.16</v>
      </c>
      <c r="V144" s="50">
        <f t="shared" si="34"/>
        <v>547191.4200000002</v>
      </c>
      <c r="X144" s="10"/>
      <c r="Y144" s="10"/>
    </row>
    <row r="145" spans="1:25" s="54" customFormat="1" ht="12">
      <c r="A145" s="54">
        <v>335</v>
      </c>
      <c r="B145" s="45" t="s">
        <v>165</v>
      </c>
      <c r="C145" s="43">
        <v>12821.4</v>
      </c>
      <c r="D145" s="44">
        <f t="shared" si="24"/>
        <v>46619379.68</v>
      </c>
      <c r="E145" s="45">
        <v>7250.48</v>
      </c>
      <c r="F145" s="3">
        <f t="shared" si="25"/>
        <v>13181517.65</v>
      </c>
      <c r="G145" s="3">
        <v>2343.9100000000003</v>
      </c>
      <c r="H145" s="46">
        <v>1523.82</v>
      </c>
      <c r="I145" s="46">
        <f t="shared" si="26"/>
        <v>4584898.91</v>
      </c>
      <c r="J145" s="3">
        <f t="shared" si="27"/>
        <v>1084045.55</v>
      </c>
      <c r="K145" s="57">
        <v>166.07</v>
      </c>
      <c r="L145" s="46">
        <f t="shared" si="28"/>
        <v>118142.2</v>
      </c>
      <c r="M145" s="46">
        <v>0</v>
      </c>
      <c r="N145" s="46">
        <f t="shared" si="29"/>
        <v>0</v>
      </c>
      <c r="O145" s="47">
        <f t="shared" si="30"/>
        <v>65587983.989999995</v>
      </c>
      <c r="P145" s="53">
        <v>20252382</v>
      </c>
      <c r="Q145" s="49">
        <f t="shared" si="31"/>
        <v>45335601.989999995</v>
      </c>
      <c r="R145" s="49">
        <v>12454439</v>
      </c>
      <c r="S145" s="46">
        <f t="shared" si="32"/>
        <v>11458083.88</v>
      </c>
      <c r="T145" s="46">
        <v>56451314.33</v>
      </c>
      <c r="U145" s="46">
        <f t="shared" si="33"/>
        <v>53628748.61</v>
      </c>
      <c r="V145" s="50">
        <f t="shared" si="34"/>
        <v>56793685.87</v>
      </c>
      <c r="X145" s="10"/>
      <c r="Y145" s="10"/>
    </row>
    <row r="146" spans="1:25" s="54" customFormat="1" ht="12">
      <c r="A146" s="54">
        <v>339</v>
      </c>
      <c r="B146" s="45" t="s">
        <v>166</v>
      </c>
      <c r="C146" s="43">
        <v>246.5</v>
      </c>
      <c r="D146" s="44">
        <f t="shared" si="24"/>
        <v>896288.79</v>
      </c>
      <c r="E146" s="45">
        <v>96.04</v>
      </c>
      <c r="F146" s="3">
        <f t="shared" si="25"/>
        <v>174602.64</v>
      </c>
      <c r="G146" s="3">
        <v>27.549999999999997</v>
      </c>
      <c r="H146" s="46">
        <v>0</v>
      </c>
      <c r="I146" s="46">
        <f t="shared" si="26"/>
        <v>53890.28</v>
      </c>
      <c r="J146" s="3">
        <f t="shared" si="27"/>
        <v>0</v>
      </c>
      <c r="K146" s="52">
        <v>6</v>
      </c>
      <c r="L146" s="46">
        <f t="shared" si="28"/>
        <v>4268.4</v>
      </c>
      <c r="M146" s="46">
        <v>0</v>
      </c>
      <c r="N146" s="46">
        <f t="shared" si="29"/>
        <v>0</v>
      </c>
      <c r="O146" s="47">
        <f t="shared" si="30"/>
        <v>1129050.11</v>
      </c>
      <c r="P146" s="53">
        <v>361521</v>
      </c>
      <c r="Q146" s="49">
        <f t="shared" si="31"/>
        <v>767529.1100000001</v>
      </c>
      <c r="R146" s="49">
        <v>550103</v>
      </c>
      <c r="S146" s="46">
        <f t="shared" si="32"/>
        <v>506094.76</v>
      </c>
      <c r="T146" s="46">
        <v>1297922.85</v>
      </c>
      <c r="U146" s="46">
        <f t="shared" si="33"/>
        <v>1233026.71</v>
      </c>
      <c r="V146" s="50">
        <f t="shared" si="34"/>
        <v>1273623.87</v>
      </c>
      <c r="X146" s="10"/>
      <c r="Y146" s="10"/>
    </row>
    <row r="147" spans="1:25" s="54" customFormat="1" ht="12">
      <c r="A147" s="54">
        <v>341</v>
      </c>
      <c r="B147" s="45" t="s">
        <v>167</v>
      </c>
      <c r="C147" s="43">
        <v>65.52</v>
      </c>
      <c r="D147" s="44">
        <f t="shared" si="24"/>
        <v>238234.65</v>
      </c>
      <c r="E147" s="45">
        <v>18.9</v>
      </c>
      <c r="F147" s="3">
        <f t="shared" si="25"/>
        <v>34360.58</v>
      </c>
      <c r="G147" s="3">
        <v>12.96</v>
      </c>
      <c r="H147" s="46">
        <v>0</v>
      </c>
      <c r="I147" s="46">
        <f t="shared" si="26"/>
        <v>25350.93</v>
      </c>
      <c r="J147" s="3">
        <f t="shared" si="27"/>
        <v>0</v>
      </c>
      <c r="K147" s="52">
        <v>0.3</v>
      </c>
      <c r="L147" s="46">
        <f t="shared" si="28"/>
        <v>213.42</v>
      </c>
      <c r="M147" s="46">
        <v>0</v>
      </c>
      <c r="N147" s="46">
        <f t="shared" si="29"/>
        <v>0</v>
      </c>
      <c r="O147" s="47">
        <f t="shared" si="30"/>
        <v>298159.57999999996</v>
      </c>
      <c r="P147" s="53">
        <v>141825</v>
      </c>
      <c r="Q147" s="49">
        <f t="shared" si="31"/>
        <v>156334.57999999996</v>
      </c>
      <c r="R147" s="49">
        <v>368990</v>
      </c>
      <c r="S147" s="46">
        <f t="shared" si="32"/>
        <v>339470.8</v>
      </c>
      <c r="T147" s="46">
        <v>506942.69</v>
      </c>
      <c r="U147" s="46">
        <f t="shared" si="33"/>
        <v>481595.56</v>
      </c>
      <c r="V147" s="50">
        <f t="shared" si="34"/>
        <v>495805.37999999995</v>
      </c>
      <c r="X147" s="10"/>
      <c r="Y147" s="10"/>
    </row>
    <row r="148" spans="1:25" s="54" customFormat="1" ht="12">
      <c r="A148" s="54">
        <v>344</v>
      </c>
      <c r="B148" s="45" t="s">
        <v>168</v>
      </c>
      <c r="C148" s="43">
        <v>0</v>
      </c>
      <c r="D148" s="44">
        <f t="shared" si="24"/>
        <v>0</v>
      </c>
      <c r="E148" s="45">
        <v>0</v>
      </c>
      <c r="F148" s="3">
        <f t="shared" si="25"/>
        <v>0</v>
      </c>
      <c r="G148" s="3">
        <v>0</v>
      </c>
      <c r="H148" s="46">
        <v>0</v>
      </c>
      <c r="I148" s="46">
        <f t="shared" si="26"/>
        <v>0</v>
      </c>
      <c r="J148" s="3">
        <f t="shared" si="27"/>
        <v>0</v>
      </c>
      <c r="K148" s="52">
        <v>0</v>
      </c>
      <c r="L148" s="46">
        <f t="shared" si="28"/>
        <v>0</v>
      </c>
      <c r="M148" s="46">
        <v>0</v>
      </c>
      <c r="N148" s="46">
        <f t="shared" si="29"/>
        <v>0</v>
      </c>
      <c r="O148" s="47">
        <f t="shared" si="30"/>
        <v>0</v>
      </c>
      <c r="P148" s="53">
        <v>0</v>
      </c>
      <c r="Q148" s="49">
        <f t="shared" si="31"/>
        <v>0</v>
      </c>
      <c r="R148" s="49">
        <v>0</v>
      </c>
      <c r="S148" s="46">
        <f t="shared" si="32"/>
        <v>0</v>
      </c>
      <c r="T148" s="46">
        <v>0</v>
      </c>
      <c r="U148" s="46">
        <f t="shared" si="33"/>
        <v>0</v>
      </c>
      <c r="V148" s="50">
        <f t="shared" si="34"/>
        <v>0</v>
      </c>
      <c r="X148" s="10"/>
      <c r="Y148" s="10"/>
    </row>
    <row r="149" spans="1:25" s="54" customFormat="1" ht="12">
      <c r="A149" s="54">
        <v>345</v>
      </c>
      <c r="B149" s="45" t="s">
        <v>169</v>
      </c>
      <c r="C149" s="43">
        <v>160.60999999999999</v>
      </c>
      <c r="D149" s="44">
        <f t="shared" si="24"/>
        <v>583987.6</v>
      </c>
      <c r="E149" s="45">
        <v>30.19</v>
      </c>
      <c r="F149" s="3">
        <f t="shared" si="25"/>
        <v>54886.02</v>
      </c>
      <c r="G149" s="3">
        <v>18.6</v>
      </c>
      <c r="H149" s="46">
        <v>0</v>
      </c>
      <c r="I149" s="46">
        <f t="shared" si="26"/>
        <v>36383.27</v>
      </c>
      <c r="J149" s="3">
        <f t="shared" si="27"/>
        <v>0</v>
      </c>
      <c r="K149" s="52">
        <v>0</v>
      </c>
      <c r="L149" s="46">
        <f t="shared" si="28"/>
        <v>0</v>
      </c>
      <c r="M149" s="46">
        <v>0</v>
      </c>
      <c r="N149" s="46">
        <f t="shared" si="29"/>
        <v>0</v>
      </c>
      <c r="O149" s="47">
        <f t="shared" si="30"/>
        <v>675256.89</v>
      </c>
      <c r="P149" s="53">
        <v>348789</v>
      </c>
      <c r="Q149" s="49">
        <f t="shared" si="31"/>
        <v>326467.89</v>
      </c>
      <c r="R149" s="49">
        <v>53895</v>
      </c>
      <c r="S149" s="46">
        <f t="shared" si="32"/>
        <v>49583.4</v>
      </c>
      <c r="T149" s="46">
        <v>387846.58999999997</v>
      </c>
      <c r="U149" s="46">
        <f t="shared" si="33"/>
        <v>368454.26</v>
      </c>
      <c r="V149" s="50">
        <f t="shared" si="34"/>
        <v>376051.29000000004</v>
      </c>
      <c r="X149" s="10"/>
      <c r="Y149" s="10"/>
    </row>
    <row r="150" spans="1:25" s="54" customFormat="1" ht="12">
      <c r="A150" s="54">
        <v>347</v>
      </c>
      <c r="B150" s="45" t="s">
        <v>170</v>
      </c>
      <c r="C150" s="43">
        <v>733.92</v>
      </c>
      <c r="D150" s="44">
        <f t="shared" si="24"/>
        <v>2668577.16</v>
      </c>
      <c r="E150" s="45">
        <v>231.96</v>
      </c>
      <c r="F150" s="3">
        <f t="shared" si="25"/>
        <v>421707.92</v>
      </c>
      <c r="G150" s="3">
        <v>134.16</v>
      </c>
      <c r="H150" s="46">
        <v>6.98</v>
      </c>
      <c r="I150" s="46">
        <f t="shared" si="26"/>
        <v>262429.03</v>
      </c>
      <c r="J150" s="3">
        <f t="shared" si="27"/>
        <v>4965.57</v>
      </c>
      <c r="K150" s="52">
        <v>10</v>
      </c>
      <c r="L150" s="46">
        <f t="shared" si="28"/>
        <v>7114</v>
      </c>
      <c r="M150" s="46">
        <v>0</v>
      </c>
      <c r="N150" s="46">
        <f t="shared" si="29"/>
        <v>0</v>
      </c>
      <c r="O150" s="47">
        <f t="shared" si="30"/>
        <v>3364793.68</v>
      </c>
      <c r="P150" s="53">
        <v>4237641</v>
      </c>
      <c r="Q150" s="49">
        <f t="shared" si="31"/>
        <v>0</v>
      </c>
      <c r="R150" s="49">
        <v>248981</v>
      </c>
      <c r="S150" s="46">
        <f t="shared" si="32"/>
        <v>0</v>
      </c>
      <c r="T150" s="46">
        <v>0</v>
      </c>
      <c r="U150" s="46">
        <f t="shared" si="33"/>
        <v>0</v>
      </c>
      <c r="V150" s="50">
        <f t="shared" si="34"/>
        <v>0</v>
      </c>
      <c r="X150" s="10"/>
      <c r="Y150" s="10"/>
    </row>
    <row r="151" spans="1:25" s="54" customFormat="1" ht="12">
      <c r="A151" s="54">
        <v>351</v>
      </c>
      <c r="B151" s="45" t="s">
        <v>171</v>
      </c>
      <c r="C151" s="43">
        <v>3526.86</v>
      </c>
      <c r="D151" s="44">
        <f t="shared" si="24"/>
        <v>12823874.57</v>
      </c>
      <c r="E151" s="45">
        <v>321</v>
      </c>
      <c r="F151" s="3">
        <f t="shared" si="25"/>
        <v>583584.42</v>
      </c>
      <c r="G151" s="3">
        <v>588.22</v>
      </c>
      <c r="H151" s="46">
        <v>52.99</v>
      </c>
      <c r="I151" s="46">
        <f t="shared" si="26"/>
        <v>1150611.26</v>
      </c>
      <c r="J151" s="3">
        <f t="shared" si="27"/>
        <v>37697.09</v>
      </c>
      <c r="K151" s="52">
        <v>76.49</v>
      </c>
      <c r="L151" s="46">
        <f t="shared" si="28"/>
        <v>54414.99</v>
      </c>
      <c r="M151" s="46">
        <v>0</v>
      </c>
      <c r="N151" s="46">
        <f t="shared" si="29"/>
        <v>0</v>
      </c>
      <c r="O151" s="47">
        <f t="shared" si="30"/>
        <v>14650182.33</v>
      </c>
      <c r="P151" s="53">
        <v>7008220</v>
      </c>
      <c r="Q151" s="49">
        <f t="shared" si="31"/>
        <v>7641962.33</v>
      </c>
      <c r="R151" s="49">
        <v>531304</v>
      </c>
      <c r="S151" s="46">
        <f t="shared" si="32"/>
        <v>488799.68</v>
      </c>
      <c r="T151" s="46">
        <v>7978657.459999999</v>
      </c>
      <c r="U151" s="46">
        <f t="shared" si="33"/>
        <v>7579724.59</v>
      </c>
      <c r="V151" s="50">
        <f t="shared" si="34"/>
        <v>8130762.01</v>
      </c>
      <c r="X151" s="10"/>
      <c r="Y151" s="10"/>
    </row>
    <row r="152" spans="1:25" s="54" customFormat="1" ht="12">
      <c r="A152" s="54">
        <v>353</v>
      </c>
      <c r="B152" s="45" t="s">
        <v>172</v>
      </c>
      <c r="C152" s="43">
        <v>252.02</v>
      </c>
      <c r="D152" s="44">
        <f t="shared" si="24"/>
        <v>916359.84</v>
      </c>
      <c r="E152" s="45">
        <v>80.19</v>
      </c>
      <c r="F152" s="3">
        <f t="shared" si="25"/>
        <v>145787.02</v>
      </c>
      <c r="G152" s="3">
        <v>49.58</v>
      </c>
      <c r="H152" s="46">
        <v>0</v>
      </c>
      <c r="I152" s="46">
        <f t="shared" si="26"/>
        <v>96982.94</v>
      </c>
      <c r="J152" s="3">
        <f t="shared" si="27"/>
        <v>0</v>
      </c>
      <c r="K152" s="52">
        <v>6</v>
      </c>
      <c r="L152" s="46">
        <f t="shared" si="28"/>
        <v>4268.4</v>
      </c>
      <c r="M152" s="46">
        <v>0</v>
      </c>
      <c r="N152" s="46">
        <f t="shared" si="29"/>
        <v>0</v>
      </c>
      <c r="O152" s="47">
        <f t="shared" si="30"/>
        <v>1163398.1999999997</v>
      </c>
      <c r="P152" s="53">
        <v>347537</v>
      </c>
      <c r="Q152" s="49">
        <f t="shared" si="31"/>
        <v>815861.1999999997</v>
      </c>
      <c r="R152" s="49">
        <v>579583</v>
      </c>
      <c r="S152" s="46">
        <f t="shared" si="32"/>
        <v>533216.36</v>
      </c>
      <c r="T152" s="46">
        <v>1340396.44</v>
      </c>
      <c r="U152" s="46">
        <f t="shared" si="33"/>
        <v>1273376.62</v>
      </c>
      <c r="V152" s="50">
        <f t="shared" si="34"/>
        <v>1349077.5599999996</v>
      </c>
      <c r="X152" s="10"/>
      <c r="Y152" s="10"/>
    </row>
    <row r="153" spans="1:25" s="54" customFormat="1" ht="12">
      <c r="A153" s="54">
        <v>355</v>
      </c>
      <c r="B153" s="45" t="s">
        <v>173</v>
      </c>
      <c r="C153" s="43">
        <v>165.81</v>
      </c>
      <c r="D153" s="44">
        <f t="shared" si="24"/>
        <v>602895.11</v>
      </c>
      <c r="E153" s="45">
        <v>41.7</v>
      </c>
      <c r="F153" s="3">
        <f t="shared" si="25"/>
        <v>75811.43</v>
      </c>
      <c r="G153" s="3">
        <v>25.49</v>
      </c>
      <c r="H153" s="46">
        <v>1</v>
      </c>
      <c r="I153" s="46">
        <f t="shared" si="26"/>
        <v>49860.73</v>
      </c>
      <c r="J153" s="3">
        <f t="shared" si="27"/>
        <v>711.4</v>
      </c>
      <c r="K153" s="52">
        <v>3</v>
      </c>
      <c r="L153" s="46">
        <f t="shared" si="28"/>
        <v>2134.2</v>
      </c>
      <c r="M153" s="46">
        <v>0</v>
      </c>
      <c r="N153" s="46">
        <f t="shared" si="29"/>
        <v>0</v>
      </c>
      <c r="O153" s="47">
        <f t="shared" si="30"/>
        <v>731412.87</v>
      </c>
      <c r="P153" s="53">
        <v>220019</v>
      </c>
      <c r="Q153" s="49">
        <f t="shared" si="31"/>
        <v>511393.87</v>
      </c>
      <c r="R153" s="49">
        <v>627508</v>
      </c>
      <c r="S153" s="46">
        <f t="shared" si="32"/>
        <v>577307.36</v>
      </c>
      <c r="T153" s="46">
        <v>1068345.42</v>
      </c>
      <c r="U153" s="46">
        <f t="shared" si="33"/>
        <v>1014928.15</v>
      </c>
      <c r="V153" s="50">
        <f t="shared" si="34"/>
        <v>1088701.23</v>
      </c>
      <c r="X153" s="10"/>
      <c r="Y153" s="10"/>
    </row>
    <row r="154" spans="1:25" s="54" customFormat="1" ht="12">
      <c r="A154" s="54">
        <v>357</v>
      </c>
      <c r="B154" s="45" t="s">
        <v>174</v>
      </c>
      <c r="C154" s="43">
        <v>2154.94</v>
      </c>
      <c r="D154" s="44">
        <f t="shared" si="24"/>
        <v>7835491.14</v>
      </c>
      <c r="E154" s="45">
        <v>412.37</v>
      </c>
      <c r="F154" s="3">
        <f t="shared" si="25"/>
        <v>749696.91</v>
      </c>
      <c r="G154" s="3">
        <v>337.84999999999997</v>
      </c>
      <c r="H154" s="46">
        <v>24.75</v>
      </c>
      <c r="I154" s="46">
        <f t="shared" si="26"/>
        <v>660865.01</v>
      </c>
      <c r="J154" s="3">
        <f t="shared" si="27"/>
        <v>17607.15</v>
      </c>
      <c r="K154" s="52">
        <v>39</v>
      </c>
      <c r="L154" s="46">
        <f t="shared" si="28"/>
        <v>27744.6</v>
      </c>
      <c r="M154" s="46">
        <v>0</v>
      </c>
      <c r="N154" s="46">
        <f t="shared" si="29"/>
        <v>0</v>
      </c>
      <c r="O154" s="47">
        <f t="shared" si="30"/>
        <v>9291404.809999999</v>
      </c>
      <c r="P154" s="53">
        <v>3024936</v>
      </c>
      <c r="Q154" s="49">
        <f t="shared" si="31"/>
        <v>6266468.809999999</v>
      </c>
      <c r="R154" s="49">
        <v>1100484</v>
      </c>
      <c r="S154" s="46">
        <f t="shared" si="32"/>
        <v>1012445.28</v>
      </c>
      <c r="T154" s="46">
        <v>7292823.849999999</v>
      </c>
      <c r="U154" s="46">
        <f t="shared" si="33"/>
        <v>6928182.66</v>
      </c>
      <c r="V154" s="50">
        <f t="shared" si="34"/>
        <v>7278914.089999999</v>
      </c>
      <c r="X154" s="10"/>
      <c r="Y154" s="10"/>
    </row>
    <row r="155" spans="1:25" s="54" customFormat="1" ht="12">
      <c r="A155" s="54">
        <v>358</v>
      </c>
      <c r="B155" s="45" t="s">
        <v>175</v>
      </c>
      <c r="C155" s="43">
        <v>2</v>
      </c>
      <c r="D155" s="44">
        <f t="shared" si="24"/>
        <v>7272.12</v>
      </c>
      <c r="E155" s="45">
        <v>0</v>
      </c>
      <c r="F155" s="3">
        <f t="shared" si="25"/>
        <v>0</v>
      </c>
      <c r="G155" s="3">
        <v>0</v>
      </c>
      <c r="H155" s="46">
        <v>0</v>
      </c>
      <c r="I155" s="46">
        <f t="shared" si="26"/>
        <v>0</v>
      </c>
      <c r="J155" s="3">
        <f t="shared" si="27"/>
        <v>0</v>
      </c>
      <c r="K155" s="52">
        <v>0</v>
      </c>
      <c r="L155" s="46">
        <f t="shared" si="28"/>
        <v>0</v>
      </c>
      <c r="M155" s="46">
        <v>0</v>
      </c>
      <c r="N155" s="46">
        <f t="shared" si="29"/>
        <v>0</v>
      </c>
      <c r="O155" s="47">
        <f t="shared" si="30"/>
        <v>7272.12</v>
      </c>
      <c r="P155" s="53">
        <v>20021</v>
      </c>
      <c r="Q155" s="49">
        <f t="shared" si="31"/>
        <v>0</v>
      </c>
      <c r="R155" s="49">
        <v>0</v>
      </c>
      <c r="S155" s="46">
        <f t="shared" si="32"/>
        <v>0</v>
      </c>
      <c r="T155" s="46">
        <v>0</v>
      </c>
      <c r="U155" s="46">
        <f t="shared" si="33"/>
        <v>0</v>
      </c>
      <c r="V155" s="50">
        <f t="shared" si="34"/>
        <v>0</v>
      </c>
      <c r="X155" s="10"/>
      <c r="Y155" s="10"/>
    </row>
    <row r="156" spans="1:25" s="54" customFormat="1" ht="12">
      <c r="A156" s="54">
        <v>359</v>
      </c>
      <c r="B156" s="45" t="s">
        <v>176</v>
      </c>
      <c r="C156" s="43">
        <v>523.05</v>
      </c>
      <c r="D156" s="44">
        <f t="shared" si="24"/>
        <v>1901841.18</v>
      </c>
      <c r="E156" s="45">
        <v>175.88</v>
      </c>
      <c r="F156" s="3">
        <f t="shared" si="25"/>
        <v>319753.36</v>
      </c>
      <c r="G156" s="3">
        <v>109.06</v>
      </c>
      <c r="H156" s="46">
        <v>6.59</v>
      </c>
      <c r="I156" s="46">
        <f t="shared" si="26"/>
        <v>213331.18</v>
      </c>
      <c r="J156" s="3">
        <f t="shared" si="27"/>
        <v>4688.13</v>
      </c>
      <c r="K156" s="52">
        <v>10</v>
      </c>
      <c r="L156" s="46">
        <f t="shared" si="28"/>
        <v>7114</v>
      </c>
      <c r="M156" s="46">
        <v>0.6</v>
      </c>
      <c r="N156" s="46">
        <f t="shared" si="29"/>
        <v>2181.64</v>
      </c>
      <c r="O156" s="47">
        <f t="shared" si="30"/>
        <v>2448909.49</v>
      </c>
      <c r="P156" s="53">
        <v>830130</v>
      </c>
      <c r="Q156" s="49">
        <f t="shared" si="31"/>
        <v>1618779.4900000002</v>
      </c>
      <c r="R156" s="49">
        <v>1281178</v>
      </c>
      <c r="S156" s="46">
        <f t="shared" si="32"/>
        <v>1178683.76</v>
      </c>
      <c r="T156" s="46">
        <v>2810939.25</v>
      </c>
      <c r="U156" s="46">
        <f t="shared" si="33"/>
        <v>2670392.29</v>
      </c>
      <c r="V156" s="50">
        <f t="shared" si="34"/>
        <v>2797463.25</v>
      </c>
      <c r="X156" s="10"/>
      <c r="Y156" s="10"/>
    </row>
    <row r="157" spans="1:25" s="54" customFormat="1" ht="12">
      <c r="A157" s="54">
        <v>365</v>
      </c>
      <c r="B157" s="45" t="s">
        <v>177</v>
      </c>
      <c r="C157" s="43">
        <v>111.28999999999999</v>
      </c>
      <c r="D157" s="44">
        <f t="shared" si="24"/>
        <v>404657.12</v>
      </c>
      <c r="E157" s="45">
        <v>26</v>
      </c>
      <c r="F157" s="3">
        <f t="shared" si="25"/>
        <v>47268.52</v>
      </c>
      <c r="G157" s="3">
        <v>21.96</v>
      </c>
      <c r="H157" s="46">
        <v>0</v>
      </c>
      <c r="I157" s="46">
        <f t="shared" si="26"/>
        <v>42955.74</v>
      </c>
      <c r="J157" s="3">
        <f t="shared" si="27"/>
        <v>0</v>
      </c>
      <c r="K157" s="52">
        <v>2</v>
      </c>
      <c r="L157" s="46">
        <f t="shared" si="28"/>
        <v>1422.8</v>
      </c>
      <c r="M157" s="46">
        <v>0</v>
      </c>
      <c r="N157" s="46">
        <f t="shared" si="29"/>
        <v>0</v>
      </c>
      <c r="O157" s="47">
        <f t="shared" si="30"/>
        <v>496304.18</v>
      </c>
      <c r="P157" s="53">
        <v>177349</v>
      </c>
      <c r="Q157" s="49">
        <f t="shared" si="31"/>
        <v>318955.18</v>
      </c>
      <c r="R157" s="49">
        <v>53118</v>
      </c>
      <c r="S157" s="46">
        <f t="shared" si="32"/>
        <v>48868.56</v>
      </c>
      <c r="T157" s="46">
        <v>382969.13</v>
      </c>
      <c r="U157" s="46">
        <f t="shared" si="33"/>
        <v>363820.67</v>
      </c>
      <c r="V157" s="50">
        <f t="shared" si="34"/>
        <v>367823.74</v>
      </c>
      <c r="X157" s="10"/>
      <c r="Y157" s="10"/>
    </row>
    <row r="158" spans="1:25" s="54" customFormat="1" ht="12">
      <c r="A158" s="54">
        <v>367</v>
      </c>
      <c r="B158" s="45" t="s">
        <v>178</v>
      </c>
      <c r="C158" s="43">
        <v>388.21000000000004</v>
      </c>
      <c r="D158" s="44">
        <f t="shared" si="24"/>
        <v>1411554.85</v>
      </c>
      <c r="E158" s="45">
        <v>32.43</v>
      </c>
      <c r="F158" s="3">
        <f t="shared" si="25"/>
        <v>58958.39</v>
      </c>
      <c r="G158" s="3">
        <v>56.58</v>
      </c>
      <c r="H158" s="46">
        <v>4</v>
      </c>
      <c r="I158" s="46">
        <f t="shared" si="26"/>
        <v>110675.57</v>
      </c>
      <c r="J158" s="3">
        <f t="shared" si="27"/>
        <v>2845.6</v>
      </c>
      <c r="K158" s="52">
        <v>6</v>
      </c>
      <c r="L158" s="46">
        <f t="shared" si="28"/>
        <v>4268.4</v>
      </c>
      <c r="M158" s="46">
        <v>0</v>
      </c>
      <c r="N158" s="46">
        <f t="shared" si="29"/>
        <v>0</v>
      </c>
      <c r="O158" s="47">
        <f t="shared" si="30"/>
        <v>1588302.81</v>
      </c>
      <c r="P158" s="53">
        <v>589993</v>
      </c>
      <c r="Q158" s="49">
        <f t="shared" si="31"/>
        <v>998309.81</v>
      </c>
      <c r="R158" s="49">
        <v>252587</v>
      </c>
      <c r="S158" s="46">
        <f t="shared" si="32"/>
        <v>232380.04</v>
      </c>
      <c r="T158" s="46">
        <v>1252019.7899999998</v>
      </c>
      <c r="U158" s="46">
        <f t="shared" si="33"/>
        <v>1189418.8</v>
      </c>
      <c r="V158" s="50">
        <f t="shared" si="34"/>
        <v>1230689.85</v>
      </c>
      <c r="X158" s="10"/>
      <c r="Y158" s="10"/>
    </row>
    <row r="159" spans="1:25" s="54" customFormat="1" ht="12">
      <c r="A159" s="54">
        <v>369</v>
      </c>
      <c r="B159" s="45" t="s">
        <v>179</v>
      </c>
      <c r="C159" s="43">
        <v>454.67</v>
      </c>
      <c r="D159" s="44">
        <f t="shared" si="24"/>
        <v>1653207.4</v>
      </c>
      <c r="E159" s="45">
        <v>123.29</v>
      </c>
      <c r="F159" s="3">
        <f t="shared" si="25"/>
        <v>224143.69</v>
      </c>
      <c r="G159" s="3">
        <v>92.33</v>
      </c>
      <c r="H159" s="46">
        <v>4.5</v>
      </c>
      <c r="I159" s="46">
        <f t="shared" si="26"/>
        <v>180605.79</v>
      </c>
      <c r="J159" s="3">
        <f t="shared" si="27"/>
        <v>3201.3</v>
      </c>
      <c r="K159" s="52">
        <v>8</v>
      </c>
      <c r="L159" s="46">
        <f t="shared" si="28"/>
        <v>5691.2</v>
      </c>
      <c r="M159" s="46">
        <v>0</v>
      </c>
      <c r="N159" s="46">
        <f t="shared" si="29"/>
        <v>0</v>
      </c>
      <c r="O159" s="47">
        <f t="shared" si="30"/>
        <v>2066849.38</v>
      </c>
      <c r="P159" s="53">
        <v>6682342</v>
      </c>
      <c r="Q159" s="49">
        <f t="shared" si="31"/>
        <v>0</v>
      </c>
      <c r="R159" s="49">
        <v>0</v>
      </c>
      <c r="S159" s="46">
        <f t="shared" si="32"/>
        <v>0</v>
      </c>
      <c r="T159" s="46">
        <v>0</v>
      </c>
      <c r="U159" s="46">
        <f t="shared" si="33"/>
        <v>0</v>
      </c>
      <c r="V159" s="50">
        <f t="shared" si="34"/>
        <v>0</v>
      </c>
      <c r="X159" s="10"/>
      <c r="Y159" s="10"/>
    </row>
    <row r="160" spans="1:25" s="54" customFormat="1" ht="12">
      <c r="A160" s="54">
        <v>371</v>
      </c>
      <c r="B160" s="45" t="s">
        <v>180</v>
      </c>
      <c r="C160" s="43">
        <v>10687.849999999999</v>
      </c>
      <c r="D160" s="44">
        <f t="shared" si="24"/>
        <v>38861663.87</v>
      </c>
      <c r="E160" s="45">
        <v>4416.66</v>
      </c>
      <c r="F160" s="3">
        <f t="shared" si="25"/>
        <v>8029576.21</v>
      </c>
      <c r="G160" s="3">
        <v>1751.39</v>
      </c>
      <c r="H160" s="46">
        <v>907.0500000000001</v>
      </c>
      <c r="I160" s="46">
        <f t="shared" si="26"/>
        <v>3425876.47</v>
      </c>
      <c r="J160" s="3">
        <f t="shared" si="27"/>
        <v>645275.37</v>
      </c>
      <c r="K160" s="52">
        <v>144.59</v>
      </c>
      <c r="L160" s="46">
        <f t="shared" si="28"/>
        <v>102861.33</v>
      </c>
      <c r="M160" s="46">
        <v>0.9749999999999999</v>
      </c>
      <c r="N160" s="46">
        <f t="shared" si="29"/>
        <v>3545.16</v>
      </c>
      <c r="O160" s="47">
        <f t="shared" si="30"/>
        <v>51068798.40999999</v>
      </c>
      <c r="P160" s="53">
        <v>20208351</v>
      </c>
      <c r="Q160" s="49">
        <f t="shared" si="31"/>
        <v>30860447.40999999</v>
      </c>
      <c r="R160" s="49">
        <v>4793937</v>
      </c>
      <c r="S160" s="46">
        <f t="shared" si="32"/>
        <v>4410422.04</v>
      </c>
      <c r="T160" s="46">
        <v>35213896.09</v>
      </c>
      <c r="U160" s="46">
        <f t="shared" si="33"/>
        <v>33453201.29</v>
      </c>
      <c r="V160" s="50">
        <f t="shared" si="34"/>
        <v>35270869.44999999</v>
      </c>
      <c r="X160" s="10"/>
      <c r="Y160" s="10"/>
    </row>
    <row r="161" spans="1:25" s="54" customFormat="1" ht="12">
      <c r="A161" s="54">
        <v>375</v>
      </c>
      <c r="B161" s="45" t="s">
        <v>181</v>
      </c>
      <c r="C161" s="43">
        <v>53.66</v>
      </c>
      <c r="D161" s="44">
        <f t="shared" si="24"/>
        <v>195110.98</v>
      </c>
      <c r="E161" s="45">
        <v>16.27</v>
      </c>
      <c r="F161" s="3">
        <f t="shared" si="25"/>
        <v>29579.19</v>
      </c>
      <c r="G161" s="3">
        <v>6.93</v>
      </c>
      <c r="H161" s="46">
        <v>0</v>
      </c>
      <c r="I161" s="46">
        <f t="shared" si="26"/>
        <v>13555.7</v>
      </c>
      <c r="J161" s="3">
        <f t="shared" si="27"/>
        <v>0</v>
      </c>
      <c r="K161" s="52">
        <v>3</v>
      </c>
      <c r="L161" s="46">
        <f t="shared" si="28"/>
        <v>2134.2</v>
      </c>
      <c r="M161" s="46">
        <v>0</v>
      </c>
      <c r="N161" s="46">
        <f t="shared" si="29"/>
        <v>0</v>
      </c>
      <c r="O161" s="47">
        <f t="shared" si="30"/>
        <v>240380.07000000004</v>
      </c>
      <c r="P161" s="53">
        <v>276979</v>
      </c>
      <c r="Q161" s="49">
        <f t="shared" si="31"/>
        <v>0</v>
      </c>
      <c r="R161" s="49">
        <v>95905</v>
      </c>
      <c r="S161" s="46">
        <f t="shared" si="32"/>
        <v>0</v>
      </c>
      <c r="T161" s="46">
        <v>0</v>
      </c>
      <c r="U161" s="46">
        <f t="shared" si="33"/>
        <v>0</v>
      </c>
      <c r="V161" s="50">
        <f t="shared" si="34"/>
        <v>0</v>
      </c>
      <c r="X161" s="10"/>
      <c r="Y161" s="10"/>
    </row>
    <row r="162" spans="1:25" s="54" customFormat="1" ht="12">
      <c r="A162" s="54">
        <v>377</v>
      </c>
      <c r="B162" s="45" t="s">
        <v>182</v>
      </c>
      <c r="C162" s="43">
        <v>1014.46</v>
      </c>
      <c r="D162" s="44">
        <f t="shared" si="24"/>
        <v>3688637.43</v>
      </c>
      <c r="E162" s="45">
        <v>99.53</v>
      </c>
      <c r="F162" s="3">
        <f t="shared" si="25"/>
        <v>180947.53</v>
      </c>
      <c r="G162" s="3">
        <v>150.65</v>
      </c>
      <c r="H162" s="46">
        <v>0</v>
      </c>
      <c r="I162" s="46">
        <f t="shared" si="26"/>
        <v>294684.96</v>
      </c>
      <c r="J162" s="3">
        <f t="shared" si="27"/>
        <v>0</v>
      </c>
      <c r="K162" s="52">
        <v>16</v>
      </c>
      <c r="L162" s="46">
        <f t="shared" si="28"/>
        <v>11382.4</v>
      </c>
      <c r="M162" s="46">
        <v>0.9449999999999997</v>
      </c>
      <c r="N162" s="46">
        <f t="shared" si="29"/>
        <v>3436.08</v>
      </c>
      <c r="O162" s="47">
        <f t="shared" si="30"/>
        <v>4179088.4</v>
      </c>
      <c r="P162" s="53">
        <v>1333192</v>
      </c>
      <c r="Q162" s="49">
        <f t="shared" si="31"/>
        <v>2845896.4</v>
      </c>
      <c r="R162" s="49">
        <v>35366</v>
      </c>
      <c r="S162" s="46">
        <f t="shared" si="32"/>
        <v>32536.72</v>
      </c>
      <c r="T162" s="46">
        <v>2842904.7199999997</v>
      </c>
      <c r="U162" s="46">
        <f t="shared" si="33"/>
        <v>2700759.48</v>
      </c>
      <c r="V162" s="50">
        <f t="shared" si="34"/>
        <v>2878433.12</v>
      </c>
      <c r="X162" s="10"/>
      <c r="Y162" s="10"/>
    </row>
    <row r="163" spans="1:25" s="54" customFormat="1" ht="12">
      <c r="A163" s="54">
        <v>379</v>
      </c>
      <c r="B163" s="45" t="s">
        <v>183</v>
      </c>
      <c r="C163" s="43">
        <v>234.73000000000002</v>
      </c>
      <c r="D163" s="44">
        <f t="shared" si="24"/>
        <v>853492.36</v>
      </c>
      <c r="E163" s="45">
        <v>43.98</v>
      </c>
      <c r="F163" s="3">
        <f t="shared" si="25"/>
        <v>79956.52</v>
      </c>
      <c r="G163" s="3">
        <v>26.08</v>
      </c>
      <c r="H163" s="46">
        <v>0</v>
      </c>
      <c r="I163" s="46">
        <f t="shared" si="26"/>
        <v>51014.83</v>
      </c>
      <c r="J163" s="3">
        <f t="shared" si="27"/>
        <v>0</v>
      </c>
      <c r="K163" s="52">
        <v>5.88</v>
      </c>
      <c r="L163" s="46">
        <f t="shared" si="28"/>
        <v>4183.03</v>
      </c>
      <c r="M163" s="46">
        <v>0</v>
      </c>
      <c r="N163" s="46">
        <f t="shared" si="29"/>
        <v>0</v>
      </c>
      <c r="O163" s="47">
        <f t="shared" si="30"/>
        <v>988646.74</v>
      </c>
      <c r="P163" s="53">
        <v>1637550</v>
      </c>
      <c r="Q163" s="49">
        <f t="shared" si="31"/>
        <v>0</v>
      </c>
      <c r="R163" s="49">
        <v>4256</v>
      </c>
      <c r="S163" s="46">
        <f t="shared" si="32"/>
        <v>0</v>
      </c>
      <c r="T163" s="46">
        <v>0</v>
      </c>
      <c r="U163" s="46">
        <f t="shared" si="33"/>
        <v>0</v>
      </c>
      <c r="V163" s="50">
        <f t="shared" si="34"/>
        <v>0</v>
      </c>
      <c r="X163" s="10"/>
      <c r="Y163" s="10"/>
    </row>
    <row r="164" spans="1:25" s="54" customFormat="1" ht="12">
      <c r="A164" s="54">
        <v>381</v>
      </c>
      <c r="B164" s="45" t="s">
        <v>184</v>
      </c>
      <c r="C164" s="43">
        <v>80.19</v>
      </c>
      <c r="D164" s="44">
        <f t="shared" si="24"/>
        <v>291575.65</v>
      </c>
      <c r="E164" s="45">
        <v>2.5</v>
      </c>
      <c r="F164" s="3">
        <f t="shared" si="25"/>
        <v>4545.05</v>
      </c>
      <c r="G164" s="3">
        <v>8</v>
      </c>
      <c r="H164" s="46">
        <v>0</v>
      </c>
      <c r="I164" s="46">
        <f t="shared" si="26"/>
        <v>15648.72</v>
      </c>
      <c r="J164" s="3">
        <f t="shared" si="27"/>
        <v>0</v>
      </c>
      <c r="K164" s="52">
        <v>1</v>
      </c>
      <c r="L164" s="46">
        <f t="shared" si="28"/>
        <v>711.4</v>
      </c>
      <c r="M164" s="46">
        <v>0</v>
      </c>
      <c r="N164" s="46">
        <f t="shared" si="29"/>
        <v>0</v>
      </c>
      <c r="O164" s="47">
        <f t="shared" si="30"/>
        <v>312480.82</v>
      </c>
      <c r="P164" s="53">
        <v>1667093</v>
      </c>
      <c r="Q164" s="49">
        <f t="shared" si="31"/>
        <v>0</v>
      </c>
      <c r="R164" s="49">
        <v>0</v>
      </c>
      <c r="S164" s="46">
        <f t="shared" si="32"/>
        <v>0</v>
      </c>
      <c r="T164" s="46">
        <v>0</v>
      </c>
      <c r="U164" s="46">
        <f t="shared" si="33"/>
        <v>0</v>
      </c>
      <c r="V164" s="50">
        <f t="shared" si="34"/>
        <v>0</v>
      </c>
      <c r="X164" s="10"/>
      <c r="Y164" s="10"/>
    </row>
    <row r="165" spans="1:25" s="54" customFormat="1" ht="12">
      <c r="A165" s="54">
        <v>383</v>
      </c>
      <c r="B165" s="45" t="s">
        <v>185</v>
      </c>
      <c r="C165" s="43">
        <v>345.22999999999996</v>
      </c>
      <c r="D165" s="44">
        <f t="shared" si="24"/>
        <v>1255276.99</v>
      </c>
      <c r="E165" s="45">
        <v>106.14</v>
      </c>
      <c r="F165" s="3">
        <f t="shared" si="25"/>
        <v>192964.64</v>
      </c>
      <c r="G165" s="3">
        <v>57.75</v>
      </c>
      <c r="H165" s="46">
        <v>0</v>
      </c>
      <c r="I165" s="46">
        <f t="shared" si="26"/>
        <v>112964.2</v>
      </c>
      <c r="J165" s="3">
        <f t="shared" si="27"/>
        <v>0</v>
      </c>
      <c r="K165" s="52">
        <v>2</v>
      </c>
      <c r="L165" s="46">
        <f t="shared" si="28"/>
        <v>1422.8</v>
      </c>
      <c r="M165" s="46">
        <v>0</v>
      </c>
      <c r="N165" s="46">
        <f t="shared" si="29"/>
        <v>0</v>
      </c>
      <c r="O165" s="47">
        <f t="shared" si="30"/>
        <v>1562628.63</v>
      </c>
      <c r="P165" s="53">
        <v>1005441</v>
      </c>
      <c r="Q165" s="49">
        <f t="shared" si="31"/>
        <v>557187.6299999999</v>
      </c>
      <c r="R165" s="49">
        <v>0</v>
      </c>
      <c r="S165" s="46">
        <f t="shared" si="32"/>
        <v>0</v>
      </c>
      <c r="T165" s="46">
        <v>560175.73</v>
      </c>
      <c r="U165" s="46">
        <f t="shared" si="33"/>
        <v>532166.94</v>
      </c>
      <c r="V165" s="50">
        <f t="shared" si="34"/>
        <v>557187.6299999999</v>
      </c>
      <c r="X165" s="10"/>
      <c r="Y165" s="10"/>
    </row>
    <row r="166" spans="1:25" s="54" customFormat="1" ht="12">
      <c r="A166" s="54">
        <v>387</v>
      </c>
      <c r="B166" s="45" t="s">
        <v>186</v>
      </c>
      <c r="C166" s="43">
        <v>274.72</v>
      </c>
      <c r="D166" s="44">
        <f t="shared" si="24"/>
        <v>998898.4</v>
      </c>
      <c r="E166" s="45">
        <v>7.06</v>
      </c>
      <c r="F166" s="3">
        <f t="shared" si="25"/>
        <v>12835.22</v>
      </c>
      <c r="G166" s="3">
        <v>38.59</v>
      </c>
      <c r="H166" s="46">
        <v>0</v>
      </c>
      <c r="I166" s="46">
        <f t="shared" si="26"/>
        <v>75485.51</v>
      </c>
      <c r="J166" s="3">
        <f t="shared" si="27"/>
        <v>0</v>
      </c>
      <c r="K166" s="52">
        <v>2</v>
      </c>
      <c r="L166" s="46">
        <f t="shared" si="28"/>
        <v>1422.8</v>
      </c>
      <c r="M166" s="46">
        <v>0</v>
      </c>
      <c r="N166" s="46">
        <f t="shared" si="29"/>
        <v>0</v>
      </c>
      <c r="O166" s="47">
        <f t="shared" si="30"/>
        <v>1088641.93</v>
      </c>
      <c r="P166" s="53">
        <v>571470</v>
      </c>
      <c r="Q166" s="49">
        <f t="shared" si="31"/>
        <v>517171.92999999993</v>
      </c>
      <c r="R166" s="49">
        <v>0</v>
      </c>
      <c r="S166" s="46">
        <f t="shared" si="32"/>
        <v>0</v>
      </c>
      <c r="T166" s="46">
        <v>534545.0899999999</v>
      </c>
      <c r="U166" s="46">
        <f t="shared" si="33"/>
        <v>507817.84</v>
      </c>
      <c r="V166" s="50">
        <f t="shared" si="34"/>
        <v>517171.92999999993</v>
      </c>
      <c r="X166" s="10"/>
      <c r="Y166" s="10"/>
    </row>
    <row r="167" spans="1:25" s="54" customFormat="1" ht="12">
      <c r="A167" s="54">
        <v>389</v>
      </c>
      <c r="B167" s="45" t="s">
        <v>187</v>
      </c>
      <c r="C167" s="43">
        <v>235.23</v>
      </c>
      <c r="D167" s="44">
        <f t="shared" si="24"/>
        <v>855310.39</v>
      </c>
      <c r="E167" s="45">
        <v>80.28</v>
      </c>
      <c r="F167" s="3">
        <f t="shared" si="25"/>
        <v>145950.65</v>
      </c>
      <c r="G167" s="3">
        <v>34.29</v>
      </c>
      <c r="H167" s="46">
        <v>0</v>
      </c>
      <c r="I167" s="46">
        <f t="shared" si="26"/>
        <v>67074.33</v>
      </c>
      <c r="J167" s="3">
        <f t="shared" si="27"/>
        <v>0</v>
      </c>
      <c r="K167" s="52">
        <v>1</v>
      </c>
      <c r="L167" s="46">
        <f t="shared" si="28"/>
        <v>711.4</v>
      </c>
      <c r="M167" s="46">
        <v>0</v>
      </c>
      <c r="N167" s="46">
        <f t="shared" si="29"/>
        <v>0</v>
      </c>
      <c r="O167" s="47">
        <f t="shared" si="30"/>
        <v>1069046.77</v>
      </c>
      <c r="P167" s="53">
        <v>620164</v>
      </c>
      <c r="Q167" s="49">
        <f t="shared" si="31"/>
        <v>448882.77</v>
      </c>
      <c r="R167" s="49">
        <v>359153</v>
      </c>
      <c r="S167" s="46">
        <f t="shared" si="32"/>
        <v>330420.76</v>
      </c>
      <c r="T167" s="46">
        <v>802229.1599999999</v>
      </c>
      <c r="U167" s="46">
        <f t="shared" si="33"/>
        <v>762117.7</v>
      </c>
      <c r="V167" s="50">
        <f t="shared" si="34"/>
        <v>779303.53</v>
      </c>
      <c r="X167" s="10"/>
      <c r="Y167" s="10"/>
    </row>
    <row r="168" spans="1:25" s="54" customFormat="1" ht="12">
      <c r="A168" s="54">
        <v>391</v>
      </c>
      <c r="B168" s="45" t="s">
        <v>188</v>
      </c>
      <c r="C168" s="43">
        <v>60.02</v>
      </c>
      <c r="D168" s="44">
        <f t="shared" si="24"/>
        <v>218236.32</v>
      </c>
      <c r="E168" s="45">
        <v>9.02</v>
      </c>
      <c r="F168" s="3">
        <f t="shared" si="25"/>
        <v>16398.54</v>
      </c>
      <c r="G168" s="3">
        <v>15</v>
      </c>
      <c r="H168" s="46">
        <v>0.5</v>
      </c>
      <c r="I168" s="46">
        <f t="shared" si="26"/>
        <v>29341.35</v>
      </c>
      <c r="J168" s="3">
        <f t="shared" si="27"/>
        <v>355.7</v>
      </c>
      <c r="K168" s="52">
        <v>0</v>
      </c>
      <c r="L168" s="46">
        <f t="shared" si="28"/>
        <v>0</v>
      </c>
      <c r="M168" s="46">
        <v>0</v>
      </c>
      <c r="N168" s="46">
        <f t="shared" si="29"/>
        <v>0</v>
      </c>
      <c r="O168" s="47">
        <f t="shared" si="30"/>
        <v>264331.91000000003</v>
      </c>
      <c r="P168" s="53">
        <v>1353962</v>
      </c>
      <c r="Q168" s="49">
        <f t="shared" si="31"/>
        <v>0</v>
      </c>
      <c r="R168" s="49">
        <v>0</v>
      </c>
      <c r="S168" s="46">
        <f t="shared" si="32"/>
        <v>0</v>
      </c>
      <c r="T168" s="46">
        <v>0</v>
      </c>
      <c r="U168" s="46">
        <f t="shared" si="33"/>
        <v>0</v>
      </c>
      <c r="V168" s="50">
        <f t="shared" si="34"/>
        <v>0</v>
      </c>
      <c r="X168" s="10"/>
      <c r="Y168" s="10"/>
    </row>
    <row r="169" spans="1:25" s="54" customFormat="1" ht="12">
      <c r="A169" s="54">
        <v>393</v>
      </c>
      <c r="B169" s="45" t="s">
        <v>189</v>
      </c>
      <c r="C169" s="43">
        <v>737.98</v>
      </c>
      <c r="D169" s="44">
        <f t="shared" si="24"/>
        <v>2683339.56</v>
      </c>
      <c r="E169" s="45">
        <v>204.66000000000003</v>
      </c>
      <c r="F169" s="3">
        <f t="shared" si="25"/>
        <v>372075.97</v>
      </c>
      <c r="G169" s="3">
        <v>69.88</v>
      </c>
      <c r="H169" s="46">
        <v>1.2</v>
      </c>
      <c r="I169" s="46">
        <f t="shared" si="26"/>
        <v>136691.57</v>
      </c>
      <c r="J169" s="3">
        <f t="shared" si="27"/>
        <v>853.68</v>
      </c>
      <c r="K169" s="52">
        <v>8.42</v>
      </c>
      <c r="L169" s="46">
        <f t="shared" si="28"/>
        <v>5989.99</v>
      </c>
      <c r="M169" s="46">
        <v>0.44999999999999996</v>
      </c>
      <c r="N169" s="46">
        <f t="shared" si="29"/>
        <v>1636.23</v>
      </c>
      <c r="O169" s="47">
        <f t="shared" si="30"/>
        <v>3200587.0000000005</v>
      </c>
      <c r="P169" s="53">
        <v>840530</v>
      </c>
      <c r="Q169" s="49">
        <f t="shared" si="31"/>
        <v>2360057.0000000005</v>
      </c>
      <c r="R169" s="49">
        <v>891548</v>
      </c>
      <c r="S169" s="46">
        <f t="shared" si="32"/>
        <v>820224.16</v>
      </c>
      <c r="T169" s="46">
        <v>3262987.6799999997</v>
      </c>
      <c r="U169" s="46">
        <f t="shared" si="33"/>
        <v>3099838.3</v>
      </c>
      <c r="V169" s="50">
        <f t="shared" si="34"/>
        <v>3180281.1600000006</v>
      </c>
      <c r="X169" s="10"/>
      <c r="Y169" s="10"/>
    </row>
    <row r="170" spans="1:25" s="54" customFormat="1" ht="12">
      <c r="A170" s="54">
        <v>395</v>
      </c>
      <c r="B170" s="45" t="s">
        <v>190</v>
      </c>
      <c r="C170" s="43">
        <v>312.03000000000003</v>
      </c>
      <c r="D170" s="44">
        <f t="shared" si="24"/>
        <v>1134559.8</v>
      </c>
      <c r="E170" s="45">
        <v>18.68</v>
      </c>
      <c r="F170" s="3">
        <f t="shared" si="25"/>
        <v>33960.61</v>
      </c>
      <c r="G170" s="3">
        <v>21.36</v>
      </c>
      <c r="H170" s="46">
        <v>2</v>
      </c>
      <c r="I170" s="46">
        <f t="shared" si="26"/>
        <v>41782.08</v>
      </c>
      <c r="J170" s="3">
        <f t="shared" si="27"/>
        <v>1422.8</v>
      </c>
      <c r="K170" s="52">
        <v>7</v>
      </c>
      <c r="L170" s="46">
        <f t="shared" si="28"/>
        <v>4979.8</v>
      </c>
      <c r="M170" s="46">
        <v>0</v>
      </c>
      <c r="N170" s="46">
        <f t="shared" si="29"/>
        <v>0</v>
      </c>
      <c r="O170" s="47">
        <f t="shared" si="30"/>
        <v>1216705.0900000003</v>
      </c>
      <c r="P170" s="53">
        <v>2631239</v>
      </c>
      <c r="Q170" s="49">
        <f t="shared" si="31"/>
        <v>0</v>
      </c>
      <c r="R170" s="49">
        <v>0</v>
      </c>
      <c r="S170" s="46">
        <f t="shared" si="32"/>
        <v>0</v>
      </c>
      <c r="T170" s="46">
        <v>0</v>
      </c>
      <c r="U170" s="46">
        <f t="shared" si="33"/>
        <v>0</v>
      </c>
      <c r="V170" s="50">
        <f t="shared" si="34"/>
        <v>0</v>
      </c>
      <c r="X170" s="10"/>
      <c r="Y170" s="10"/>
    </row>
    <row r="171" spans="1:25" s="54" customFormat="1" ht="12">
      <c r="A171" s="54">
        <v>399</v>
      </c>
      <c r="B171" s="45" t="s">
        <v>191</v>
      </c>
      <c r="C171" s="43">
        <v>967.15</v>
      </c>
      <c r="D171" s="44">
        <f t="shared" si="24"/>
        <v>3516615.43</v>
      </c>
      <c r="E171" s="45">
        <v>195.38</v>
      </c>
      <c r="F171" s="3">
        <f t="shared" si="25"/>
        <v>355204.75</v>
      </c>
      <c r="G171" s="3">
        <v>149.20000000000002</v>
      </c>
      <c r="H171" s="46">
        <v>14</v>
      </c>
      <c r="I171" s="46">
        <f t="shared" si="26"/>
        <v>291848.63</v>
      </c>
      <c r="J171" s="3">
        <f t="shared" si="27"/>
        <v>9959.6</v>
      </c>
      <c r="K171" s="52">
        <v>31.41</v>
      </c>
      <c r="L171" s="46">
        <f t="shared" si="28"/>
        <v>22345.07</v>
      </c>
      <c r="M171" s="46">
        <v>0</v>
      </c>
      <c r="N171" s="46">
        <f t="shared" si="29"/>
        <v>0</v>
      </c>
      <c r="O171" s="47">
        <f t="shared" si="30"/>
        <v>4195973.48</v>
      </c>
      <c r="P171" s="53">
        <v>1779364</v>
      </c>
      <c r="Q171" s="49">
        <f t="shared" si="31"/>
        <v>2416609.4800000004</v>
      </c>
      <c r="R171" s="49">
        <v>0</v>
      </c>
      <c r="S171" s="46">
        <f t="shared" si="32"/>
        <v>0</v>
      </c>
      <c r="T171" s="46">
        <v>2495016.91</v>
      </c>
      <c r="U171" s="46">
        <f t="shared" si="33"/>
        <v>2370266.06</v>
      </c>
      <c r="V171" s="50">
        <f t="shared" si="34"/>
        <v>2416609.4800000004</v>
      </c>
      <c r="X171" s="10"/>
      <c r="Y171" s="10"/>
    </row>
    <row r="172" spans="1:25" s="54" customFormat="1" ht="12">
      <c r="A172" s="54">
        <v>401</v>
      </c>
      <c r="B172" s="45" t="s">
        <v>192</v>
      </c>
      <c r="C172" s="43">
        <v>829.9599999999999</v>
      </c>
      <c r="D172" s="44">
        <f t="shared" si="24"/>
        <v>3017784.36</v>
      </c>
      <c r="E172" s="45">
        <v>451.54999999999995</v>
      </c>
      <c r="F172" s="3">
        <f t="shared" si="25"/>
        <v>820926.93</v>
      </c>
      <c r="G172" s="3">
        <v>171.57</v>
      </c>
      <c r="H172" s="46">
        <v>7</v>
      </c>
      <c r="I172" s="46">
        <f t="shared" si="26"/>
        <v>335606.36</v>
      </c>
      <c r="J172" s="3">
        <f t="shared" si="27"/>
        <v>4979.8</v>
      </c>
      <c r="K172" s="52">
        <v>12.38</v>
      </c>
      <c r="L172" s="46">
        <f t="shared" si="28"/>
        <v>8807.13</v>
      </c>
      <c r="M172" s="46">
        <v>0</v>
      </c>
      <c r="N172" s="46">
        <f t="shared" si="29"/>
        <v>0</v>
      </c>
      <c r="O172" s="47">
        <f t="shared" si="30"/>
        <v>4188104.5799999996</v>
      </c>
      <c r="P172" s="53">
        <v>962443</v>
      </c>
      <c r="Q172" s="49">
        <f t="shared" si="31"/>
        <v>3225661.5799999996</v>
      </c>
      <c r="R172" s="49">
        <v>3663773</v>
      </c>
      <c r="S172" s="46">
        <f t="shared" si="32"/>
        <v>3370671.16</v>
      </c>
      <c r="T172" s="46">
        <v>6608944.76</v>
      </c>
      <c r="U172" s="46">
        <f t="shared" si="33"/>
        <v>6278497.52</v>
      </c>
      <c r="V172" s="50">
        <f t="shared" si="34"/>
        <v>6596332.74</v>
      </c>
      <c r="X172" s="10"/>
      <c r="Y172" s="10"/>
    </row>
    <row r="173" spans="1:25" s="54" customFormat="1" ht="12">
      <c r="A173" s="54">
        <v>403</v>
      </c>
      <c r="B173" s="45" t="s">
        <v>193</v>
      </c>
      <c r="C173" s="43">
        <v>613.9799999999999</v>
      </c>
      <c r="D173" s="44">
        <f t="shared" si="24"/>
        <v>2232468.12</v>
      </c>
      <c r="E173" s="45">
        <v>95.55</v>
      </c>
      <c r="F173" s="3">
        <f t="shared" si="25"/>
        <v>173711.81</v>
      </c>
      <c r="G173" s="3">
        <v>130.43</v>
      </c>
      <c r="H173" s="46">
        <v>3.5</v>
      </c>
      <c r="I173" s="46">
        <f t="shared" si="26"/>
        <v>255132.82</v>
      </c>
      <c r="J173" s="3">
        <f t="shared" si="27"/>
        <v>2489.9</v>
      </c>
      <c r="K173" s="52">
        <v>9.21</v>
      </c>
      <c r="L173" s="46">
        <f t="shared" si="28"/>
        <v>6551.99</v>
      </c>
      <c r="M173" s="46">
        <v>0</v>
      </c>
      <c r="N173" s="46">
        <f t="shared" si="29"/>
        <v>0</v>
      </c>
      <c r="O173" s="47">
        <f t="shared" si="30"/>
        <v>2670354.64</v>
      </c>
      <c r="P173" s="53">
        <v>1107627</v>
      </c>
      <c r="Q173" s="49">
        <f t="shared" si="31"/>
        <v>1562727.6400000001</v>
      </c>
      <c r="R173" s="49">
        <v>97091</v>
      </c>
      <c r="S173" s="46">
        <f t="shared" si="32"/>
        <v>89323.72</v>
      </c>
      <c r="T173" s="46">
        <v>1646970.7599999995</v>
      </c>
      <c r="U173" s="46">
        <f t="shared" si="33"/>
        <v>1564622.22</v>
      </c>
      <c r="V173" s="50">
        <f t="shared" si="34"/>
        <v>1652051.36</v>
      </c>
      <c r="X173" s="10"/>
      <c r="Y173" s="10"/>
    </row>
    <row r="174" spans="1:25" s="54" customFormat="1" ht="12">
      <c r="A174" s="54">
        <v>404</v>
      </c>
      <c r="B174" s="45" t="s">
        <v>194</v>
      </c>
      <c r="C174" s="43">
        <v>578.89</v>
      </c>
      <c r="D174" s="44">
        <f t="shared" si="24"/>
        <v>2104878.77</v>
      </c>
      <c r="E174" s="45">
        <v>176.1</v>
      </c>
      <c r="F174" s="3">
        <f t="shared" si="25"/>
        <v>320153.32</v>
      </c>
      <c r="G174" s="3">
        <v>117.22999999999999</v>
      </c>
      <c r="H174" s="46">
        <v>5.4</v>
      </c>
      <c r="I174" s="46">
        <f t="shared" si="26"/>
        <v>229312.43</v>
      </c>
      <c r="J174" s="3">
        <f t="shared" si="27"/>
        <v>3841.56</v>
      </c>
      <c r="K174" s="52">
        <v>6.73</v>
      </c>
      <c r="L174" s="46">
        <f t="shared" si="28"/>
        <v>4787.72</v>
      </c>
      <c r="M174" s="46">
        <v>0.15</v>
      </c>
      <c r="N174" s="46">
        <f t="shared" si="29"/>
        <v>545.41</v>
      </c>
      <c r="O174" s="47">
        <f t="shared" si="30"/>
        <v>2663519.2100000004</v>
      </c>
      <c r="P174" s="53">
        <v>633985</v>
      </c>
      <c r="Q174" s="49">
        <f t="shared" si="31"/>
        <v>2029534.2100000004</v>
      </c>
      <c r="R174" s="49">
        <v>2277433</v>
      </c>
      <c r="S174" s="46">
        <f t="shared" si="32"/>
        <v>2095238.36</v>
      </c>
      <c r="T174" s="46">
        <v>4224548.739999999</v>
      </c>
      <c r="U174" s="46">
        <f t="shared" si="33"/>
        <v>4013321.3</v>
      </c>
      <c r="V174" s="50">
        <f t="shared" si="34"/>
        <v>4124772.5700000003</v>
      </c>
      <c r="X174" s="10"/>
      <c r="Y174" s="10"/>
    </row>
    <row r="175" spans="1:25" s="54" customFormat="1" ht="12">
      <c r="A175" s="56">
        <v>405</v>
      </c>
      <c r="B175" s="45" t="s">
        <v>195</v>
      </c>
      <c r="C175" s="43">
        <v>502.84999999999997</v>
      </c>
      <c r="D175" s="44">
        <f t="shared" si="24"/>
        <v>1828392.77</v>
      </c>
      <c r="E175" s="45">
        <v>54.81</v>
      </c>
      <c r="F175" s="3">
        <f t="shared" si="25"/>
        <v>99645.68</v>
      </c>
      <c r="G175" s="3">
        <v>75.2</v>
      </c>
      <c r="H175" s="46">
        <v>1</v>
      </c>
      <c r="I175" s="46">
        <f t="shared" si="26"/>
        <v>147097.97</v>
      </c>
      <c r="J175" s="3">
        <f t="shared" si="27"/>
        <v>711.4</v>
      </c>
      <c r="K175" s="52">
        <v>7</v>
      </c>
      <c r="L175" s="46">
        <f t="shared" si="28"/>
        <v>4979.8</v>
      </c>
      <c r="M175" s="46">
        <v>0</v>
      </c>
      <c r="N175" s="46">
        <f t="shared" si="29"/>
        <v>0</v>
      </c>
      <c r="O175" s="47">
        <f t="shared" si="30"/>
        <v>2080827.6199999999</v>
      </c>
      <c r="P175" s="53">
        <v>2506381</v>
      </c>
      <c r="Q175" s="49">
        <f t="shared" si="31"/>
        <v>0</v>
      </c>
      <c r="R175" s="49">
        <v>234921</v>
      </c>
      <c r="S175" s="46">
        <f t="shared" si="32"/>
        <v>0</v>
      </c>
      <c r="T175" s="46">
        <v>0</v>
      </c>
      <c r="U175" s="46">
        <f t="shared" si="33"/>
        <v>0</v>
      </c>
      <c r="V175" s="50">
        <f t="shared" si="34"/>
        <v>0</v>
      </c>
      <c r="X175" s="10"/>
      <c r="Y175" s="10"/>
    </row>
    <row r="176" spans="1:25" s="54" customFormat="1" ht="12">
      <c r="A176" s="54">
        <v>407</v>
      </c>
      <c r="B176" s="45" t="s">
        <v>196</v>
      </c>
      <c r="C176" s="43">
        <v>283.09</v>
      </c>
      <c r="D176" s="44">
        <f t="shared" si="24"/>
        <v>1029332.23</v>
      </c>
      <c r="E176" s="45">
        <v>140.67000000000002</v>
      </c>
      <c r="F176" s="3">
        <f t="shared" si="25"/>
        <v>255740.87</v>
      </c>
      <c r="G176" s="3">
        <v>68.92</v>
      </c>
      <c r="H176" s="46">
        <v>1</v>
      </c>
      <c r="I176" s="46">
        <f t="shared" si="26"/>
        <v>134813.72</v>
      </c>
      <c r="J176" s="3">
        <f t="shared" si="27"/>
        <v>711.4</v>
      </c>
      <c r="K176" s="52">
        <v>1</v>
      </c>
      <c r="L176" s="46">
        <f t="shared" si="28"/>
        <v>711.4</v>
      </c>
      <c r="M176" s="46">
        <v>0</v>
      </c>
      <c r="N176" s="46">
        <f t="shared" si="29"/>
        <v>0</v>
      </c>
      <c r="O176" s="47">
        <f t="shared" si="30"/>
        <v>1421309.6199999999</v>
      </c>
      <c r="P176" s="53">
        <v>187060</v>
      </c>
      <c r="Q176" s="49">
        <f t="shared" si="31"/>
        <v>1234249.6199999999</v>
      </c>
      <c r="R176" s="49">
        <v>1386032</v>
      </c>
      <c r="S176" s="46">
        <f t="shared" si="32"/>
        <v>1275149.44</v>
      </c>
      <c r="T176" s="46">
        <v>2542377.54</v>
      </c>
      <c r="U176" s="46">
        <f t="shared" si="33"/>
        <v>2415258.66</v>
      </c>
      <c r="V176" s="50">
        <f t="shared" si="34"/>
        <v>2509399.0599999996</v>
      </c>
      <c r="X176" s="10"/>
      <c r="Y176" s="10"/>
    </row>
    <row r="177" spans="1:25" s="54" customFormat="1" ht="12">
      <c r="A177" s="54">
        <v>411</v>
      </c>
      <c r="B177" s="45" t="s">
        <v>197</v>
      </c>
      <c r="C177" s="43">
        <v>620.94</v>
      </c>
      <c r="D177" s="44">
        <f t="shared" si="24"/>
        <v>2257775.1</v>
      </c>
      <c r="E177" s="45">
        <v>103.11</v>
      </c>
      <c r="F177" s="3">
        <f t="shared" si="25"/>
        <v>187456.04</v>
      </c>
      <c r="G177" s="3">
        <v>107.50999999999999</v>
      </c>
      <c r="H177" s="46">
        <v>2</v>
      </c>
      <c r="I177" s="46">
        <f t="shared" si="26"/>
        <v>210299.24</v>
      </c>
      <c r="J177" s="3">
        <f t="shared" si="27"/>
        <v>1422.8</v>
      </c>
      <c r="K177" s="52">
        <v>13</v>
      </c>
      <c r="L177" s="46">
        <f t="shared" si="28"/>
        <v>9248.2</v>
      </c>
      <c r="M177" s="46">
        <v>0</v>
      </c>
      <c r="N177" s="46">
        <f t="shared" si="29"/>
        <v>0</v>
      </c>
      <c r="O177" s="47">
        <f t="shared" si="30"/>
        <v>2666201.38</v>
      </c>
      <c r="P177" s="53">
        <v>1078991</v>
      </c>
      <c r="Q177" s="49">
        <f t="shared" si="31"/>
        <v>1587210.38</v>
      </c>
      <c r="R177" s="49">
        <v>769340</v>
      </c>
      <c r="S177" s="46">
        <f t="shared" si="32"/>
        <v>707792.8</v>
      </c>
      <c r="T177" s="46">
        <v>2291513.34</v>
      </c>
      <c r="U177" s="46">
        <f t="shared" si="33"/>
        <v>2176937.67</v>
      </c>
      <c r="V177" s="50">
        <f t="shared" si="34"/>
        <v>2295003.1799999997</v>
      </c>
      <c r="X177" s="10"/>
      <c r="Y177" s="10"/>
    </row>
    <row r="178" spans="1:25" s="54" customFormat="1" ht="12">
      <c r="A178" s="54">
        <v>413</v>
      </c>
      <c r="B178" s="45" t="s">
        <v>198</v>
      </c>
      <c r="C178" s="43">
        <v>706.89</v>
      </c>
      <c r="D178" s="44">
        <f t="shared" si="24"/>
        <v>2570294.45</v>
      </c>
      <c r="E178" s="45">
        <v>62.17</v>
      </c>
      <c r="F178" s="3">
        <f t="shared" si="25"/>
        <v>113026.3</v>
      </c>
      <c r="G178" s="3">
        <v>79.8</v>
      </c>
      <c r="H178" s="46">
        <v>0</v>
      </c>
      <c r="I178" s="46">
        <f t="shared" si="26"/>
        <v>156095.98</v>
      </c>
      <c r="J178" s="3">
        <f t="shared" si="27"/>
        <v>0</v>
      </c>
      <c r="K178" s="52">
        <v>21.39</v>
      </c>
      <c r="L178" s="46">
        <f t="shared" si="28"/>
        <v>15216.85</v>
      </c>
      <c r="M178" s="46">
        <v>0.15</v>
      </c>
      <c r="N178" s="46">
        <f t="shared" si="29"/>
        <v>545.41</v>
      </c>
      <c r="O178" s="47">
        <f t="shared" si="30"/>
        <v>2855178.99</v>
      </c>
      <c r="P178" s="53">
        <v>1302005</v>
      </c>
      <c r="Q178" s="49">
        <f t="shared" si="31"/>
        <v>1553173.9900000002</v>
      </c>
      <c r="R178" s="49">
        <v>0</v>
      </c>
      <c r="S178" s="46">
        <f t="shared" si="32"/>
        <v>0</v>
      </c>
      <c r="T178" s="46">
        <v>1599284.3299999996</v>
      </c>
      <c r="U178" s="46">
        <f t="shared" si="33"/>
        <v>1519320.11</v>
      </c>
      <c r="V178" s="50">
        <f t="shared" si="34"/>
        <v>1553173.9900000002</v>
      </c>
      <c r="X178" s="10"/>
      <c r="Y178" s="10"/>
    </row>
    <row r="179" spans="1:25" s="54" customFormat="1" ht="12">
      <c r="A179" s="54">
        <v>414</v>
      </c>
      <c r="B179" s="45" t="s">
        <v>199</v>
      </c>
      <c r="C179" s="43">
        <v>0</v>
      </c>
      <c r="D179" s="44">
        <f t="shared" si="24"/>
        <v>0</v>
      </c>
      <c r="E179" s="45">
        <v>0</v>
      </c>
      <c r="F179" s="3">
        <f t="shared" si="25"/>
        <v>0</v>
      </c>
      <c r="G179" s="3">
        <v>0</v>
      </c>
      <c r="H179" s="46">
        <v>0</v>
      </c>
      <c r="I179" s="46">
        <f t="shared" si="26"/>
        <v>0</v>
      </c>
      <c r="J179" s="3">
        <f t="shared" si="27"/>
        <v>0</v>
      </c>
      <c r="K179" s="52">
        <v>0</v>
      </c>
      <c r="L179" s="46">
        <f t="shared" si="28"/>
        <v>0</v>
      </c>
      <c r="M179" s="46">
        <v>0</v>
      </c>
      <c r="N179" s="46">
        <f t="shared" si="29"/>
        <v>0</v>
      </c>
      <c r="O179" s="47">
        <f t="shared" si="30"/>
        <v>0</v>
      </c>
      <c r="P179" s="53">
        <v>6247</v>
      </c>
      <c r="Q179" s="49">
        <f t="shared" si="31"/>
        <v>0</v>
      </c>
      <c r="R179" s="49">
        <v>0</v>
      </c>
      <c r="S179" s="46">
        <f t="shared" si="32"/>
        <v>0</v>
      </c>
      <c r="T179" s="46">
        <v>0</v>
      </c>
      <c r="U179" s="46">
        <f t="shared" si="33"/>
        <v>0</v>
      </c>
      <c r="V179" s="50">
        <f t="shared" si="34"/>
        <v>0</v>
      </c>
      <c r="X179" s="10"/>
      <c r="Y179" s="10"/>
    </row>
    <row r="180" spans="1:25" s="54" customFormat="1" ht="12">
      <c r="A180" s="54">
        <v>415</v>
      </c>
      <c r="B180" s="45" t="s">
        <v>200</v>
      </c>
      <c r="C180" s="43">
        <v>38.05</v>
      </c>
      <c r="D180" s="44">
        <f t="shared" si="24"/>
        <v>138352.08</v>
      </c>
      <c r="E180" s="45">
        <v>7.5</v>
      </c>
      <c r="F180" s="3">
        <f t="shared" si="25"/>
        <v>13635.15</v>
      </c>
      <c r="G180" s="3">
        <v>5.5</v>
      </c>
      <c r="H180" s="46">
        <v>0</v>
      </c>
      <c r="I180" s="46">
        <f t="shared" si="26"/>
        <v>10758.5</v>
      </c>
      <c r="J180" s="3">
        <f t="shared" si="27"/>
        <v>0</v>
      </c>
      <c r="K180" s="52">
        <v>2</v>
      </c>
      <c r="L180" s="46">
        <f t="shared" si="28"/>
        <v>1422.8</v>
      </c>
      <c r="M180" s="46">
        <v>0</v>
      </c>
      <c r="N180" s="46">
        <f t="shared" si="29"/>
        <v>0</v>
      </c>
      <c r="O180" s="47">
        <f t="shared" si="30"/>
        <v>164168.52999999997</v>
      </c>
      <c r="P180" s="53">
        <v>68806</v>
      </c>
      <c r="Q180" s="49">
        <f t="shared" si="31"/>
        <v>95362.52999999997</v>
      </c>
      <c r="R180" s="49">
        <v>128496</v>
      </c>
      <c r="S180" s="46">
        <f t="shared" si="32"/>
        <v>118216.32</v>
      </c>
      <c r="T180" s="46">
        <v>231390.80000000002</v>
      </c>
      <c r="U180" s="46">
        <f t="shared" si="33"/>
        <v>219821.26</v>
      </c>
      <c r="V180" s="50">
        <f t="shared" si="34"/>
        <v>219821.26</v>
      </c>
      <c r="X180" s="10"/>
      <c r="Y180" s="10"/>
    </row>
    <row r="181" spans="1:25" s="54" customFormat="1" ht="12">
      <c r="A181" s="54">
        <v>419</v>
      </c>
      <c r="B181" s="45" t="s">
        <v>201</v>
      </c>
      <c r="C181" s="43">
        <v>541.39</v>
      </c>
      <c r="D181" s="44">
        <f t="shared" si="24"/>
        <v>1968526.52</v>
      </c>
      <c r="E181" s="45">
        <v>303.39</v>
      </c>
      <c r="F181" s="3">
        <f t="shared" si="25"/>
        <v>551569.09</v>
      </c>
      <c r="G181" s="3">
        <v>114.58999999999999</v>
      </c>
      <c r="H181" s="46">
        <v>4</v>
      </c>
      <c r="I181" s="46">
        <f t="shared" si="26"/>
        <v>224148.35</v>
      </c>
      <c r="J181" s="3">
        <f t="shared" si="27"/>
        <v>2845.6</v>
      </c>
      <c r="K181" s="52">
        <v>5.44</v>
      </c>
      <c r="L181" s="46">
        <f t="shared" si="28"/>
        <v>3870.02</v>
      </c>
      <c r="M181" s="46">
        <v>0</v>
      </c>
      <c r="N181" s="46">
        <f t="shared" si="29"/>
        <v>0</v>
      </c>
      <c r="O181" s="47">
        <f t="shared" si="30"/>
        <v>2750959.58</v>
      </c>
      <c r="P181" s="53">
        <v>1462676</v>
      </c>
      <c r="Q181" s="49">
        <f t="shared" si="31"/>
        <v>1288283.58</v>
      </c>
      <c r="R181" s="49">
        <v>1018969</v>
      </c>
      <c r="S181" s="46">
        <f t="shared" si="32"/>
        <v>937451.48</v>
      </c>
      <c r="T181" s="46">
        <v>2188789.1199999996</v>
      </c>
      <c r="U181" s="46">
        <f t="shared" si="33"/>
        <v>2079349.66</v>
      </c>
      <c r="V181" s="50">
        <f t="shared" si="34"/>
        <v>2225735.06</v>
      </c>
      <c r="X181" s="10"/>
      <c r="Y181" s="10"/>
    </row>
    <row r="182" spans="1:25" s="54" customFormat="1" ht="12">
      <c r="A182" s="54">
        <v>425</v>
      </c>
      <c r="B182" s="45" t="s">
        <v>202</v>
      </c>
      <c r="C182" s="43">
        <v>1875.6399999999999</v>
      </c>
      <c r="D182" s="44">
        <f t="shared" si="24"/>
        <v>6819939.58</v>
      </c>
      <c r="E182" s="45">
        <v>217.57</v>
      </c>
      <c r="F182" s="3">
        <f t="shared" si="25"/>
        <v>395546.61</v>
      </c>
      <c r="G182" s="3">
        <v>289.09</v>
      </c>
      <c r="H182" s="46">
        <v>13.99</v>
      </c>
      <c r="I182" s="46">
        <f t="shared" si="26"/>
        <v>565486.06</v>
      </c>
      <c r="J182" s="3">
        <f t="shared" si="27"/>
        <v>9952.49</v>
      </c>
      <c r="K182" s="52">
        <v>45.94</v>
      </c>
      <c r="L182" s="46">
        <f t="shared" si="28"/>
        <v>32681.72</v>
      </c>
      <c r="M182" s="46">
        <v>0</v>
      </c>
      <c r="N182" s="46">
        <f t="shared" si="29"/>
        <v>0</v>
      </c>
      <c r="O182" s="47">
        <f t="shared" si="30"/>
        <v>7823606.46</v>
      </c>
      <c r="P182" s="53">
        <v>3641954</v>
      </c>
      <c r="Q182" s="49">
        <f t="shared" si="31"/>
        <v>4181652.46</v>
      </c>
      <c r="R182" s="49">
        <v>0</v>
      </c>
      <c r="S182" s="46">
        <f t="shared" si="32"/>
        <v>0</v>
      </c>
      <c r="T182" s="46">
        <v>4112106.959999999</v>
      </c>
      <c r="U182" s="46">
        <f t="shared" si="33"/>
        <v>3906501.61</v>
      </c>
      <c r="V182" s="50">
        <f t="shared" si="34"/>
        <v>4181652.46</v>
      </c>
      <c r="X182" s="10"/>
      <c r="Y182" s="10"/>
    </row>
    <row r="183" spans="1:25" s="54" customFormat="1" ht="12">
      <c r="A183" s="54">
        <v>427</v>
      </c>
      <c r="B183" s="45" t="s">
        <v>203</v>
      </c>
      <c r="C183" s="43">
        <v>1027.93</v>
      </c>
      <c r="D183" s="44">
        <f t="shared" si="24"/>
        <v>3737615.16</v>
      </c>
      <c r="E183" s="45">
        <v>258.2</v>
      </c>
      <c r="F183" s="3">
        <f t="shared" si="25"/>
        <v>469412.76</v>
      </c>
      <c r="G183" s="3">
        <v>133.49</v>
      </c>
      <c r="H183" s="46">
        <v>4</v>
      </c>
      <c r="I183" s="46">
        <f t="shared" si="26"/>
        <v>261118.45</v>
      </c>
      <c r="J183" s="3">
        <f t="shared" si="27"/>
        <v>2845.6</v>
      </c>
      <c r="K183" s="52">
        <v>30.62</v>
      </c>
      <c r="L183" s="46">
        <f t="shared" si="28"/>
        <v>21783.07</v>
      </c>
      <c r="M183" s="46">
        <v>0</v>
      </c>
      <c r="N183" s="46">
        <f t="shared" si="29"/>
        <v>0</v>
      </c>
      <c r="O183" s="47">
        <f t="shared" si="30"/>
        <v>4492775.04</v>
      </c>
      <c r="P183" s="53">
        <v>1363902</v>
      </c>
      <c r="Q183" s="49">
        <f t="shared" si="31"/>
        <v>3128873.04</v>
      </c>
      <c r="R183" s="49">
        <v>2363044</v>
      </c>
      <c r="S183" s="46">
        <f t="shared" si="32"/>
        <v>2174000.48</v>
      </c>
      <c r="T183" s="46">
        <v>5402673.01</v>
      </c>
      <c r="U183" s="46">
        <f t="shared" si="33"/>
        <v>5132539.36</v>
      </c>
      <c r="V183" s="50">
        <f t="shared" si="34"/>
        <v>5302873.52</v>
      </c>
      <c r="X183" s="10"/>
      <c r="Y183" s="10"/>
    </row>
    <row r="184" spans="1:25" s="54" customFormat="1" ht="12">
      <c r="A184" s="54">
        <v>429</v>
      </c>
      <c r="B184" s="45" t="s">
        <v>204</v>
      </c>
      <c r="C184" s="43">
        <v>748.55</v>
      </c>
      <c r="D184" s="44">
        <f t="shared" si="24"/>
        <v>2721772.71</v>
      </c>
      <c r="E184" s="45">
        <v>250.87</v>
      </c>
      <c r="F184" s="3">
        <f t="shared" si="25"/>
        <v>456086.68</v>
      </c>
      <c r="G184" s="3">
        <v>194</v>
      </c>
      <c r="H184" s="46">
        <v>11.27</v>
      </c>
      <c r="I184" s="46">
        <f t="shared" si="26"/>
        <v>379481.46</v>
      </c>
      <c r="J184" s="3">
        <f t="shared" si="27"/>
        <v>8017.48</v>
      </c>
      <c r="K184" s="52">
        <v>3.51</v>
      </c>
      <c r="L184" s="46">
        <f t="shared" si="28"/>
        <v>2497.01</v>
      </c>
      <c r="M184" s="46">
        <v>0.9</v>
      </c>
      <c r="N184" s="46">
        <f t="shared" si="29"/>
        <v>3272.45</v>
      </c>
      <c r="O184" s="47">
        <f t="shared" si="30"/>
        <v>3571127.79</v>
      </c>
      <c r="P184" s="53">
        <v>744144</v>
      </c>
      <c r="Q184" s="49">
        <f t="shared" si="31"/>
        <v>2826983.79</v>
      </c>
      <c r="R184" s="49">
        <v>1017192</v>
      </c>
      <c r="S184" s="46">
        <f t="shared" si="32"/>
        <v>935816.64</v>
      </c>
      <c r="T184" s="46">
        <v>3766897.0000000005</v>
      </c>
      <c r="U184" s="46">
        <f t="shared" si="33"/>
        <v>3578552.15</v>
      </c>
      <c r="V184" s="50">
        <f t="shared" si="34"/>
        <v>3762800.43</v>
      </c>
      <c r="X184" s="10"/>
      <c r="Y184" s="10"/>
    </row>
    <row r="185" spans="1:25" s="54" customFormat="1" ht="12">
      <c r="A185" s="54">
        <v>431</v>
      </c>
      <c r="B185" s="45" t="s">
        <v>205</v>
      </c>
      <c r="C185" s="43">
        <v>730.2199999999999</v>
      </c>
      <c r="D185" s="44">
        <f t="shared" si="24"/>
        <v>2655123.73</v>
      </c>
      <c r="E185" s="45">
        <v>231.74</v>
      </c>
      <c r="F185" s="3">
        <f t="shared" si="25"/>
        <v>421307.95</v>
      </c>
      <c r="G185" s="3">
        <v>101.63</v>
      </c>
      <c r="H185" s="46">
        <v>6.6</v>
      </c>
      <c r="I185" s="46">
        <f t="shared" si="26"/>
        <v>198797.43</v>
      </c>
      <c r="J185" s="3">
        <f t="shared" si="27"/>
        <v>4695.24</v>
      </c>
      <c r="K185" s="52">
        <v>6</v>
      </c>
      <c r="L185" s="46">
        <f t="shared" si="28"/>
        <v>4268.4</v>
      </c>
      <c r="M185" s="46">
        <v>0</v>
      </c>
      <c r="N185" s="46">
        <f t="shared" si="29"/>
        <v>0</v>
      </c>
      <c r="O185" s="47">
        <f t="shared" si="30"/>
        <v>3284192.7500000005</v>
      </c>
      <c r="P185" s="53">
        <v>1505840</v>
      </c>
      <c r="Q185" s="49">
        <f t="shared" si="31"/>
        <v>1778352.7500000005</v>
      </c>
      <c r="R185" s="49">
        <v>400345</v>
      </c>
      <c r="S185" s="46">
        <f t="shared" si="32"/>
        <v>368317.4</v>
      </c>
      <c r="T185" s="46">
        <v>2145348.3099999996</v>
      </c>
      <c r="U185" s="46">
        <f t="shared" si="33"/>
        <v>2038080.89</v>
      </c>
      <c r="V185" s="50">
        <f t="shared" si="34"/>
        <v>2146670.1500000004</v>
      </c>
      <c r="X185" s="10"/>
      <c r="Y185" s="10"/>
    </row>
    <row r="186" spans="1:25" s="54" customFormat="1" ht="12">
      <c r="A186" s="54">
        <v>435</v>
      </c>
      <c r="B186" s="45" t="s">
        <v>206</v>
      </c>
      <c r="C186" s="43">
        <v>84.29</v>
      </c>
      <c r="D186" s="44">
        <f t="shared" si="24"/>
        <v>306483.5</v>
      </c>
      <c r="E186" s="45">
        <v>15.15</v>
      </c>
      <c r="F186" s="3">
        <f t="shared" si="25"/>
        <v>27543</v>
      </c>
      <c r="G186" s="3">
        <v>10.03</v>
      </c>
      <c r="H186" s="46">
        <v>0</v>
      </c>
      <c r="I186" s="46">
        <f t="shared" si="26"/>
        <v>19619.58</v>
      </c>
      <c r="J186" s="3">
        <f t="shared" si="27"/>
        <v>0</v>
      </c>
      <c r="K186" s="52">
        <v>0</v>
      </c>
      <c r="L186" s="46">
        <f t="shared" si="28"/>
        <v>0</v>
      </c>
      <c r="M186" s="46">
        <v>0</v>
      </c>
      <c r="N186" s="46">
        <f t="shared" si="29"/>
        <v>0</v>
      </c>
      <c r="O186" s="47">
        <f t="shared" si="30"/>
        <v>353646.08</v>
      </c>
      <c r="P186" s="53">
        <v>209834</v>
      </c>
      <c r="Q186" s="49">
        <f t="shared" si="31"/>
        <v>143812.08000000002</v>
      </c>
      <c r="R186" s="49">
        <v>144093</v>
      </c>
      <c r="S186" s="46">
        <f t="shared" si="32"/>
        <v>132565.56</v>
      </c>
      <c r="T186" s="46">
        <v>275734.49</v>
      </c>
      <c r="U186" s="46">
        <f t="shared" si="33"/>
        <v>261947.77</v>
      </c>
      <c r="V186" s="50">
        <f t="shared" si="34"/>
        <v>276377.64</v>
      </c>
      <c r="X186" s="10"/>
      <c r="Y186" s="10"/>
    </row>
    <row r="187" spans="1:25" s="54" customFormat="1" ht="12">
      <c r="A187" s="54">
        <v>436</v>
      </c>
      <c r="B187" s="45" t="s">
        <v>207</v>
      </c>
      <c r="C187" s="43">
        <v>0</v>
      </c>
      <c r="D187" s="44">
        <f t="shared" si="24"/>
        <v>0</v>
      </c>
      <c r="E187" s="45">
        <v>0</v>
      </c>
      <c r="F187" s="3">
        <f t="shared" si="25"/>
        <v>0</v>
      </c>
      <c r="G187" s="3">
        <v>0</v>
      </c>
      <c r="H187" s="46">
        <v>0</v>
      </c>
      <c r="I187" s="46">
        <f t="shared" si="26"/>
        <v>0</v>
      </c>
      <c r="J187" s="3">
        <f t="shared" si="27"/>
        <v>0</v>
      </c>
      <c r="K187" s="52">
        <v>0</v>
      </c>
      <c r="L187" s="46">
        <f t="shared" si="28"/>
        <v>0</v>
      </c>
      <c r="M187" s="46">
        <v>0</v>
      </c>
      <c r="N187" s="46">
        <f t="shared" si="29"/>
        <v>0</v>
      </c>
      <c r="O187" s="47">
        <f t="shared" si="30"/>
        <v>0</v>
      </c>
      <c r="P187" s="53">
        <v>8460</v>
      </c>
      <c r="Q187" s="49">
        <f t="shared" si="31"/>
        <v>0</v>
      </c>
      <c r="R187" s="49">
        <v>1182</v>
      </c>
      <c r="S187" s="46">
        <f t="shared" si="32"/>
        <v>0</v>
      </c>
      <c r="T187" s="46">
        <v>0</v>
      </c>
      <c r="U187" s="46">
        <f t="shared" si="33"/>
        <v>0</v>
      </c>
      <c r="V187" s="50">
        <f t="shared" si="34"/>
        <v>0</v>
      </c>
      <c r="X187" s="10"/>
      <c r="Y187" s="10"/>
    </row>
    <row r="188" spans="1:25" s="54" customFormat="1" ht="12">
      <c r="A188" s="54">
        <v>437</v>
      </c>
      <c r="B188" s="45" t="s">
        <v>208</v>
      </c>
      <c r="C188" s="43">
        <v>64.53999999999999</v>
      </c>
      <c r="D188" s="44">
        <f t="shared" si="24"/>
        <v>234671.31</v>
      </c>
      <c r="E188" s="45">
        <v>13.89</v>
      </c>
      <c r="F188" s="3">
        <f t="shared" si="25"/>
        <v>25252.3</v>
      </c>
      <c r="G188" s="3">
        <v>12.09</v>
      </c>
      <c r="H188" s="46">
        <v>0</v>
      </c>
      <c r="I188" s="46">
        <f t="shared" si="26"/>
        <v>23649.13</v>
      </c>
      <c r="J188" s="3">
        <f t="shared" si="27"/>
        <v>0</v>
      </c>
      <c r="K188" s="52">
        <v>3</v>
      </c>
      <c r="L188" s="46">
        <f t="shared" si="28"/>
        <v>2134.2</v>
      </c>
      <c r="M188" s="46">
        <v>0</v>
      </c>
      <c r="N188" s="46">
        <f t="shared" si="29"/>
        <v>0</v>
      </c>
      <c r="O188" s="47">
        <f t="shared" si="30"/>
        <v>285706.94</v>
      </c>
      <c r="P188" s="53">
        <v>525089</v>
      </c>
      <c r="Q188" s="49">
        <f t="shared" si="31"/>
        <v>0</v>
      </c>
      <c r="R188" s="49">
        <v>35370</v>
      </c>
      <c r="S188" s="46">
        <f t="shared" si="32"/>
        <v>0</v>
      </c>
      <c r="T188" s="46">
        <v>0</v>
      </c>
      <c r="U188" s="46">
        <f t="shared" si="33"/>
        <v>0</v>
      </c>
      <c r="V188" s="50">
        <f t="shared" si="34"/>
        <v>0</v>
      </c>
      <c r="X188" s="10"/>
      <c r="Y188" s="10"/>
    </row>
    <row r="189" spans="1:25" s="54" customFormat="1" ht="12">
      <c r="A189" s="54">
        <v>439</v>
      </c>
      <c r="B189" s="45" t="s">
        <v>209</v>
      </c>
      <c r="C189" s="43">
        <v>534.3</v>
      </c>
      <c r="D189" s="44">
        <f t="shared" si="24"/>
        <v>1942746.86</v>
      </c>
      <c r="E189" s="45">
        <v>275.88</v>
      </c>
      <c r="F189" s="3">
        <f t="shared" si="25"/>
        <v>501555.36</v>
      </c>
      <c r="G189" s="3">
        <v>122.14</v>
      </c>
      <c r="H189" s="46">
        <v>3</v>
      </c>
      <c r="I189" s="46">
        <f t="shared" si="26"/>
        <v>238916.83</v>
      </c>
      <c r="J189" s="3">
        <f t="shared" si="27"/>
        <v>2134.2</v>
      </c>
      <c r="K189" s="52">
        <v>7</v>
      </c>
      <c r="L189" s="46">
        <f t="shared" si="28"/>
        <v>4979.8</v>
      </c>
      <c r="M189" s="46">
        <v>0</v>
      </c>
      <c r="N189" s="46">
        <f t="shared" si="29"/>
        <v>0</v>
      </c>
      <c r="O189" s="47">
        <f t="shared" si="30"/>
        <v>2690333.0500000003</v>
      </c>
      <c r="P189" s="53">
        <v>561693</v>
      </c>
      <c r="Q189" s="49">
        <f t="shared" si="31"/>
        <v>2128640.0500000003</v>
      </c>
      <c r="R189" s="49">
        <v>2185277</v>
      </c>
      <c r="S189" s="46">
        <f t="shared" si="32"/>
        <v>2010454.84</v>
      </c>
      <c r="T189" s="46">
        <v>4064997.29</v>
      </c>
      <c r="U189" s="46">
        <f t="shared" si="33"/>
        <v>3861747.43</v>
      </c>
      <c r="V189" s="50">
        <f t="shared" si="34"/>
        <v>4139094.8900000006</v>
      </c>
      <c r="X189" s="10"/>
      <c r="Y189" s="10"/>
    </row>
    <row r="190" spans="1:25" s="54" customFormat="1" ht="12">
      <c r="A190" s="54">
        <v>441</v>
      </c>
      <c r="B190" s="45" t="s">
        <v>210</v>
      </c>
      <c r="C190" s="43">
        <v>263.3</v>
      </c>
      <c r="D190" s="44">
        <f t="shared" si="24"/>
        <v>957374.6</v>
      </c>
      <c r="E190" s="45">
        <v>23.41</v>
      </c>
      <c r="F190" s="3">
        <f t="shared" si="25"/>
        <v>42559.85</v>
      </c>
      <c r="G190" s="3">
        <v>41.41</v>
      </c>
      <c r="H190" s="46">
        <v>3.5</v>
      </c>
      <c r="I190" s="46">
        <f t="shared" si="26"/>
        <v>81001.69</v>
      </c>
      <c r="J190" s="3">
        <f t="shared" si="27"/>
        <v>2489.9</v>
      </c>
      <c r="K190" s="52">
        <v>1</v>
      </c>
      <c r="L190" s="46">
        <f t="shared" si="28"/>
        <v>711.4</v>
      </c>
      <c r="M190" s="46">
        <v>0</v>
      </c>
      <c r="N190" s="46">
        <f t="shared" si="29"/>
        <v>0</v>
      </c>
      <c r="O190" s="47">
        <f t="shared" si="30"/>
        <v>1084137.4399999997</v>
      </c>
      <c r="P190" s="53">
        <v>610662</v>
      </c>
      <c r="Q190" s="49">
        <f t="shared" si="31"/>
        <v>473475.4399999997</v>
      </c>
      <c r="R190" s="49">
        <v>167558</v>
      </c>
      <c r="S190" s="46">
        <f t="shared" si="32"/>
        <v>154153.36</v>
      </c>
      <c r="T190" s="46">
        <v>635901.6100000002</v>
      </c>
      <c r="U190" s="46">
        <f t="shared" si="33"/>
        <v>604106.53</v>
      </c>
      <c r="V190" s="50">
        <f t="shared" si="34"/>
        <v>627628.7999999997</v>
      </c>
      <c r="X190" s="10"/>
      <c r="Y190" s="10"/>
    </row>
    <row r="191" spans="1:25" s="54" customFormat="1" ht="12">
      <c r="A191" s="54">
        <v>443</v>
      </c>
      <c r="B191" s="45" t="s">
        <v>211</v>
      </c>
      <c r="C191" s="43">
        <v>1011.03</v>
      </c>
      <c r="D191" s="44">
        <f t="shared" si="24"/>
        <v>3676165.74</v>
      </c>
      <c r="E191" s="45">
        <v>167.24</v>
      </c>
      <c r="F191" s="3">
        <f t="shared" si="25"/>
        <v>304045.66</v>
      </c>
      <c r="G191" s="3">
        <v>230.66000000000003</v>
      </c>
      <c r="H191" s="46">
        <v>5</v>
      </c>
      <c r="I191" s="46">
        <f t="shared" si="26"/>
        <v>451191.72</v>
      </c>
      <c r="J191" s="3">
        <f t="shared" si="27"/>
        <v>3557</v>
      </c>
      <c r="K191" s="52">
        <v>12</v>
      </c>
      <c r="L191" s="46">
        <f t="shared" si="28"/>
        <v>8536.8</v>
      </c>
      <c r="M191" s="46">
        <v>0</v>
      </c>
      <c r="N191" s="46">
        <f t="shared" si="29"/>
        <v>0</v>
      </c>
      <c r="O191" s="47">
        <f t="shared" si="30"/>
        <v>4443496.92</v>
      </c>
      <c r="P191" s="53">
        <v>2100365</v>
      </c>
      <c r="Q191" s="49">
        <f t="shared" si="31"/>
        <v>2343131.92</v>
      </c>
      <c r="R191" s="49">
        <v>0</v>
      </c>
      <c r="S191" s="46">
        <f t="shared" si="32"/>
        <v>0</v>
      </c>
      <c r="T191" s="46">
        <v>2355756.4699999997</v>
      </c>
      <c r="U191" s="46">
        <f t="shared" si="33"/>
        <v>2237968.65</v>
      </c>
      <c r="V191" s="50">
        <f t="shared" si="34"/>
        <v>2343131.92</v>
      </c>
      <c r="X191" s="10"/>
      <c r="Y191" s="10"/>
    </row>
    <row r="192" spans="1:25" s="54" customFormat="1" ht="12">
      <c r="A192" s="54">
        <v>447</v>
      </c>
      <c r="B192" s="45" t="s">
        <v>212</v>
      </c>
      <c r="C192" s="43">
        <v>527.2900000000001</v>
      </c>
      <c r="D192" s="44">
        <f t="shared" si="24"/>
        <v>1917258.08</v>
      </c>
      <c r="E192" s="45">
        <v>179.95</v>
      </c>
      <c r="F192" s="3">
        <f t="shared" si="25"/>
        <v>327152.7</v>
      </c>
      <c r="G192" s="3">
        <v>88.09</v>
      </c>
      <c r="H192" s="46">
        <v>8.8</v>
      </c>
      <c r="I192" s="46">
        <f t="shared" si="26"/>
        <v>172311.97</v>
      </c>
      <c r="J192" s="3">
        <f t="shared" si="27"/>
        <v>6260.32</v>
      </c>
      <c r="K192" s="52">
        <v>5</v>
      </c>
      <c r="L192" s="46">
        <f t="shared" si="28"/>
        <v>3557</v>
      </c>
      <c r="M192" s="46">
        <v>0.075</v>
      </c>
      <c r="N192" s="46">
        <f t="shared" si="29"/>
        <v>272.7</v>
      </c>
      <c r="O192" s="47">
        <f t="shared" si="30"/>
        <v>2426812.7700000005</v>
      </c>
      <c r="P192" s="53">
        <v>996484</v>
      </c>
      <c r="Q192" s="49">
        <f t="shared" si="31"/>
        <v>1430328.7700000005</v>
      </c>
      <c r="R192" s="49">
        <v>1711893</v>
      </c>
      <c r="S192" s="46">
        <f t="shared" si="32"/>
        <v>1574941.56</v>
      </c>
      <c r="T192" s="46">
        <v>3121398.11</v>
      </c>
      <c r="U192" s="46">
        <f t="shared" si="33"/>
        <v>2965328.2</v>
      </c>
      <c r="V192" s="50">
        <f t="shared" si="34"/>
        <v>3005270.3300000005</v>
      </c>
      <c r="X192" s="10"/>
      <c r="Y192" s="10"/>
    </row>
    <row r="193" spans="1:25" s="54" customFormat="1" ht="12">
      <c r="A193" s="54">
        <v>449</v>
      </c>
      <c r="B193" s="45" t="s">
        <v>213</v>
      </c>
      <c r="C193" s="43">
        <v>2093.61</v>
      </c>
      <c r="D193" s="44">
        <f t="shared" si="24"/>
        <v>7612491.58</v>
      </c>
      <c r="E193" s="45">
        <v>353.67999999999995</v>
      </c>
      <c r="F193" s="3">
        <f t="shared" si="25"/>
        <v>642997.31</v>
      </c>
      <c r="G193" s="3">
        <v>369.78000000000003</v>
      </c>
      <c r="H193" s="46">
        <v>59.269999999999996</v>
      </c>
      <c r="I193" s="46">
        <f t="shared" si="26"/>
        <v>723322.96</v>
      </c>
      <c r="J193" s="3">
        <f t="shared" si="27"/>
        <v>42164.68</v>
      </c>
      <c r="K193" s="52">
        <v>12</v>
      </c>
      <c r="L193" s="46">
        <f t="shared" si="28"/>
        <v>8536.8</v>
      </c>
      <c r="M193" s="46">
        <v>0.3</v>
      </c>
      <c r="N193" s="46">
        <f t="shared" si="29"/>
        <v>1090.82</v>
      </c>
      <c r="O193" s="47">
        <f t="shared" si="30"/>
        <v>9030604.150000002</v>
      </c>
      <c r="P193" s="53">
        <v>11178117</v>
      </c>
      <c r="Q193" s="49">
        <f t="shared" si="31"/>
        <v>0</v>
      </c>
      <c r="R193" s="49">
        <v>0</v>
      </c>
      <c r="S193" s="46">
        <f t="shared" si="32"/>
        <v>0</v>
      </c>
      <c r="T193" s="46">
        <v>0</v>
      </c>
      <c r="U193" s="46">
        <f t="shared" si="33"/>
        <v>0</v>
      </c>
      <c r="V193" s="50">
        <f t="shared" si="34"/>
        <v>0</v>
      </c>
      <c r="X193" s="10"/>
      <c r="Y193" s="10"/>
    </row>
    <row r="194" spans="1:25" s="54" customFormat="1" ht="12">
      <c r="A194" s="54">
        <v>451</v>
      </c>
      <c r="B194" s="45" t="s">
        <v>214</v>
      </c>
      <c r="C194" s="43">
        <v>16.58</v>
      </c>
      <c r="D194" s="44">
        <f t="shared" si="24"/>
        <v>60285.87</v>
      </c>
      <c r="E194" s="45">
        <v>7</v>
      </c>
      <c r="F194" s="3">
        <f t="shared" si="25"/>
        <v>12726.14</v>
      </c>
      <c r="G194" s="3">
        <v>4</v>
      </c>
      <c r="H194" s="46">
        <v>0</v>
      </c>
      <c r="I194" s="46">
        <f t="shared" si="26"/>
        <v>7824.36</v>
      </c>
      <c r="J194" s="3">
        <f t="shared" si="27"/>
        <v>0</v>
      </c>
      <c r="K194" s="52">
        <v>0.58</v>
      </c>
      <c r="L194" s="46">
        <f t="shared" si="28"/>
        <v>412.61</v>
      </c>
      <c r="M194" s="46">
        <v>0</v>
      </c>
      <c r="N194" s="46">
        <f t="shared" si="29"/>
        <v>0</v>
      </c>
      <c r="O194" s="47">
        <f t="shared" si="30"/>
        <v>81248.98000000001</v>
      </c>
      <c r="P194" s="53">
        <v>133677</v>
      </c>
      <c r="Q194" s="49">
        <f t="shared" si="31"/>
        <v>0</v>
      </c>
      <c r="R194" s="49">
        <v>16897</v>
      </c>
      <c r="S194" s="46">
        <f t="shared" si="32"/>
        <v>0</v>
      </c>
      <c r="T194" s="46">
        <v>0</v>
      </c>
      <c r="U194" s="46">
        <f t="shared" si="33"/>
        <v>0</v>
      </c>
      <c r="V194" s="50">
        <f t="shared" si="34"/>
        <v>0</v>
      </c>
      <c r="X194" s="10"/>
      <c r="Y194" s="10"/>
    </row>
    <row r="195" spans="1:25" s="54" customFormat="1" ht="12">
      <c r="A195" s="54">
        <v>453</v>
      </c>
      <c r="B195" s="45" t="s">
        <v>215</v>
      </c>
      <c r="C195" s="43">
        <v>1246.34</v>
      </c>
      <c r="D195" s="44">
        <f t="shared" si="24"/>
        <v>4531767.02</v>
      </c>
      <c r="E195" s="45">
        <v>344.23</v>
      </c>
      <c r="F195" s="3">
        <f t="shared" si="25"/>
        <v>625817.02</v>
      </c>
      <c r="G195" s="3">
        <v>268.09000000000003</v>
      </c>
      <c r="H195" s="46">
        <v>1</v>
      </c>
      <c r="I195" s="46">
        <f t="shared" si="26"/>
        <v>524408.17</v>
      </c>
      <c r="J195" s="3">
        <f t="shared" si="27"/>
        <v>711.4</v>
      </c>
      <c r="K195" s="52">
        <v>14</v>
      </c>
      <c r="L195" s="46">
        <f t="shared" si="28"/>
        <v>9959.6</v>
      </c>
      <c r="M195" s="46">
        <v>0</v>
      </c>
      <c r="N195" s="46">
        <f t="shared" si="29"/>
        <v>0</v>
      </c>
      <c r="O195" s="47">
        <f t="shared" si="30"/>
        <v>5692663.209999999</v>
      </c>
      <c r="P195" s="53">
        <v>2017664</v>
      </c>
      <c r="Q195" s="49">
        <f t="shared" si="31"/>
        <v>3674999.209999999</v>
      </c>
      <c r="R195" s="49">
        <v>1744626</v>
      </c>
      <c r="S195" s="46">
        <f t="shared" si="32"/>
        <v>1605055.92</v>
      </c>
      <c r="T195" s="46">
        <v>5358626.909999999</v>
      </c>
      <c r="U195" s="46">
        <f t="shared" si="33"/>
        <v>5090695.56</v>
      </c>
      <c r="V195" s="50">
        <f t="shared" si="34"/>
        <v>5280055.129999999</v>
      </c>
      <c r="X195" s="10"/>
      <c r="Y195" s="10"/>
    </row>
    <row r="196" spans="1:25" s="54" customFormat="1" ht="12">
      <c r="A196" s="54">
        <v>455</v>
      </c>
      <c r="B196" s="45" t="s">
        <v>216</v>
      </c>
      <c r="C196" s="43">
        <v>127.74000000000001</v>
      </c>
      <c r="D196" s="44">
        <f t="shared" si="24"/>
        <v>464470.3</v>
      </c>
      <c r="E196" s="45">
        <v>49.59</v>
      </c>
      <c r="F196" s="3">
        <f t="shared" si="25"/>
        <v>90155.61</v>
      </c>
      <c r="G196" s="3">
        <v>29.13</v>
      </c>
      <c r="H196" s="46">
        <v>3.5</v>
      </c>
      <c r="I196" s="46">
        <f t="shared" si="26"/>
        <v>56980.9</v>
      </c>
      <c r="J196" s="3">
        <f t="shared" si="27"/>
        <v>2489.9</v>
      </c>
      <c r="K196" s="52">
        <v>3</v>
      </c>
      <c r="L196" s="46">
        <f t="shared" si="28"/>
        <v>2134.2</v>
      </c>
      <c r="M196" s="46">
        <v>0</v>
      </c>
      <c r="N196" s="46">
        <f t="shared" si="29"/>
        <v>0</v>
      </c>
      <c r="O196" s="47">
        <f t="shared" si="30"/>
        <v>616230.91</v>
      </c>
      <c r="P196" s="53">
        <v>215044</v>
      </c>
      <c r="Q196" s="49">
        <f t="shared" si="31"/>
        <v>401186.91000000003</v>
      </c>
      <c r="R196" s="49">
        <v>465859</v>
      </c>
      <c r="S196" s="46">
        <f t="shared" si="32"/>
        <v>428590.28</v>
      </c>
      <c r="T196" s="46">
        <v>838387.2100000001</v>
      </c>
      <c r="U196" s="46">
        <f t="shared" si="33"/>
        <v>796467.85</v>
      </c>
      <c r="V196" s="50">
        <f t="shared" si="34"/>
        <v>829777.1900000001</v>
      </c>
      <c r="X196" s="10"/>
      <c r="Y196" s="10"/>
    </row>
    <row r="197" spans="1:25" s="54" customFormat="1" ht="12">
      <c r="A197" s="54">
        <v>459</v>
      </c>
      <c r="B197" s="45" t="s">
        <v>217</v>
      </c>
      <c r="C197" s="43">
        <v>630.11</v>
      </c>
      <c r="D197" s="44">
        <f t="shared" si="24"/>
        <v>2291117.77</v>
      </c>
      <c r="E197" s="45">
        <v>144.16</v>
      </c>
      <c r="F197" s="3">
        <f t="shared" si="25"/>
        <v>262085.76</v>
      </c>
      <c r="G197" s="3">
        <v>74.12</v>
      </c>
      <c r="H197" s="46">
        <v>0</v>
      </c>
      <c r="I197" s="46">
        <f t="shared" si="26"/>
        <v>144985.39</v>
      </c>
      <c r="J197" s="3">
        <f t="shared" si="27"/>
        <v>0</v>
      </c>
      <c r="K197" s="52">
        <v>10.98</v>
      </c>
      <c r="L197" s="46">
        <f t="shared" si="28"/>
        <v>7811.17</v>
      </c>
      <c r="M197" s="46">
        <v>0</v>
      </c>
      <c r="N197" s="46">
        <f t="shared" si="29"/>
        <v>0</v>
      </c>
      <c r="O197" s="47">
        <f t="shared" si="30"/>
        <v>2706000.0900000003</v>
      </c>
      <c r="P197" s="53">
        <v>1189370</v>
      </c>
      <c r="Q197" s="49">
        <f t="shared" si="31"/>
        <v>1516630.0900000003</v>
      </c>
      <c r="R197" s="49">
        <v>0</v>
      </c>
      <c r="S197" s="46">
        <f t="shared" si="32"/>
        <v>0</v>
      </c>
      <c r="T197" s="46">
        <v>1509685.4900000002</v>
      </c>
      <c r="U197" s="46">
        <f t="shared" si="33"/>
        <v>1434201.22</v>
      </c>
      <c r="V197" s="50">
        <f t="shared" si="34"/>
        <v>1516630.0900000003</v>
      </c>
      <c r="X197" s="10"/>
      <c r="Y197" s="10"/>
    </row>
    <row r="198" spans="1:25" s="54" customFormat="1" ht="12">
      <c r="A198" s="54">
        <v>461</v>
      </c>
      <c r="B198" s="45" t="s">
        <v>218</v>
      </c>
      <c r="C198" s="43">
        <v>3926.27</v>
      </c>
      <c r="D198" s="44">
        <f t="shared" si="24"/>
        <v>14276153.3</v>
      </c>
      <c r="E198" s="45">
        <v>1647.6200000000001</v>
      </c>
      <c r="F198" s="3">
        <f t="shared" si="25"/>
        <v>2995406.11</v>
      </c>
      <c r="G198" s="3">
        <v>818.74</v>
      </c>
      <c r="H198" s="46">
        <v>38.94</v>
      </c>
      <c r="I198" s="46">
        <f t="shared" si="26"/>
        <v>1601529.13</v>
      </c>
      <c r="J198" s="3">
        <f t="shared" si="27"/>
        <v>27701.92</v>
      </c>
      <c r="K198" s="52">
        <v>50.54</v>
      </c>
      <c r="L198" s="46">
        <f t="shared" si="28"/>
        <v>35954.16</v>
      </c>
      <c r="M198" s="46">
        <v>4.5</v>
      </c>
      <c r="N198" s="46">
        <f t="shared" si="29"/>
        <v>16362.27</v>
      </c>
      <c r="O198" s="47">
        <f t="shared" si="30"/>
        <v>18953106.89</v>
      </c>
      <c r="P198" s="53">
        <v>4891902</v>
      </c>
      <c r="Q198" s="49">
        <f t="shared" si="31"/>
        <v>14061204.89</v>
      </c>
      <c r="R198" s="49">
        <v>8776808</v>
      </c>
      <c r="S198" s="46">
        <f t="shared" si="32"/>
        <v>8074663.36</v>
      </c>
      <c r="T198" s="46">
        <v>22413875.709999997</v>
      </c>
      <c r="U198" s="46">
        <f t="shared" si="33"/>
        <v>21293181.92</v>
      </c>
      <c r="V198" s="50">
        <f t="shared" si="34"/>
        <v>22135868.25</v>
      </c>
      <c r="X198" s="10"/>
      <c r="Y198" s="10"/>
    </row>
    <row r="199" spans="1:25" s="54" customFormat="1" ht="12">
      <c r="A199" s="54">
        <v>463</v>
      </c>
      <c r="B199" s="45" t="s">
        <v>219</v>
      </c>
      <c r="C199" s="43">
        <v>281.35</v>
      </c>
      <c r="D199" s="44">
        <f t="shared" si="24"/>
        <v>1023005.48</v>
      </c>
      <c r="E199" s="45">
        <v>39.79</v>
      </c>
      <c r="F199" s="3">
        <f t="shared" si="25"/>
        <v>72339.02</v>
      </c>
      <c r="G199" s="3">
        <v>48.43</v>
      </c>
      <c r="H199" s="46">
        <v>1</v>
      </c>
      <c r="I199" s="46">
        <f t="shared" si="26"/>
        <v>94733.44</v>
      </c>
      <c r="J199" s="3">
        <f t="shared" si="27"/>
        <v>711.4</v>
      </c>
      <c r="K199" s="52">
        <v>9</v>
      </c>
      <c r="L199" s="46">
        <f t="shared" si="28"/>
        <v>6402.6</v>
      </c>
      <c r="M199" s="46">
        <v>0</v>
      </c>
      <c r="N199" s="46">
        <f t="shared" si="29"/>
        <v>0</v>
      </c>
      <c r="O199" s="47">
        <f t="shared" si="30"/>
        <v>1197191.94</v>
      </c>
      <c r="P199" s="53">
        <v>544779</v>
      </c>
      <c r="Q199" s="49">
        <f t="shared" si="31"/>
        <v>652412.94</v>
      </c>
      <c r="R199" s="49">
        <v>0</v>
      </c>
      <c r="S199" s="46">
        <f t="shared" si="32"/>
        <v>0</v>
      </c>
      <c r="T199" s="46">
        <v>649229.4399999997</v>
      </c>
      <c r="U199" s="46">
        <f t="shared" si="33"/>
        <v>616767.97</v>
      </c>
      <c r="V199" s="50">
        <f t="shared" si="34"/>
        <v>652412.94</v>
      </c>
      <c r="X199" s="10"/>
      <c r="Y199" s="10"/>
    </row>
    <row r="200" spans="1:25" s="54" customFormat="1" ht="12">
      <c r="A200" s="54">
        <v>465</v>
      </c>
      <c r="B200" s="45" t="s">
        <v>220</v>
      </c>
      <c r="C200" s="43">
        <v>17.5</v>
      </c>
      <c r="D200" s="44">
        <f t="shared" si="24"/>
        <v>63631.05</v>
      </c>
      <c r="E200" s="45">
        <v>7</v>
      </c>
      <c r="F200" s="3">
        <f t="shared" si="25"/>
        <v>12726.14</v>
      </c>
      <c r="G200" s="3">
        <v>3</v>
      </c>
      <c r="H200" s="46">
        <v>0</v>
      </c>
      <c r="I200" s="46">
        <f t="shared" si="26"/>
        <v>5868.27</v>
      </c>
      <c r="J200" s="3">
        <f t="shared" si="27"/>
        <v>0</v>
      </c>
      <c r="K200" s="52">
        <v>2</v>
      </c>
      <c r="L200" s="46">
        <f t="shared" si="28"/>
        <v>1422.8</v>
      </c>
      <c r="M200" s="46">
        <v>0</v>
      </c>
      <c r="N200" s="46">
        <f t="shared" si="29"/>
        <v>0</v>
      </c>
      <c r="O200" s="47">
        <f t="shared" si="30"/>
        <v>83648.26000000001</v>
      </c>
      <c r="P200" s="53">
        <v>56297</v>
      </c>
      <c r="Q200" s="49">
        <f t="shared" si="31"/>
        <v>27351.26000000001</v>
      </c>
      <c r="R200" s="49">
        <v>34708</v>
      </c>
      <c r="S200" s="46">
        <f t="shared" si="32"/>
        <v>31931.36</v>
      </c>
      <c r="T200" s="46">
        <v>58470.58</v>
      </c>
      <c r="U200" s="46">
        <f t="shared" si="33"/>
        <v>55547.05</v>
      </c>
      <c r="V200" s="50">
        <f t="shared" si="34"/>
        <v>59282.62000000001</v>
      </c>
      <c r="X200" s="10"/>
      <c r="Y200" s="10"/>
    </row>
    <row r="201" spans="1:25" s="54" customFormat="1" ht="12">
      <c r="A201" s="54">
        <v>467</v>
      </c>
      <c r="B201" s="45" t="s">
        <v>221</v>
      </c>
      <c r="C201" s="43">
        <v>141.22</v>
      </c>
      <c r="D201" s="44">
        <f t="shared" si="24"/>
        <v>513484.39</v>
      </c>
      <c r="E201" s="45">
        <v>57.18000000000001</v>
      </c>
      <c r="F201" s="3">
        <f t="shared" si="25"/>
        <v>103954.38</v>
      </c>
      <c r="G201" s="3">
        <v>30.13</v>
      </c>
      <c r="H201" s="46">
        <v>0</v>
      </c>
      <c r="I201" s="46">
        <f t="shared" si="26"/>
        <v>58936.99</v>
      </c>
      <c r="J201" s="3">
        <f t="shared" si="27"/>
        <v>0</v>
      </c>
      <c r="K201" s="52">
        <v>0</v>
      </c>
      <c r="L201" s="46">
        <f t="shared" si="28"/>
        <v>0</v>
      </c>
      <c r="M201" s="46">
        <v>0.15</v>
      </c>
      <c r="N201" s="46">
        <f t="shared" si="29"/>
        <v>545.41</v>
      </c>
      <c r="O201" s="47">
        <f t="shared" si="30"/>
        <v>676921.17</v>
      </c>
      <c r="P201" s="53">
        <v>382611</v>
      </c>
      <c r="Q201" s="49">
        <f t="shared" si="31"/>
        <v>294310.17000000004</v>
      </c>
      <c r="R201" s="49">
        <v>367966</v>
      </c>
      <c r="S201" s="46">
        <f t="shared" si="32"/>
        <v>338528.72</v>
      </c>
      <c r="T201" s="46">
        <v>712466.98</v>
      </c>
      <c r="U201" s="46">
        <f t="shared" si="33"/>
        <v>676843.63</v>
      </c>
      <c r="V201" s="50">
        <f t="shared" si="34"/>
        <v>676843.63</v>
      </c>
      <c r="X201" s="10"/>
      <c r="Y201" s="10"/>
    </row>
    <row r="202" spans="1:25" s="54" customFormat="1" ht="12">
      <c r="A202" s="54">
        <v>471</v>
      </c>
      <c r="B202" s="45" t="s">
        <v>222</v>
      </c>
      <c r="C202" s="43">
        <v>588.11</v>
      </c>
      <c r="D202" s="44">
        <f aca="true" t="shared" si="35" ref="D202:D253">ROUND(C202*D$6,2)</f>
        <v>2138403.25</v>
      </c>
      <c r="E202" s="45">
        <v>26.66</v>
      </c>
      <c r="F202" s="3">
        <f aca="true" t="shared" si="36" ref="F202:F253">ROUND(E202*$F$6,2)</f>
        <v>48468.41</v>
      </c>
      <c r="G202" s="3">
        <v>86.72</v>
      </c>
      <c r="H202" s="46">
        <v>2</v>
      </c>
      <c r="I202" s="46">
        <f aca="true" t="shared" si="37" ref="I202:I253">ROUND(G202*$I$6,2)</f>
        <v>169632.12</v>
      </c>
      <c r="J202" s="3">
        <f aca="true" t="shared" si="38" ref="J202:J253">ROUND(H202*$J$6,2)</f>
        <v>1422.8</v>
      </c>
      <c r="K202" s="52">
        <v>3.12</v>
      </c>
      <c r="L202" s="46">
        <f aca="true" t="shared" si="39" ref="L202:L253">ROUND(K202*$L$6,2)</f>
        <v>2219.57</v>
      </c>
      <c r="M202" s="46">
        <v>0</v>
      </c>
      <c r="N202" s="46">
        <f aca="true" t="shared" si="40" ref="N202:N253">ROUND(M202*$N$6,2)</f>
        <v>0</v>
      </c>
      <c r="O202" s="47">
        <f aca="true" t="shared" si="41" ref="O202:O265">D202+F202+I202+J202+L202+N202</f>
        <v>2360146.15</v>
      </c>
      <c r="P202" s="53">
        <v>4695014</v>
      </c>
      <c r="Q202" s="49">
        <f aca="true" t="shared" si="42" ref="Q202:Q253">IF(O202&gt;P202,O202-P202,0)</f>
        <v>0</v>
      </c>
      <c r="R202" s="49">
        <v>0</v>
      </c>
      <c r="S202" s="46">
        <f aca="true" t="shared" si="43" ref="S202:S253">IF(OR(C202=0,P202&gt;O202),0,ROUND(R202*$S$6,2))</f>
        <v>0</v>
      </c>
      <c r="T202" s="46">
        <v>0</v>
      </c>
      <c r="U202" s="46">
        <f aca="true" t="shared" si="44" ref="U202:U265">ROUND(T202*$U$6,2)</f>
        <v>0</v>
      </c>
      <c r="V202" s="50">
        <f aca="true" t="shared" si="45" ref="V202:V265">MAX(Q202+S202,U202)</f>
        <v>0</v>
      </c>
      <c r="X202" s="10"/>
      <c r="Y202" s="10"/>
    </row>
    <row r="203" spans="1:25" s="54" customFormat="1" ht="12">
      <c r="A203" s="54">
        <v>473</v>
      </c>
      <c r="B203" s="45" t="s">
        <v>223</v>
      </c>
      <c r="C203" s="43">
        <v>3435.71</v>
      </c>
      <c r="D203" s="44">
        <f t="shared" si="35"/>
        <v>12492447.7</v>
      </c>
      <c r="E203" s="45">
        <v>557.02</v>
      </c>
      <c r="F203" s="3">
        <f t="shared" si="36"/>
        <v>1012673.5</v>
      </c>
      <c r="G203" s="3">
        <v>457.14000000000004</v>
      </c>
      <c r="H203" s="46">
        <v>72.88</v>
      </c>
      <c r="I203" s="46">
        <f t="shared" si="37"/>
        <v>894206.98</v>
      </c>
      <c r="J203" s="3">
        <f t="shared" si="38"/>
        <v>51846.83</v>
      </c>
      <c r="K203" s="52">
        <v>63.25</v>
      </c>
      <c r="L203" s="46">
        <f t="shared" si="39"/>
        <v>44996.05</v>
      </c>
      <c r="M203" s="46">
        <v>0.3</v>
      </c>
      <c r="N203" s="46">
        <f t="shared" si="40"/>
        <v>1090.82</v>
      </c>
      <c r="O203" s="47">
        <f t="shared" si="41"/>
        <v>14497261.88</v>
      </c>
      <c r="P203" s="53">
        <v>9895948</v>
      </c>
      <c r="Q203" s="49">
        <f t="shared" si="42"/>
        <v>4601313.880000001</v>
      </c>
      <c r="R203" s="49">
        <v>0</v>
      </c>
      <c r="S203" s="46">
        <f t="shared" si="43"/>
        <v>0</v>
      </c>
      <c r="T203" s="46">
        <v>4698208.519999998</v>
      </c>
      <c r="U203" s="46">
        <f t="shared" si="44"/>
        <v>4463298.09</v>
      </c>
      <c r="V203" s="50">
        <f t="shared" si="45"/>
        <v>4601313.880000001</v>
      </c>
      <c r="X203" s="10"/>
      <c r="Y203" s="10"/>
    </row>
    <row r="204" spans="1:25" s="54" customFormat="1" ht="12">
      <c r="A204" s="54">
        <v>475</v>
      </c>
      <c r="B204" s="45" t="s">
        <v>224</v>
      </c>
      <c r="C204" s="43">
        <v>195.2</v>
      </c>
      <c r="D204" s="44">
        <f t="shared" si="35"/>
        <v>709758.91</v>
      </c>
      <c r="E204" s="45">
        <v>39.8</v>
      </c>
      <c r="F204" s="3">
        <f t="shared" si="36"/>
        <v>72357.2</v>
      </c>
      <c r="G204" s="3">
        <v>30.62</v>
      </c>
      <c r="H204" s="46">
        <v>0</v>
      </c>
      <c r="I204" s="46">
        <f t="shared" si="37"/>
        <v>59895.48</v>
      </c>
      <c r="J204" s="3">
        <f t="shared" si="38"/>
        <v>0</v>
      </c>
      <c r="K204" s="52">
        <v>2.34</v>
      </c>
      <c r="L204" s="46">
        <f t="shared" si="39"/>
        <v>1664.68</v>
      </c>
      <c r="M204" s="46">
        <v>0</v>
      </c>
      <c r="N204" s="46">
        <f t="shared" si="40"/>
        <v>0</v>
      </c>
      <c r="O204" s="47">
        <f t="shared" si="41"/>
        <v>843676.27</v>
      </c>
      <c r="P204" s="53">
        <v>296791</v>
      </c>
      <c r="Q204" s="49">
        <f t="shared" si="42"/>
        <v>546885.27</v>
      </c>
      <c r="R204" s="49">
        <v>64567</v>
      </c>
      <c r="S204" s="46">
        <f t="shared" si="43"/>
        <v>59401.64</v>
      </c>
      <c r="T204" s="46">
        <v>677856.46</v>
      </c>
      <c r="U204" s="46">
        <f t="shared" si="44"/>
        <v>643963.64</v>
      </c>
      <c r="V204" s="50">
        <f t="shared" si="45"/>
        <v>643963.64</v>
      </c>
      <c r="X204" s="10"/>
      <c r="Y204" s="10"/>
    </row>
    <row r="205" spans="1:25" s="54" customFormat="1" ht="12">
      <c r="A205" s="54">
        <v>477</v>
      </c>
      <c r="B205" s="45" t="s">
        <v>225</v>
      </c>
      <c r="C205" s="43">
        <v>309.61</v>
      </c>
      <c r="D205" s="44">
        <f t="shared" si="35"/>
        <v>1125760.54</v>
      </c>
      <c r="E205" s="45">
        <v>80.79</v>
      </c>
      <c r="F205" s="3">
        <f t="shared" si="36"/>
        <v>146877.84</v>
      </c>
      <c r="G205" s="3">
        <v>39.8</v>
      </c>
      <c r="H205" s="46">
        <v>3</v>
      </c>
      <c r="I205" s="46">
        <f t="shared" si="37"/>
        <v>77852.38</v>
      </c>
      <c r="J205" s="3">
        <f t="shared" si="38"/>
        <v>2134.2</v>
      </c>
      <c r="K205" s="52">
        <v>4.85</v>
      </c>
      <c r="L205" s="46">
        <f t="shared" si="39"/>
        <v>3450.29</v>
      </c>
      <c r="M205" s="46">
        <v>0</v>
      </c>
      <c r="N205" s="46">
        <f t="shared" si="40"/>
        <v>0</v>
      </c>
      <c r="O205" s="47">
        <f t="shared" si="41"/>
        <v>1356075.2500000002</v>
      </c>
      <c r="P205" s="53">
        <v>943623</v>
      </c>
      <c r="Q205" s="49">
        <f t="shared" si="42"/>
        <v>412452.25000000023</v>
      </c>
      <c r="R205" s="49">
        <v>170541</v>
      </c>
      <c r="S205" s="46">
        <f t="shared" si="43"/>
        <v>156897.72</v>
      </c>
      <c r="T205" s="46">
        <v>578024.7999999998</v>
      </c>
      <c r="U205" s="46">
        <f t="shared" si="44"/>
        <v>549123.56</v>
      </c>
      <c r="V205" s="50">
        <f t="shared" si="45"/>
        <v>569349.9700000002</v>
      </c>
      <c r="X205" s="10"/>
      <c r="Y205" s="10"/>
    </row>
    <row r="206" spans="1:25" s="54" customFormat="1" ht="12">
      <c r="A206" s="54">
        <v>479</v>
      </c>
      <c r="B206" s="45" t="s">
        <v>226</v>
      </c>
      <c r="C206" s="43">
        <v>962.7</v>
      </c>
      <c r="D206" s="44">
        <f t="shared" si="35"/>
        <v>3500434.96</v>
      </c>
      <c r="E206" s="45">
        <v>116.49000000000001</v>
      </c>
      <c r="F206" s="3">
        <f t="shared" si="36"/>
        <v>211781.15</v>
      </c>
      <c r="G206" s="3">
        <v>228.34</v>
      </c>
      <c r="H206" s="46">
        <v>2</v>
      </c>
      <c r="I206" s="46">
        <f t="shared" si="37"/>
        <v>446653.59</v>
      </c>
      <c r="J206" s="3">
        <f t="shared" si="38"/>
        <v>1422.8</v>
      </c>
      <c r="K206" s="57">
        <v>7.88</v>
      </c>
      <c r="L206" s="46">
        <f t="shared" si="39"/>
        <v>5605.83</v>
      </c>
      <c r="M206" s="46">
        <v>1.0499999999999998</v>
      </c>
      <c r="N206" s="46">
        <f t="shared" si="40"/>
        <v>3817.86</v>
      </c>
      <c r="O206" s="47">
        <f t="shared" si="41"/>
        <v>4169716.1899999995</v>
      </c>
      <c r="P206" s="53">
        <v>1322799</v>
      </c>
      <c r="Q206" s="49">
        <f t="shared" si="42"/>
        <v>2846917.1899999995</v>
      </c>
      <c r="R206" s="49">
        <v>1397719</v>
      </c>
      <c r="S206" s="46">
        <f t="shared" si="43"/>
        <v>1285901.48</v>
      </c>
      <c r="T206" s="46">
        <v>4227208.550000001</v>
      </c>
      <c r="U206" s="46">
        <f t="shared" si="44"/>
        <v>4015848.12</v>
      </c>
      <c r="V206" s="50">
        <f t="shared" si="45"/>
        <v>4132818.6699999995</v>
      </c>
      <c r="X206" s="10"/>
      <c r="Y206" s="10"/>
    </row>
    <row r="207" spans="1:25" s="54" customFormat="1" ht="12">
      <c r="A207" s="54">
        <v>483</v>
      </c>
      <c r="B207" s="45" t="s">
        <v>227</v>
      </c>
      <c r="C207" s="43">
        <v>123.22999999999999</v>
      </c>
      <c r="D207" s="44">
        <f t="shared" si="35"/>
        <v>448071.67</v>
      </c>
      <c r="E207" s="45">
        <v>23.37</v>
      </c>
      <c r="F207" s="3">
        <f t="shared" si="36"/>
        <v>42487.13</v>
      </c>
      <c r="G207" s="3">
        <v>8.87</v>
      </c>
      <c r="H207" s="46">
        <v>0</v>
      </c>
      <c r="I207" s="46">
        <f t="shared" si="37"/>
        <v>17350.52</v>
      </c>
      <c r="J207" s="3">
        <f t="shared" si="38"/>
        <v>0</v>
      </c>
      <c r="K207" s="52">
        <v>6</v>
      </c>
      <c r="L207" s="46">
        <f t="shared" si="39"/>
        <v>4268.4</v>
      </c>
      <c r="M207" s="46">
        <v>0</v>
      </c>
      <c r="N207" s="46">
        <f t="shared" si="40"/>
        <v>0</v>
      </c>
      <c r="O207" s="47">
        <f t="shared" si="41"/>
        <v>512177.72000000003</v>
      </c>
      <c r="P207" s="53">
        <v>930436</v>
      </c>
      <c r="Q207" s="49">
        <f t="shared" si="42"/>
        <v>0</v>
      </c>
      <c r="R207" s="49">
        <v>0</v>
      </c>
      <c r="S207" s="46">
        <f t="shared" si="43"/>
        <v>0</v>
      </c>
      <c r="T207" s="46">
        <v>0</v>
      </c>
      <c r="U207" s="46">
        <f t="shared" si="44"/>
        <v>0</v>
      </c>
      <c r="V207" s="50">
        <f t="shared" si="45"/>
        <v>0</v>
      </c>
      <c r="X207" s="10"/>
      <c r="Y207" s="10"/>
    </row>
    <row r="208" spans="1:25" s="54" customFormat="1" ht="12">
      <c r="A208" s="54">
        <v>485</v>
      </c>
      <c r="B208" s="45" t="s">
        <v>228</v>
      </c>
      <c r="C208" s="43">
        <v>956.5699999999999</v>
      </c>
      <c r="D208" s="44">
        <f t="shared" si="35"/>
        <v>3478145.91</v>
      </c>
      <c r="E208" s="45">
        <v>394.79</v>
      </c>
      <c r="F208" s="3">
        <f t="shared" si="36"/>
        <v>717736.12</v>
      </c>
      <c r="G208" s="3">
        <v>130.17</v>
      </c>
      <c r="H208" s="46">
        <v>19.98</v>
      </c>
      <c r="I208" s="46">
        <f t="shared" si="37"/>
        <v>254624.24</v>
      </c>
      <c r="J208" s="3">
        <f t="shared" si="38"/>
        <v>14213.77</v>
      </c>
      <c r="K208" s="52">
        <v>16.56</v>
      </c>
      <c r="L208" s="46">
        <f t="shared" si="39"/>
        <v>11780.78</v>
      </c>
      <c r="M208" s="46">
        <v>0</v>
      </c>
      <c r="N208" s="46">
        <f t="shared" si="40"/>
        <v>0</v>
      </c>
      <c r="O208" s="47">
        <f t="shared" si="41"/>
        <v>4476500.82</v>
      </c>
      <c r="P208" s="53">
        <v>3609848</v>
      </c>
      <c r="Q208" s="49">
        <f t="shared" si="42"/>
        <v>866652.8200000003</v>
      </c>
      <c r="R208" s="49">
        <v>79050</v>
      </c>
      <c r="S208" s="46">
        <f t="shared" si="43"/>
        <v>72726</v>
      </c>
      <c r="T208" s="46">
        <v>994383.1799999997</v>
      </c>
      <c r="U208" s="46">
        <f t="shared" si="44"/>
        <v>944664.02</v>
      </c>
      <c r="V208" s="50">
        <f t="shared" si="45"/>
        <v>944664.02</v>
      </c>
      <c r="X208" s="10"/>
      <c r="Y208" s="10"/>
    </row>
    <row r="209" spans="1:25" s="54" customFormat="1" ht="12">
      <c r="A209" s="54">
        <v>487</v>
      </c>
      <c r="B209" s="45" t="s">
        <v>229</v>
      </c>
      <c r="C209" s="43">
        <v>40.83</v>
      </c>
      <c r="D209" s="44">
        <f t="shared" si="35"/>
        <v>148460.33</v>
      </c>
      <c r="E209" s="45">
        <v>11.5</v>
      </c>
      <c r="F209" s="3">
        <f t="shared" si="36"/>
        <v>20907.23</v>
      </c>
      <c r="G209" s="3">
        <v>6.56</v>
      </c>
      <c r="H209" s="46">
        <v>0</v>
      </c>
      <c r="I209" s="46">
        <f t="shared" si="37"/>
        <v>12831.95</v>
      </c>
      <c r="J209" s="3">
        <f t="shared" si="38"/>
        <v>0</v>
      </c>
      <c r="K209" s="52">
        <v>1</v>
      </c>
      <c r="L209" s="46">
        <f t="shared" si="39"/>
        <v>711.4</v>
      </c>
      <c r="M209" s="46">
        <v>0</v>
      </c>
      <c r="N209" s="46">
        <f t="shared" si="40"/>
        <v>0</v>
      </c>
      <c r="O209" s="47">
        <f t="shared" si="41"/>
        <v>182910.91</v>
      </c>
      <c r="P209" s="53">
        <v>109270</v>
      </c>
      <c r="Q209" s="49">
        <f t="shared" si="42"/>
        <v>73640.91</v>
      </c>
      <c r="R209" s="49">
        <v>28775</v>
      </c>
      <c r="S209" s="46">
        <f t="shared" si="43"/>
        <v>26473</v>
      </c>
      <c r="T209" s="46">
        <v>84933.84</v>
      </c>
      <c r="U209" s="46">
        <f t="shared" si="44"/>
        <v>80687.15</v>
      </c>
      <c r="V209" s="50">
        <f t="shared" si="45"/>
        <v>100113.91</v>
      </c>
      <c r="X209" s="10"/>
      <c r="Y209" s="10"/>
    </row>
    <row r="210" spans="1:25" s="54" customFormat="1" ht="12">
      <c r="A210" s="54">
        <v>489</v>
      </c>
      <c r="B210" s="45" t="s">
        <v>230</v>
      </c>
      <c r="C210" s="43">
        <v>27.76</v>
      </c>
      <c r="D210" s="44">
        <f t="shared" si="35"/>
        <v>100937.03</v>
      </c>
      <c r="E210" s="45">
        <v>2.26</v>
      </c>
      <c r="F210" s="3">
        <f t="shared" si="36"/>
        <v>4108.73</v>
      </c>
      <c r="G210" s="3">
        <v>4.7</v>
      </c>
      <c r="H210" s="46">
        <v>0</v>
      </c>
      <c r="I210" s="46">
        <f t="shared" si="37"/>
        <v>9193.62</v>
      </c>
      <c r="J210" s="3">
        <f t="shared" si="38"/>
        <v>0</v>
      </c>
      <c r="K210" s="52">
        <v>0</v>
      </c>
      <c r="L210" s="46">
        <f t="shared" si="39"/>
        <v>0</v>
      </c>
      <c r="M210" s="46">
        <v>0</v>
      </c>
      <c r="N210" s="46">
        <f t="shared" si="40"/>
        <v>0</v>
      </c>
      <c r="O210" s="47">
        <f t="shared" si="41"/>
        <v>114239.37999999999</v>
      </c>
      <c r="P210" s="53">
        <v>109601</v>
      </c>
      <c r="Q210" s="49">
        <f t="shared" si="42"/>
        <v>4638.37999999999</v>
      </c>
      <c r="R210" s="49">
        <v>58638</v>
      </c>
      <c r="S210" s="46">
        <f t="shared" si="43"/>
        <v>53946.96</v>
      </c>
      <c r="T210" s="46">
        <v>62031.689999999995</v>
      </c>
      <c r="U210" s="46">
        <f t="shared" si="44"/>
        <v>58930.11</v>
      </c>
      <c r="V210" s="50">
        <f t="shared" si="45"/>
        <v>58930.11</v>
      </c>
      <c r="X210" s="10"/>
      <c r="Y210" s="10"/>
    </row>
    <row r="211" spans="1:25" s="54" customFormat="1" ht="12">
      <c r="A211" s="54">
        <v>491</v>
      </c>
      <c r="B211" s="45" t="s">
        <v>231</v>
      </c>
      <c r="C211" s="43">
        <v>1476.66</v>
      </c>
      <c r="D211" s="44">
        <f t="shared" si="35"/>
        <v>5369224.36</v>
      </c>
      <c r="E211" s="45">
        <v>677.5799999999999</v>
      </c>
      <c r="F211" s="3">
        <f t="shared" si="36"/>
        <v>1231853.99</v>
      </c>
      <c r="G211" s="3">
        <v>303.03000000000003</v>
      </c>
      <c r="H211" s="46">
        <v>53.39</v>
      </c>
      <c r="I211" s="46">
        <f t="shared" si="37"/>
        <v>592753.95</v>
      </c>
      <c r="J211" s="3">
        <f t="shared" si="38"/>
        <v>37981.65</v>
      </c>
      <c r="K211" s="52">
        <v>14.45</v>
      </c>
      <c r="L211" s="46">
        <f t="shared" si="39"/>
        <v>10279.73</v>
      </c>
      <c r="M211" s="46">
        <v>0</v>
      </c>
      <c r="N211" s="46">
        <f t="shared" si="40"/>
        <v>0</v>
      </c>
      <c r="O211" s="47">
        <f t="shared" si="41"/>
        <v>7242093.680000002</v>
      </c>
      <c r="P211" s="53">
        <v>1882114</v>
      </c>
      <c r="Q211" s="49">
        <f t="shared" si="42"/>
        <v>5359979.680000002</v>
      </c>
      <c r="R211" s="49">
        <v>2249150</v>
      </c>
      <c r="S211" s="46">
        <f t="shared" si="43"/>
        <v>2069218</v>
      </c>
      <c r="T211" s="46">
        <v>7533806.449999999</v>
      </c>
      <c r="U211" s="46">
        <f t="shared" si="44"/>
        <v>7157116.13</v>
      </c>
      <c r="V211" s="50">
        <f t="shared" si="45"/>
        <v>7429197.680000002</v>
      </c>
      <c r="X211" s="10"/>
      <c r="Y211" s="10"/>
    </row>
    <row r="212" spans="1:25" s="54" customFormat="1" ht="12">
      <c r="A212" s="54">
        <v>495</v>
      </c>
      <c r="B212" s="45" t="s">
        <v>232</v>
      </c>
      <c r="C212" s="43">
        <v>87.58999999999999</v>
      </c>
      <c r="D212" s="44">
        <f t="shared" si="35"/>
        <v>318482.5</v>
      </c>
      <c r="E212" s="45">
        <v>3.32</v>
      </c>
      <c r="F212" s="3">
        <f t="shared" si="36"/>
        <v>6035.83</v>
      </c>
      <c r="G212" s="3">
        <v>22.330000000000002</v>
      </c>
      <c r="H212" s="46">
        <v>0</v>
      </c>
      <c r="I212" s="46">
        <f t="shared" si="37"/>
        <v>43679.49</v>
      </c>
      <c r="J212" s="3">
        <f t="shared" si="38"/>
        <v>0</v>
      </c>
      <c r="K212" s="52">
        <v>0.76</v>
      </c>
      <c r="L212" s="46">
        <f t="shared" si="39"/>
        <v>540.66</v>
      </c>
      <c r="M212" s="46">
        <v>0</v>
      </c>
      <c r="N212" s="46">
        <f t="shared" si="40"/>
        <v>0</v>
      </c>
      <c r="O212" s="47">
        <f t="shared" si="41"/>
        <v>368738.48</v>
      </c>
      <c r="P212" s="53">
        <v>319060</v>
      </c>
      <c r="Q212" s="49">
        <f t="shared" si="42"/>
        <v>49678.47999999998</v>
      </c>
      <c r="R212" s="49">
        <v>19516</v>
      </c>
      <c r="S212" s="46">
        <f t="shared" si="43"/>
        <v>17954.72</v>
      </c>
      <c r="T212" s="46">
        <v>70325.35</v>
      </c>
      <c r="U212" s="46">
        <f t="shared" si="44"/>
        <v>66809.08</v>
      </c>
      <c r="V212" s="50">
        <f t="shared" si="45"/>
        <v>67633.19999999998</v>
      </c>
      <c r="X212" s="10"/>
      <c r="Y212" s="10"/>
    </row>
    <row r="213" spans="1:25" s="54" customFormat="1" ht="12">
      <c r="A213" s="54">
        <v>497</v>
      </c>
      <c r="B213" s="45" t="s">
        <v>233</v>
      </c>
      <c r="C213" s="43">
        <v>193.96</v>
      </c>
      <c r="D213" s="44">
        <f t="shared" si="35"/>
        <v>705250.2</v>
      </c>
      <c r="E213" s="45">
        <v>39.91</v>
      </c>
      <c r="F213" s="3">
        <f t="shared" si="36"/>
        <v>72557.18</v>
      </c>
      <c r="G213" s="3">
        <v>22.96</v>
      </c>
      <c r="H213" s="46">
        <v>0</v>
      </c>
      <c r="I213" s="46">
        <f t="shared" si="37"/>
        <v>44911.83</v>
      </c>
      <c r="J213" s="3">
        <f t="shared" si="38"/>
        <v>0</v>
      </c>
      <c r="K213" s="52">
        <v>6.12</v>
      </c>
      <c r="L213" s="46">
        <f t="shared" si="39"/>
        <v>4353.77</v>
      </c>
      <c r="M213" s="46">
        <v>0</v>
      </c>
      <c r="N213" s="46">
        <f t="shared" si="40"/>
        <v>0</v>
      </c>
      <c r="O213" s="47">
        <f t="shared" si="41"/>
        <v>827072.9799999999</v>
      </c>
      <c r="P213" s="53">
        <v>446583</v>
      </c>
      <c r="Q213" s="49">
        <f t="shared" si="42"/>
        <v>380489.97999999986</v>
      </c>
      <c r="R213" s="49">
        <v>43324</v>
      </c>
      <c r="S213" s="46">
        <f t="shared" si="43"/>
        <v>39858.08</v>
      </c>
      <c r="T213" s="46">
        <v>447640.56</v>
      </c>
      <c r="U213" s="46">
        <f t="shared" si="44"/>
        <v>425258.53</v>
      </c>
      <c r="V213" s="50">
        <f t="shared" si="45"/>
        <v>425258.53</v>
      </c>
      <c r="X213" s="10"/>
      <c r="Y213" s="10"/>
    </row>
    <row r="214" spans="1:25" s="54" customFormat="1" ht="12">
      <c r="A214" s="54">
        <v>499</v>
      </c>
      <c r="B214" s="45" t="s">
        <v>234</v>
      </c>
      <c r="C214" s="43">
        <v>43.83</v>
      </c>
      <c r="D214" s="44">
        <f t="shared" si="35"/>
        <v>159368.51</v>
      </c>
      <c r="E214" s="45">
        <v>14.65</v>
      </c>
      <c r="F214" s="3">
        <f t="shared" si="36"/>
        <v>26633.99</v>
      </c>
      <c r="G214" s="3">
        <v>3.08</v>
      </c>
      <c r="H214" s="46">
        <v>0</v>
      </c>
      <c r="I214" s="46">
        <f t="shared" si="37"/>
        <v>6024.76</v>
      </c>
      <c r="J214" s="3">
        <f t="shared" si="38"/>
        <v>0</v>
      </c>
      <c r="K214" s="52">
        <v>0</v>
      </c>
      <c r="L214" s="46">
        <f t="shared" si="39"/>
        <v>0</v>
      </c>
      <c r="M214" s="46">
        <v>0</v>
      </c>
      <c r="N214" s="46">
        <f t="shared" si="40"/>
        <v>0</v>
      </c>
      <c r="O214" s="47">
        <f t="shared" si="41"/>
        <v>192027.26</v>
      </c>
      <c r="P214" s="53">
        <v>121171</v>
      </c>
      <c r="Q214" s="49">
        <f t="shared" si="42"/>
        <v>70856.26000000001</v>
      </c>
      <c r="R214" s="49">
        <v>181655</v>
      </c>
      <c r="S214" s="46">
        <f t="shared" si="43"/>
        <v>167122.6</v>
      </c>
      <c r="T214" s="46">
        <v>232181.39999999997</v>
      </c>
      <c r="U214" s="46">
        <f t="shared" si="44"/>
        <v>220572.33</v>
      </c>
      <c r="V214" s="50">
        <f t="shared" si="45"/>
        <v>237978.86000000002</v>
      </c>
      <c r="X214" s="10"/>
      <c r="Y214" s="10"/>
    </row>
    <row r="215" spans="1:25" s="54" customFormat="1" ht="12">
      <c r="A215" s="54">
        <v>501</v>
      </c>
      <c r="B215" s="45" t="s">
        <v>235</v>
      </c>
      <c r="C215" s="43">
        <v>98.43</v>
      </c>
      <c r="D215" s="44">
        <f t="shared" si="35"/>
        <v>357897.39</v>
      </c>
      <c r="E215" s="45">
        <v>51.690000000000005</v>
      </c>
      <c r="F215" s="3">
        <f t="shared" si="36"/>
        <v>93973.45</v>
      </c>
      <c r="G215" s="3">
        <v>24.22</v>
      </c>
      <c r="H215" s="46">
        <v>0</v>
      </c>
      <c r="I215" s="46">
        <f t="shared" si="37"/>
        <v>47376.5</v>
      </c>
      <c r="J215" s="3">
        <f t="shared" si="38"/>
        <v>0</v>
      </c>
      <c r="K215" s="52">
        <v>1</v>
      </c>
      <c r="L215" s="46">
        <f t="shared" si="39"/>
        <v>711.4</v>
      </c>
      <c r="M215" s="46">
        <v>0</v>
      </c>
      <c r="N215" s="46">
        <f t="shared" si="40"/>
        <v>0</v>
      </c>
      <c r="O215" s="47">
        <f t="shared" si="41"/>
        <v>499958.74000000005</v>
      </c>
      <c r="P215" s="53">
        <v>160204</v>
      </c>
      <c r="Q215" s="49">
        <f t="shared" si="42"/>
        <v>339754.74000000005</v>
      </c>
      <c r="R215" s="49">
        <v>195521</v>
      </c>
      <c r="S215" s="46">
        <f t="shared" si="43"/>
        <v>179879.32</v>
      </c>
      <c r="T215" s="46">
        <v>529618.6299999999</v>
      </c>
      <c r="U215" s="46">
        <f t="shared" si="44"/>
        <v>503137.7</v>
      </c>
      <c r="V215" s="50">
        <f t="shared" si="45"/>
        <v>519634.06000000006</v>
      </c>
      <c r="X215" s="10"/>
      <c r="Y215" s="10"/>
    </row>
    <row r="216" spans="1:25" s="54" customFormat="1" ht="12" customHeight="1">
      <c r="A216" s="54">
        <v>503</v>
      </c>
      <c r="B216" s="45" t="s">
        <v>236</v>
      </c>
      <c r="C216" s="43">
        <v>149.1</v>
      </c>
      <c r="D216" s="44">
        <f t="shared" si="35"/>
        <v>542136.55</v>
      </c>
      <c r="E216" s="45">
        <v>42.83</v>
      </c>
      <c r="F216" s="3">
        <f t="shared" si="36"/>
        <v>77865.8</v>
      </c>
      <c r="G216" s="3">
        <v>23.79</v>
      </c>
      <c r="H216" s="46">
        <v>2</v>
      </c>
      <c r="I216" s="46">
        <f t="shared" si="37"/>
        <v>46535.38</v>
      </c>
      <c r="J216" s="3">
        <f t="shared" si="38"/>
        <v>1422.8</v>
      </c>
      <c r="K216" s="52">
        <v>2</v>
      </c>
      <c r="L216" s="46">
        <f t="shared" si="39"/>
        <v>1422.8</v>
      </c>
      <c r="M216" s="46">
        <v>0</v>
      </c>
      <c r="N216" s="46">
        <f t="shared" si="40"/>
        <v>0</v>
      </c>
      <c r="O216" s="47">
        <f t="shared" si="41"/>
        <v>669383.3300000002</v>
      </c>
      <c r="P216" s="53">
        <v>546877</v>
      </c>
      <c r="Q216" s="49">
        <f t="shared" si="42"/>
        <v>122506.33000000019</v>
      </c>
      <c r="R216" s="49">
        <v>0</v>
      </c>
      <c r="S216" s="46">
        <f t="shared" si="43"/>
        <v>0</v>
      </c>
      <c r="T216" s="46">
        <v>120504.45000000007</v>
      </c>
      <c r="U216" s="46">
        <f t="shared" si="44"/>
        <v>114479.23</v>
      </c>
      <c r="V216" s="50">
        <f t="shared" si="45"/>
        <v>122506.33000000019</v>
      </c>
      <c r="X216" s="10"/>
      <c r="Y216" s="10"/>
    </row>
    <row r="217" spans="1:25" s="54" customFormat="1" ht="12">
      <c r="A217" s="54">
        <v>507</v>
      </c>
      <c r="B217" s="45" t="s">
        <v>237</v>
      </c>
      <c r="C217" s="43">
        <v>610.4100000000001</v>
      </c>
      <c r="D217" s="44">
        <f t="shared" si="35"/>
        <v>2219487.38</v>
      </c>
      <c r="E217" s="45">
        <v>62.57</v>
      </c>
      <c r="F217" s="3">
        <f t="shared" si="36"/>
        <v>113753.51</v>
      </c>
      <c r="G217" s="3">
        <v>91.39</v>
      </c>
      <c r="H217" s="46">
        <v>0.75</v>
      </c>
      <c r="I217" s="46">
        <f t="shared" si="37"/>
        <v>178767.07</v>
      </c>
      <c r="J217" s="3">
        <f t="shared" si="38"/>
        <v>533.55</v>
      </c>
      <c r="K217" s="52">
        <v>9</v>
      </c>
      <c r="L217" s="46">
        <f t="shared" si="39"/>
        <v>6402.6</v>
      </c>
      <c r="M217" s="46">
        <v>0</v>
      </c>
      <c r="N217" s="46">
        <f t="shared" si="40"/>
        <v>0</v>
      </c>
      <c r="O217" s="47">
        <f t="shared" si="41"/>
        <v>2518944.1099999994</v>
      </c>
      <c r="P217" s="53">
        <v>1049635</v>
      </c>
      <c r="Q217" s="49">
        <f t="shared" si="42"/>
        <v>1469309.1099999994</v>
      </c>
      <c r="R217" s="49">
        <v>639922</v>
      </c>
      <c r="S217" s="46">
        <f t="shared" si="43"/>
        <v>588728.24</v>
      </c>
      <c r="T217" s="46">
        <v>2081849.74</v>
      </c>
      <c r="U217" s="46">
        <f t="shared" si="44"/>
        <v>1977757.25</v>
      </c>
      <c r="V217" s="50">
        <f t="shared" si="45"/>
        <v>2058037.3499999994</v>
      </c>
      <c r="X217" s="10"/>
      <c r="Y217" s="10"/>
    </row>
    <row r="218" spans="1:25" s="54" customFormat="1" ht="12">
      <c r="A218" s="54">
        <v>509</v>
      </c>
      <c r="B218" s="45" t="s">
        <v>238</v>
      </c>
      <c r="C218" s="43">
        <v>71.83999999999999</v>
      </c>
      <c r="D218" s="44">
        <f t="shared" si="35"/>
        <v>261214.55</v>
      </c>
      <c r="E218" s="45">
        <v>47.41</v>
      </c>
      <c r="F218" s="3">
        <f t="shared" si="36"/>
        <v>86192.33</v>
      </c>
      <c r="G218" s="3">
        <v>18.91</v>
      </c>
      <c r="H218" s="46">
        <v>0</v>
      </c>
      <c r="I218" s="46">
        <f t="shared" si="37"/>
        <v>36989.66</v>
      </c>
      <c r="J218" s="3">
        <f t="shared" si="38"/>
        <v>0</v>
      </c>
      <c r="K218" s="52">
        <v>0</v>
      </c>
      <c r="L218" s="46">
        <f t="shared" si="39"/>
        <v>0</v>
      </c>
      <c r="M218" s="46">
        <v>0</v>
      </c>
      <c r="N218" s="46">
        <f t="shared" si="40"/>
        <v>0</v>
      </c>
      <c r="O218" s="47">
        <f t="shared" si="41"/>
        <v>384396.54000000004</v>
      </c>
      <c r="P218" s="53">
        <v>94047</v>
      </c>
      <c r="Q218" s="49">
        <f t="shared" si="42"/>
        <v>290349.54000000004</v>
      </c>
      <c r="R218" s="49">
        <v>489246</v>
      </c>
      <c r="S218" s="46">
        <f t="shared" si="43"/>
        <v>450106.32</v>
      </c>
      <c r="T218" s="46">
        <v>774367.22</v>
      </c>
      <c r="U218" s="46">
        <f t="shared" si="44"/>
        <v>735648.86</v>
      </c>
      <c r="V218" s="50">
        <f t="shared" si="45"/>
        <v>740455.8600000001</v>
      </c>
      <c r="X218" s="10"/>
      <c r="Y218" s="10"/>
    </row>
    <row r="219" spans="1:25" s="54" customFormat="1" ht="12">
      <c r="A219" s="54">
        <v>511</v>
      </c>
      <c r="B219" s="45" t="s">
        <v>239</v>
      </c>
      <c r="C219" s="43">
        <v>1226.18</v>
      </c>
      <c r="D219" s="44">
        <f t="shared" si="35"/>
        <v>4458464.05</v>
      </c>
      <c r="E219" s="45">
        <v>69.44</v>
      </c>
      <c r="F219" s="3">
        <f t="shared" si="36"/>
        <v>126243.31</v>
      </c>
      <c r="G219" s="3">
        <v>143.79000000000002</v>
      </c>
      <c r="H219" s="46">
        <v>6.57</v>
      </c>
      <c r="I219" s="46">
        <f t="shared" si="37"/>
        <v>281266.18</v>
      </c>
      <c r="J219" s="3">
        <f t="shared" si="38"/>
        <v>4673.9</v>
      </c>
      <c r="K219" s="52">
        <v>12.51</v>
      </c>
      <c r="L219" s="46">
        <f t="shared" si="39"/>
        <v>8899.61</v>
      </c>
      <c r="M219" s="46">
        <v>0</v>
      </c>
      <c r="N219" s="46">
        <f t="shared" si="40"/>
        <v>0</v>
      </c>
      <c r="O219" s="47">
        <f t="shared" si="41"/>
        <v>4879547.05</v>
      </c>
      <c r="P219" s="53">
        <v>2887147</v>
      </c>
      <c r="Q219" s="49">
        <f t="shared" si="42"/>
        <v>1992400.0499999998</v>
      </c>
      <c r="R219" s="49">
        <v>0</v>
      </c>
      <c r="S219" s="46">
        <f t="shared" si="43"/>
        <v>0</v>
      </c>
      <c r="T219" s="46">
        <v>1995275.9399999995</v>
      </c>
      <c r="U219" s="46">
        <f t="shared" si="44"/>
        <v>1895512.14</v>
      </c>
      <c r="V219" s="50">
        <f t="shared" si="45"/>
        <v>1992400.0499999998</v>
      </c>
      <c r="X219" s="10"/>
      <c r="Y219" s="10"/>
    </row>
    <row r="220" spans="1:25" s="54" customFormat="1" ht="12">
      <c r="A220" s="56">
        <v>512</v>
      </c>
      <c r="B220" s="45" t="s">
        <v>240</v>
      </c>
      <c r="C220" s="43">
        <v>54.37</v>
      </c>
      <c r="D220" s="44">
        <f t="shared" si="35"/>
        <v>197692.58</v>
      </c>
      <c r="E220" s="45">
        <v>9.31</v>
      </c>
      <c r="F220" s="3">
        <f t="shared" si="36"/>
        <v>16925.77</v>
      </c>
      <c r="G220" s="3">
        <v>7</v>
      </c>
      <c r="H220" s="46">
        <v>0</v>
      </c>
      <c r="I220" s="46">
        <f t="shared" si="37"/>
        <v>13692.63</v>
      </c>
      <c r="J220" s="3">
        <f t="shared" si="38"/>
        <v>0</v>
      </c>
      <c r="K220" s="52">
        <v>0</v>
      </c>
      <c r="L220" s="46">
        <f t="shared" si="39"/>
        <v>0</v>
      </c>
      <c r="M220" s="46">
        <v>0</v>
      </c>
      <c r="N220" s="46">
        <f t="shared" si="40"/>
        <v>0</v>
      </c>
      <c r="O220" s="47">
        <f t="shared" si="41"/>
        <v>228310.97999999998</v>
      </c>
      <c r="P220" s="53">
        <v>309000</v>
      </c>
      <c r="Q220" s="49">
        <f t="shared" si="42"/>
        <v>0</v>
      </c>
      <c r="R220" s="49">
        <v>0</v>
      </c>
      <c r="S220" s="46">
        <f t="shared" si="43"/>
        <v>0</v>
      </c>
      <c r="T220" s="46">
        <v>0</v>
      </c>
      <c r="U220" s="46">
        <f t="shared" si="44"/>
        <v>0</v>
      </c>
      <c r="V220" s="50">
        <f t="shared" si="45"/>
        <v>0</v>
      </c>
      <c r="X220" s="10"/>
      <c r="Y220" s="10"/>
    </row>
    <row r="221" spans="1:25" s="54" customFormat="1" ht="12">
      <c r="A221" s="54">
        <v>513</v>
      </c>
      <c r="B221" s="45" t="s">
        <v>241</v>
      </c>
      <c r="C221" s="43">
        <v>74.7</v>
      </c>
      <c r="D221" s="44">
        <f t="shared" si="35"/>
        <v>271613.68</v>
      </c>
      <c r="E221" s="45">
        <v>24.52</v>
      </c>
      <c r="F221" s="3">
        <f t="shared" si="36"/>
        <v>44577.85</v>
      </c>
      <c r="G221" s="3">
        <v>13.56</v>
      </c>
      <c r="H221" s="46">
        <v>0</v>
      </c>
      <c r="I221" s="46">
        <f t="shared" si="37"/>
        <v>26524.58</v>
      </c>
      <c r="J221" s="3">
        <f t="shared" si="38"/>
        <v>0</v>
      </c>
      <c r="K221" s="52">
        <v>0</v>
      </c>
      <c r="L221" s="46">
        <f t="shared" si="39"/>
        <v>0</v>
      </c>
      <c r="M221" s="46">
        <v>0</v>
      </c>
      <c r="N221" s="46">
        <f t="shared" si="40"/>
        <v>0</v>
      </c>
      <c r="O221" s="47">
        <f t="shared" si="41"/>
        <v>342716.11</v>
      </c>
      <c r="P221" s="53">
        <v>112546</v>
      </c>
      <c r="Q221" s="49">
        <f t="shared" si="42"/>
        <v>230170.11</v>
      </c>
      <c r="R221" s="49">
        <v>398234</v>
      </c>
      <c r="S221" s="46">
        <f t="shared" si="43"/>
        <v>366375.28</v>
      </c>
      <c r="T221" s="46">
        <v>593287.02</v>
      </c>
      <c r="U221" s="46">
        <f t="shared" si="44"/>
        <v>563622.67</v>
      </c>
      <c r="V221" s="50">
        <f t="shared" si="45"/>
        <v>596545.39</v>
      </c>
      <c r="X221" s="10"/>
      <c r="Y221" s="10"/>
    </row>
    <row r="222" spans="1:25" s="54" customFormat="1" ht="12">
      <c r="A222" s="54">
        <v>514</v>
      </c>
      <c r="B222" s="45" t="s">
        <v>242</v>
      </c>
      <c r="C222" s="43">
        <v>0</v>
      </c>
      <c r="D222" s="44">
        <f t="shared" si="35"/>
        <v>0</v>
      </c>
      <c r="E222" s="45">
        <v>0</v>
      </c>
      <c r="F222" s="3">
        <f t="shared" si="36"/>
        <v>0</v>
      </c>
      <c r="G222" s="3">
        <v>0</v>
      </c>
      <c r="H222" s="46">
        <v>0</v>
      </c>
      <c r="I222" s="46">
        <f t="shared" si="37"/>
        <v>0</v>
      </c>
      <c r="J222" s="3">
        <f t="shared" si="38"/>
        <v>0</v>
      </c>
      <c r="K222" s="52">
        <v>0</v>
      </c>
      <c r="L222" s="46">
        <f t="shared" si="39"/>
        <v>0</v>
      </c>
      <c r="M222" s="46">
        <v>0</v>
      </c>
      <c r="N222" s="46">
        <f t="shared" si="40"/>
        <v>0</v>
      </c>
      <c r="O222" s="47">
        <f t="shared" si="41"/>
        <v>0</v>
      </c>
      <c r="P222" s="53">
        <v>30848</v>
      </c>
      <c r="Q222" s="49">
        <f t="shared" si="42"/>
        <v>0</v>
      </c>
      <c r="R222" s="49">
        <v>0</v>
      </c>
      <c r="S222" s="46">
        <f t="shared" si="43"/>
        <v>0</v>
      </c>
      <c r="T222" s="46">
        <v>0</v>
      </c>
      <c r="U222" s="46">
        <f t="shared" si="44"/>
        <v>0</v>
      </c>
      <c r="V222" s="50">
        <f t="shared" si="45"/>
        <v>0</v>
      </c>
      <c r="X222" s="10"/>
      <c r="Y222" s="10"/>
    </row>
    <row r="223" spans="1:25" s="54" customFormat="1" ht="12">
      <c r="A223" s="54">
        <v>515</v>
      </c>
      <c r="B223" s="45" t="s">
        <v>243</v>
      </c>
      <c r="C223" s="43">
        <v>380.52000000000004</v>
      </c>
      <c r="D223" s="44">
        <f t="shared" si="35"/>
        <v>1383593.55</v>
      </c>
      <c r="E223" s="45">
        <v>54.11</v>
      </c>
      <c r="F223" s="3">
        <f t="shared" si="36"/>
        <v>98373.06</v>
      </c>
      <c r="G223" s="3">
        <v>44.94</v>
      </c>
      <c r="H223" s="46">
        <v>0</v>
      </c>
      <c r="I223" s="46">
        <f t="shared" si="37"/>
        <v>87906.68</v>
      </c>
      <c r="J223" s="3">
        <f t="shared" si="38"/>
        <v>0</v>
      </c>
      <c r="K223" s="52">
        <v>4</v>
      </c>
      <c r="L223" s="46">
        <f t="shared" si="39"/>
        <v>2845.6</v>
      </c>
      <c r="M223" s="46">
        <v>0</v>
      </c>
      <c r="N223" s="46">
        <f t="shared" si="40"/>
        <v>0</v>
      </c>
      <c r="O223" s="47">
        <f t="shared" si="41"/>
        <v>1572718.8900000001</v>
      </c>
      <c r="P223" s="53">
        <v>2755463</v>
      </c>
      <c r="Q223" s="49">
        <f t="shared" si="42"/>
        <v>0</v>
      </c>
      <c r="R223" s="49">
        <v>18441</v>
      </c>
      <c r="S223" s="46">
        <f t="shared" si="43"/>
        <v>0</v>
      </c>
      <c r="T223" s="46">
        <v>0</v>
      </c>
      <c r="U223" s="46">
        <f t="shared" si="44"/>
        <v>0</v>
      </c>
      <c r="V223" s="50">
        <f t="shared" si="45"/>
        <v>0</v>
      </c>
      <c r="X223" s="10"/>
      <c r="Y223" s="10"/>
    </row>
    <row r="224" spans="1:25" s="54" customFormat="1" ht="12">
      <c r="A224" s="54">
        <v>519</v>
      </c>
      <c r="B224" s="45" t="s">
        <v>244</v>
      </c>
      <c r="C224" s="43">
        <v>85.19</v>
      </c>
      <c r="D224" s="44">
        <f t="shared" si="35"/>
        <v>309755.95</v>
      </c>
      <c r="E224" s="45">
        <v>13.49</v>
      </c>
      <c r="F224" s="3">
        <f t="shared" si="36"/>
        <v>24525.09</v>
      </c>
      <c r="G224" s="3">
        <v>4.35</v>
      </c>
      <c r="H224" s="46">
        <v>0</v>
      </c>
      <c r="I224" s="46">
        <f t="shared" si="37"/>
        <v>8508.99</v>
      </c>
      <c r="J224" s="3">
        <f t="shared" si="38"/>
        <v>0</v>
      </c>
      <c r="K224" s="52">
        <v>2</v>
      </c>
      <c r="L224" s="46">
        <f t="shared" si="39"/>
        <v>1422.8</v>
      </c>
      <c r="M224" s="46">
        <v>0</v>
      </c>
      <c r="N224" s="46">
        <f t="shared" si="40"/>
        <v>0</v>
      </c>
      <c r="O224" s="47">
        <f t="shared" si="41"/>
        <v>344212.83</v>
      </c>
      <c r="P224" s="53">
        <v>177656</v>
      </c>
      <c r="Q224" s="49">
        <f t="shared" si="42"/>
        <v>166556.83000000002</v>
      </c>
      <c r="R224" s="49">
        <v>68004</v>
      </c>
      <c r="S224" s="46">
        <f t="shared" si="43"/>
        <v>62563.68</v>
      </c>
      <c r="T224" s="46">
        <v>228670.90999999997</v>
      </c>
      <c r="U224" s="46">
        <f t="shared" si="44"/>
        <v>217237.36</v>
      </c>
      <c r="V224" s="50">
        <f t="shared" si="45"/>
        <v>229120.51</v>
      </c>
      <c r="X224" s="10"/>
      <c r="Y224" s="10"/>
    </row>
    <row r="225" spans="1:25" s="54" customFormat="1" ht="12">
      <c r="A225" s="54">
        <v>521</v>
      </c>
      <c r="B225" s="45" t="s">
        <v>245</v>
      </c>
      <c r="C225" s="43">
        <v>285.94</v>
      </c>
      <c r="D225" s="44">
        <f t="shared" si="35"/>
        <v>1039695</v>
      </c>
      <c r="E225" s="45">
        <v>67.56</v>
      </c>
      <c r="F225" s="3">
        <f t="shared" si="36"/>
        <v>122825.43</v>
      </c>
      <c r="G225" s="3">
        <v>31.68</v>
      </c>
      <c r="H225" s="46">
        <v>3</v>
      </c>
      <c r="I225" s="46">
        <f t="shared" si="37"/>
        <v>61968.93</v>
      </c>
      <c r="J225" s="3">
        <f t="shared" si="38"/>
        <v>2134.2</v>
      </c>
      <c r="K225" s="52">
        <v>4</v>
      </c>
      <c r="L225" s="46">
        <f t="shared" si="39"/>
        <v>2845.6</v>
      </c>
      <c r="M225" s="46">
        <v>0</v>
      </c>
      <c r="N225" s="46">
        <f t="shared" si="40"/>
        <v>0</v>
      </c>
      <c r="O225" s="47">
        <f t="shared" si="41"/>
        <v>1229469.16</v>
      </c>
      <c r="P225" s="53">
        <v>571998</v>
      </c>
      <c r="Q225" s="49">
        <f t="shared" si="42"/>
        <v>657471.1599999999</v>
      </c>
      <c r="R225" s="49">
        <v>0</v>
      </c>
      <c r="S225" s="46">
        <f t="shared" si="43"/>
        <v>0</v>
      </c>
      <c r="T225" s="46">
        <v>682242.73</v>
      </c>
      <c r="U225" s="46">
        <f t="shared" si="44"/>
        <v>648130.59</v>
      </c>
      <c r="V225" s="50">
        <f t="shared" si="45"/>
        <v>657471.1599999999</v>
      </c>
      <c r="X225" s="10"/>
      <c r="Y225" s="10"/>
    </row>
    <row r="226" spans="1:25" s="54" customFormat="1" ht="12">
      <c r="A226" s="54">
        <v>523</v>
      </c>
      <c r="B226" s="45" t="s">
        <v>246</v>
      </c>
      <c r="C226" s="43">
        <v>822.2</v>
      </c>
      <c r="D226" s="44">
        <f t="shared" si="35"/>
        <v>2989568.53</v>
      </c>
      <c r="E226" s="45">
        <v>272.01</v>
      </c>
      <c r="F226" s="3">
        <f t="shared" si="36"/>
        <v>494519.62</v>
      </c>
      <c r="G226" s="3">
        <v>151.78</v>
      </c>
      <c r="H226" s="46">
        <v>8.49</v>
      </c>
      <c r="I226" s="46">
        <f t="shared" si="37"/>
        <v>296895.34</v>
      </c>
      <c r="J226" s="3">
        <f t="shared" si="38"/>
        <v>6039.79</v>
      </c>
      <c r="K226" s="52">
        <v>12.45</v>
      </c>
      <c r="L226" s="46">
        <f t="shared" si="39"/>
        <v>8856.93</v>
      </c>
      <c r="M226" s="46">
        <v>0.525</v>
      </c>
      <c r="N226" s="46">
        <f t="shared" si="40"/>
        <v>1908.93</v>
      </c>
      <c r="O226" s="47">
        <f t="shared" si="41"/>
        <v>3797789.14</v>
      </c>
      <c r="P226" s="53">
        <v>1196312</v>
      </c>
      <c r="Q226" s="49">
        <f t="shared" si="42"/>
        <v>2601477.14</v>
      </c>
      <c r="R226" s="49">
        <v>2769932</v>
      </c>
      <c r="S226" s="46">
        <f t="shared" si="43"/>
        <v>2548337.44</v>
      </c>
      <c r="T226" s="46">
        <v>5252669.83</v>
      </c>
      <c r="U226" s="46">
        <f t="shared" si="44"/>
        <v>4990036.34</v>
      </c>
      <c r="V226" s="50">
        <f t="shared" si="45"/>
        <v>5149814.58</v>
      </c>
      <c r="X226" s="10"/>
      <c r="Y226" s="10"/>
    </row>
    <row r="227" spans="1:25" s="54" customFormat="1" ht="12">
      <c r="A227" s="54">
        <v>525</v>
      </c>
      <c r="B227" s="45" t="s">
        <v>247</v>
      </c>
      <c r="C227" s="43">
        <v>283.61</v>
      </c>
      <c r="D227" s="44">
        <f t="shared" si="35"/>
        <v>1031222.98</v>
      </c>
      <c r="E227" s="45">
        <v>132.23</v>
      </c>
      <c r="F227" s="3">
        <f t="shared" si="36"/>
        <v>240396.78</v>
      </c>
      <c r="G227" s="3">
        <v>45.330000000000005</v>
      </c>
      <c r="H227" s="46">
        <v>0</v>
      </c>
      <c r="I227" s="46">
        <f t="shared" si="37"/>
        <v>88669.56</v>
      </c>
      <c r="J227" s="3">
        <f t="shared" si="38"/>
        <v>0</v>
      </c>
      <c r="K227" s="52">
        <v>2.54</v>
      </c>
      <c r="L227" s="46">
        <f t="shared" si="39"/>
        <v>1806.96</v>
      </c>
      <c r="M227" s="46">
        <v>0</v>
      </c>
      <c r="N227" s="46">
        <f t="shared" si="40"/>
        <v>0</v>
      </c>
      <c r="O227" s="47">
        <f t="shared" si="41"/>
        <v>1362096.28</v>
      </c>
      <c r="P227" s="53">
        <v>734818</v>
      </c>
      <c r="Q227" s="49">
        <f t="shared" si="42"/>
        <v>627278.28</v>
      </c>
      <c r="R227" s="49">
        <v>111214</v>
      </c>
      <c r="S227" s="46">
        <f t="shared" si="43"/>
        <v>102316.88</v>
      </c>
      <c r="T227" s="46">
        <v>753949.7600000001</v>
      </c>
      <c r="U227" s="46">
        <f t="shared" si="44"/>
        <v>716252.27</v>
      </c>
      <c r="V227" s="50">
        <f t="shared" si="45"/>
        <v>729595.16</v>
      </c>
      <c r="X227" s="10"/>
      <c r="Y227" s="10"/>
    </row>
    <row r="228" spans="1:25" s="54" customFormat="1" ht="12">
      <c r="A228" s="54">
        <v>527</v>
      </c>
      <c r="B228" s="45" t="s">
        <v>248</v>
      </c>
      <c r="C228" s="43">
        <v>134.33</v>
      </c>
      <c r="D228" s="44">
        <f t="shared" si="35"/>
        <v>488431.94</v>
      </c>
      <c r="E228" s="45">
        <v>25.96</v>
      </c>
      <c r="F228" s="3">
        <f t="shared" si="36"/>
        <v>47195.8</v>
      </c>
      <c r="G228" s="3">
        <v>23.83</v>
      </c>
      <c r="H228" s="46">
        <v>1</v>
      </c>
      <c r="I228" s="46">
        <f t="shared" si="37"/>
        <v>46613.62</v>
      </c>
      <c r="J228" s="3">
        <f t="shared" si="38"/>
        <v>711.4</v>
      </c>
      <c r="K228" s="52">
        <v>3</v>
      </c>
      <c r="L228" s="46">
        <f t="shared" si="39"/>
        <v>2134.2</v>
      </c>
      <c r="M228" s="46">
        <v>0</v>
      </c>
      <c r="N228" s="46">
        <f t="shared" si="40"/>
        <v>0</v>
      </c>
      <c r="O228" s="47">
        <f t="shared" si="41"/>
        <v>585086.96</v>
      </c>
      <c r="P228" s="53">
        <v>319320</v>
      </c>
      <c r="Q228" s="49">
        <f t="shared" si="42"/>
        <v>265766.95999999996</v>
      </c>
      <c r="R228" s="49">
        <v>84695</v>
      </c>
      <c r="S228" s="46">
        <f t="shared" si="43"/>
        <v>77919.4</v>
      </c>
      <c r="T228" s="46">
        <v>339124.16000000003</v>
      </c>
      <c r="U228" s="46">
        <f t="shared" si="44"/>
        <v>322167.95</v>
      </c>
      <c r="V228" s="50">
        <f t="shared" si="45"/>
        <v>343686.36</v>
      </c>
      <c r="X228" s="10"/>
      <c r="Y228" s="10"/>
    </row>
    <row r="229" spans="1:25" s="54" customFormat="1" ht="12">
      <c r="A229" s="54">
        <v>531</v>
      </c>
      <c r="B229" s="45" t="s">
        <v>249</v>
      </c>
      <c r="C229" s="43">
        <v>300.78999999999996</v>
      </c>
      <c r="D229" s="44">
        <f t="shared" si="35"/>
        <v>1093690.49</v>
      </c>
      <c r="E229" s="45">
        <v>88.28</v>
      </c>
      <c r="F229" s="3">
        <f t="shared" si="36"/>
        <v>160494.81</v>
      </c>
      <c r="G229" s="3">
        <v>33.35</v>
      </c>
      <c r="H229" s="46">
        <v>0</v>
      </c>
      <c r="I229" s="46">
        <f t="shared" si="37"/>
        <v>65235.6</v>
      </c>
      <c r="J229" s="3">
        <f t="shared" si="38"/>
        <v>0</v>
      </c>
      <c r="K229" s="52">
        <v>1</v>
      </c>
      <c r="L229" s="46">
        <f t="shared" si="39"/>
        <v>711.4</v>
      </c>
      <c r="M229" s="46">
        <v>0</v>
      </c>
      <c r="N229" s="46">
        <f t="shared" si="40"/>
        <v>0</v>
      </c>
      <c r="O229" s="47">
        <f t="shared" si="41"/>
        <v>1320132.3</v>
      </c>
      <c r="P229" s="53">
        <v>762445</v>
      </c>
      <c r="Q229" s="49">
        <f t="shared" si="42"/>
        <v>557687.3</v>
      </c>
      <c r="R229" s="49">
        <v>153102</v>
      </c>
      <c r="S229" s="46">
        <f t="shared" si="43"/>
        <v>140853.84</v>
      </c>
      <c r="T229" s="46">
        <v>812046.0599999999</v>
      </c>
      <c r="U229" s="46">
        <f t="shared" si="44"/>
        <v>771443.76</v>
      </c>
      <c r="V229" s="50">
        <f t="shared" si="45"/>
        <v>771443.76</v>
      </c>
      <c r="X229" s="10"/>
      <c r="Y229" s="10"/>
    </row>
    <row r="230" spans="1:25" s="54" customFormat="1" ht="12">
      <c r="A230" s="54">
        <v>532</v>
      </c>
      <c r="B230" s="45" t="s">
        <v>250</v>
      </c>
      <c r="C230" s="43">
        <v>479.91</v>
      </c>
      <c r="D230" s="44">
        <f t="shared" si="35"/>
        <v>1744981.55</v>
      </c>
      <c r="E230" s="45">
        <v>166.09</v>
      </c>
      <c r="F230" s="3">
        <f t="shared" si="36"/>
        <v>301954.94</v>
      </c>
      <c r="G230" s="3">
        <v>78.84</v>
      </c>
      <c r="H230" s="46">
        <v>7.63</v>
      </c>
      <c r="I230" s="46">
        <f t="shared" si="37"/>
        <v>154218.14</v>
      </c>
      <c r="J230" s="3">
        <f t="shared" si="38"/>
        <v>5427.98</v>
      </c>
      <c r="K230" s="52">
        <v>2.26</v>
      </c>
      <c r="L230" s="46">
        <f t="shared" si="39"/>
        <v>1607.76</v>
      </c>
      <c r="M230" s="46">
        <v>0.15</v>
      </c>
      <c r="N230" s="46">
        <f t="shared" si="40"/>
        <v>545.41</v>
      </c>
      <c r="O230" s="47">
        <f t="shared" si="41"/>
        <v>2208735.78</v>
      </c>
      <c r="P230" s="53">
        <v>1111727</v>
      </c>
      <c r="Q230" s="49">
        <f t="shared" si="42"/>
        <v>1097008.7799999998</v>
      </c>
      <c r="R230" s="49">
        <v>566664</v>
      </c>
      <c r="S230" s="46">
        <f t="shared" si="43"/>
        <v>521330.88</v>
      </c>
      <c r="T230" s="46">
        <v>1618731</v>
      </c>
      <c r="U230" s="46">
        <f t="shared" si="44"/>
        <v>1537794.45</v>
      </c>
      <c r="V230" s="50">
        <f t="shared" si="45"/>
        <v>1618339.6599999997</v>
      </c>
      <c r="X230" s="10"/>
      <c r="Y230" s="10"/>
    </row>
    <row r="231" spans="1:25" s="54" customFormat="1" ht="12">
      <c r="A231" s="54">
        <v>535</v>
      </c>
      <c r="B231" s="45" t="s">
        <v>251</v>
      </c>
      <c r="C231" s="43">
        <v>282.40000000000003</v>
      </c>
      <c r="D231" s="44">
        <f t="shared" si="35"/>
        <v>1026823.34</v>
      </c>
      <c r="E231" s="45">
        <v>100.17</v>
      </c>
      <c r="F231" s="3">
        <f t="shared" si="36"/>
        <v>182111.06</v>
      </c>
      <c r="G231" s="3">
        <v>40.99</v>
      </c>
      <c r="H231" s="46">
        <v>0</v>
      </c>
      <c r="I231" s="46">
        <f t="shared" si="37"/>
        <v>80180.13</v>
      </c>
      <c r="J231" s="3">
        <f t="shared" si="38"/>
        <v>0</v>
      </c>
      <c r="K231" s="52">
        <v>2.34</v>
      </c>
      <c r="L231" s="46">
        <f t="shared" si="39"/>
        <v>1664.68</v>
      </c>
      <c r="M231" s="46">
        <v>0.8999999999999999</v>
      </c>
      <c r="N231" s="46">
        <f t="shared" si="40"/>
        <v>3272.45</v>
      </c>
      <c r="O231" s="47">
        <f t="shared" si="41"/>
        <v>1294051.6599999997</v>
      </c>
      <c r="P231" s="53">
        <v>217267</v>
      </c>
      <c r="Q231" s="49">
        <f t="shared" si="42"/>
        <v>1076784.6599999997</v>
      </c>
      <c r="R231" s="49">
        <v>1085559</v>
      </c>
      <c r="S231" s="46">
        <f t="shared" si="43"/>
        <v>998714.28</v>
      </c>
      <c r="T231" s="46">
        <v>2065280.57</v>
      </c>
      <c r="U231" s="46">
        <f t="shared" si="44"/>
        <v>1962016.54</v>
      </c>
      <c r="V231" s="50">
        <f t="shared" si="45"/>
        <v>2075498.9399999997</v>
      </c>
      <c r="X231" s="10"/>
      <c r="Y231" s="10"/>
    </row>
    <row r="232" spans="1:25" s="54" customFormat="1" ht="12">
      <c r="A232" s="54">
        <v>537</v>
      </c>
      <c r="B232" s="45" t="s">
        <v>252</v>
      </c>
      <c r="C232" s="43">
        <v>257.92</v>
      </c>
      <c r="D232" s="44">
        <f t="shared" si="35"/>
        <v>937812.6</v>
      </c>
      <c r="E232" s="45">
        <v>60.47</v>
      </c>
      <c r="F232" s="3">
        <f t="shared" si="36"/>
        <v>109935.67</v>
      </c>
      <c r="G232" s="3">
        <v>39.79</v>
      </c>
      <c r="H232" s="46">
        <v>0</v>
      </c>
      <c r="I232" s="46">
        <f t="shared" si="37"/>
        <v>77832.82</v>
      </c>
      <c r="J232" s="3">
        <f t="shared" si="38"/>
        <v>0</v>
      </c>
      <c r="K232" s="52">
        <v>4</v>
      </c>
      <c r="L232" s="46">
        <f t="shared" si="39"/>
        <v>2845.6</v>
      </c>
      <c r="M232" s="46">
        <v>0</v>
      </c>
      <c r="N232" s="46">
        <f t="shared" si="40"/>
        <v>0</v>
      </c>
      <c r="O232" s="47">
        <f t="shared" si="41"/>
        <v>1128426.6900000002</v>
      </c>
      <c r="P232" s="53">
        <v>2352061</v>
      </c>
      <c r="Q232" s="49">
        <f t="shared" si="42"/>
        <v>0</v>
      </c>
      <c r="R232" s="49">
        <v>201448</v>
      </c>
      <c r="S232" s="46">
        <f t="shared" si="43"/>
        <v>0</v>
      </c>
      <c r="T232" s="46">
        <v>0</v>
      </c>
      <c r="U232" s="46">
        <f t="shared" si="44"/>
        <v>0</v>
      </c>
      <c r="V232" s="50">
        <f t="shared" si="45"/>
        <v>0</v>
      </c>
      <c r="X232" s="10"/>
      <c r="Y232" s="10"/>
    </row>
    <row r="233" spans="1:25" s="54" customFormat="1" ht="12">
      <c r="A233" s="54">
        <v>539</v>
      </c>
      <c r="B233" s="45" t="s">
        <v>253</v>
      </c>
      <c r="C233" s="43">
        <v>168.4</v>
      </c>
      <c r="D233" s="44">
        <f t="shared" si="35"/>
        <v>612312.5</v>
      </c>
      <c r="E233" s="45">
        <v>57.24</v>
      </c>
      <c r="F233" s="3">
        <f t="shared" si="36"/>
        <v>104063.46</v>
      </c>
      <c r="G233" s="3">
        <v>24.2</v>
      </c>
      <c r="H233" s="46">
        <v>1</v>
      </c>
      <c r="I233" s="46">
        <f t="shared" si="37"/>
        <v>47337.38</v>
      </c>
      <c r="J233" s="3">
        <f t="shared" si="38"/>
        <v>711.4</v>
      </c>
      <c r="K233" s="52">
        <v>2</v>
      </c>
      <c r="L233" s="46">
        <f t="shared" si="39"/>
        <v>1422.8</v>
      </c>
      <c r="M233" s="46">
        <v>0</v>
      </c>
      <c r="N233" s="46">
        <f t="shared" si="40"/>
        <v>0</v>
      </c>
      <c r="O233" s="47">
        <f t="shared" si="41"/>
        <v>765847.54</v>
      </c>
      <c r="P233" s="53">
        <v>271309</v>
      </c>
      <c r="Q233" s="49">
        <f t="shared" si="42"/>
        <v>494538.54000000004</v>
      </c>
      <c r="R233" s="49">
        <v>426902</v>
      </c>
      <c r="S233" s="46">
        <f t="shared" si="43"/>
        <v>392749.84</v>
      </c>
      <c r="T233" s="46">
        <v>836986.3900000001</v>
      </c>
      <c r="U233" s="46">
        <f t="shared" si="44"/>
        <v>795137.07</v>
      </c>
      <c r="V233" s="50">
        <f t="shared" si="45"/>
        <v>887288.3800000001</v>
      </c>
      <c r="X233" s="10"/>
      <c r="Y233" s="10"/>
    </row>
    <row r="234" spans="1:25" s="54" customFormat="1" ht="12">
      <c r="A234" s="54">
        <v>543</v>
      </c>
      <c r="B234" s="45" t="s">
        <v>254</v>
      </c>
      <c r="C234" s="43">
        <v>577.78</v>
      </c>
      <c r="D234" s="44">
        <f t="shared" si="35"/>
        <v>2100842.75</v>
      </c>
      <c r="E234" s="45">
        <v>225.23</v>
      </c>
      <c r="F234" s="3">
        <f t="shared" si="36"/>
        <v>409472.64</v>
      </c>
      <c r="G234" s="3">
        <v>111.38</v>
      </c>
      <c r="H234" s="46">
        <v>0.61</v>
      </c>
      <c r="I234" s="46">
        <f t="shared" si="37"/>
        <v>217869.3</v>
      </c>
      <c r="J234" s="3">
        <f t="shared" si="38"/>
        <v>433.95</v>
      </c>
      <c r="K234" s="52">
        <v>10.9</v>
      </c>
      <c r="L234" s="46">
        <f t="shared" si="39"/>
        <v>7754.26</v>
      </c>
      <c r="M234" s="46">
        <v>0</v>
      </c>
      <c r="N234" s="46">
        <f t="shared" si="40"/>
        <v>0</v>
      </c>
      <c r="O234" s="47">
        <f t="shared" si="41"/>
        <v>2736372.9</v>
      </c>
      <c r="P234" s="53">
        <v>2080724</v>
      </c>
      <c r="Q234" s="49">
        <f t="shared" si="42"/>
        <v>655648.8999999999</v>
      </c>
      <c r="R234" s="49">
        <v>644897</v>
      </c>
      <c r="S234" s="46">
        <f t="shared" si="43"/>
        <v>593305.24</v>
      </c>
      <c r="T234" s="46">
        <v>1234737.4200000006</v>
      </c>
      <c r="U234" s="46">
        <f t="shared" si="44"/>
        <v>1173000.55</v>
      </c>
      <c r="V234" s="50">
        <f t="shared" si="45"/>
        <v>1248954.14</v>
      </c>
      <c r="X234" s="10"/>
      <c r="Y234" s="10"/>
    </row>
    <row r="235" spans="1:25" s="54" customFormat="1" ht="12">
      <c r="A235" s="54">
        <v>545</v>
      </c>
      <c r="B235" s="45" t="s">
        <v>255</v>
      </c>
      <c r="C235" s="43">
        <v>389.21</v>
      </c>
      <c r="D235" s="44">
        <f t="shared" si="35"/>
        <v>1415190.91</v>
      </c>
      <c r="E235" s="45">
        <v>104.5</v>
      </c>
      <c r="F235" s="3">
        <f t="shared" si="36"/>
        <v>189983.09</v>
      </c>
      <c r="G235" s="3">
        <v>50.53</v>
      </c>
      <c r="H235" s="46">
        <v>2</v>
      </c>
      <c r="I235" s="46">
        <f t="shared" si="37"/>
        <v>98841.23</v>
      </c>
      <c r="J235" s="3">
        <f t="shared" si="38"/>
        <v>1422.8</v>
      </c>
      <c r="K235" s="52">
        <v>2</v>
      </c>
      <c r="L235" s="46">
        <f t="shared" si="39"/>
        <v>1422.8</v>
      </c>
      <c r="M235" s="46">
        <v>0</v>
      </c>
      <c r="N235" s="46">
        <f t="shared" si="40"/>
        <v>0</v>
      </c>
      <c r="O235" s="47">
        <f t="shared" si="41"/>
        <v>1706860.83</v>
      </c>
      <c r="P235" s="53">
        <v>848662</v>
      </c>
      <c r="Q235" s="49">
        <f t="shared" si="42"/>
        <v>858198.8300000001</v>
      </c>
      <c r="R235" s="49">
        <v>386221</v>
      </c>
      <c r="S235" s="46">
        <f t="shared" si="43"/>
        <v>355323.32</v>
      </c>
      <c r="T235" s="46">
        <v>1198834.68</v>
      </c>
      <c r="U235" s="46">
        <f t="shared" si="44"/>
        <v>1138892.95</v>
      </c>
      <c r="V235" s="50">
        <f t="shared" si="45"/>
        <v>1213522.1500000001</v>
      </c>
      <c r="X235" s="10"/>
      <c r="Y235" s="10"/>
    </row>
    <row r="236" spans="1:25" s="54" customFormat="1" ht="12">
      <c r="A236" s="54">
        <v>547</v>
      </c>
      <c r="B236" s="45" t="s">
        <v>256</v>
      </c>
      <c r="C236" s="43">
        <v>335.15999999999997</v>
      </c>
      <c r="D236" s="44">
        <f t="shared" si="35"/>
        <v>1218661.87</v>
      </c>
      <c r="E236" s="45">
        <v>92.43</v>
      </c>
      <c r="F236" s="3">
        <f t="shared" si="36"/>
        <v>168039.59</v>
      </c>
      <c r="G236" s="3">
        <v>44.35</v>
      </c>
      <c r="H236" s="46">
        <v>0</v>
      </c>
      <c r="I236" s="46">
        <f t="shared" si="37"/>
        <v>86752.59</v>
      </c>
      <c r="J236" s="3">
        <f t="shared" si="38"/>
        <v>0</v>
      </c>
      <c r="K236" s="52">
        <v>2</v>
      </c>
      <c r="L236" s="46">
        <f t="shared" si="39"/>
        <v>1422.8</v>
      </c>
      <c r="M236" s="46">
        <v>0</v>
      </c>
      <c r="N236" s="46">
        <f t="shared" si="40"/>
        <v>0</v>
      </c>
      <c r="O236" s="47">
        <f t="shared" si="41"/>
        <v>1474876.8500000003</v>
      </c>
      <c r="P236" s="53">
        <v>601965</v>
      </c>
      <c r="Q236" s="49">
        <f t="shared" si="42"/>
        <v>872911.8500000003</v>
      </c>
      <c r="R236" s="49">
        <v>228711</v>
      </c>
      <c r="S236" s="46">
        <f t="shared" si="43"/>
        <v>210414.12</v>
      </c>
      <c r="T236" s="46">
        <v>1115844.7600000002</v>
      </c>
      <c r="U236" s="46">
        <f t="shared" si="44"/>
        <v>1060052.52</v>
      </c>
      <c r="V236" s="50">
        <f t="shared" si="45"/>
        <v>1083325.9700000002</v>
      </c>
      <c r="X236" s="10"/>
      <c r="Y236" s="10"/>
    </row>
    <row r="237" spans="1:25" s="54" customFormat="1" ht="12">
      <c r="A237" s="54">
        <v>549</v>
      </c>
      <c r="B237" s="45" t="s">
        <v>257</v>
      </c>
      <c r="C237" s="43">
        <v>102.66</v>
      </c>
      <c r="D237" s="44">
        <f t="shared" si="35"/>
        <v>373277.92</v>
      </c>
      <c r="E237" s="45">
        <v>45.88</v>
      </c>
      <c r="F237" s="3">
        <f t="shared" si="36"/>
        <v>83410.76</v>
      </c>
      <c r="G237" s="3">
        <v>23.75</v>
      </c>
      <c r="H237" s="46">
        <v>0</v>
      </c>
      <c r="I237" s="46">
        <f t="shared" si="37"/>
        <v>46457.14</v>
      </c>
      <c r="J237" s="3">
        <f t="shared" si="38"/>
        <v>0</v>
      </c>
      <c r="K237" s="52">
        <v>0</v>
      </c>
      <c r="L237" s="46">
        <f t="shared" si="39"/>
        <v>0</v>
      </c>
      <c r="M237" s="46">
        <v>0</v>
      </c>
      <c r="N237" s="46">
        <f t="shared" si="40"/>
        <v>0</v>
      </c>
      <c r="O237" s="47">
        <f t="shared" si="41"/>
        <v>503145.82</v>
      </c>
      <c r="P237" s="53">
        <v>142350</v>
      </c>
      <c r="Q237" s="49">
        <f t="shared" si="42"/>
        <v>360795.82</v>
      </c>
      <c r="R237" s="49">
        <v>421988</v>
      </c>
      <c r="S237" s="46">
        <f t="shared" si="43"/>
        <v>388228.96</v>
      </c>
      <c r="T237" s="46">
        <v>753399.6699999999</v>
      </c>
      <c r="U237" s="46">
        <f t="shared" si="44"/>
        <v>715729.69</v>
      </c>
      <c r="V237" s="50">
        <f t="shared" si="45"/>
        <v>749024.78</v>
      </c>
      <c r="X237" s="10"/>
      <c r="Y237" s="10"/>
    </row>
    <row r="238" spans="1:25" s="54" customFormat="1" ht="12">
      <c r="A238" s="54">
        <v>551</v>
      </c>
      <c r="B238" s="45" t="s">
        <v>258</v>
      </c>
      <c r="C238" s="43">
        <v>109.42</v>
      </c>
      <c r="D238" s="44">
        <f t="shared" si="35"/>
        <v>397857.69</v>
      </c>
      <c r="E238" s="45">
        <v>34.48</v>
      </c>
      <c r="F238" s="3">
        <f t="shared" si="36"/>
        <v>62685.33</v>
      </c>
      <c r="G238" s="3">
        <v>14.43</v>
      </c>
      <c r="H238" s="46">
        <v>0.31</v>
      </c>
      <c r="I238" s="46">
        <f t="shared" si="37"/>
        <v>28226.38</v>
      </c>
      <c r="J238" s="3">
        <f t="shared" si="38"/>
        <v>220.53</v>
      </c>
      <c r="K238" s="52">
        <v>1</v>
      </c>
      <c r="L238" s="46">
        <f t="shared" si="39"/>
        <v>711.4</v>
      </c>
      <c r="M238" s="46">
        <v>0.15</v>
      </c>
      <c r="N238" s="46">
        <f t="shared" si="40"/>
        <v>545.41</v>
      </c>
      <c r="O238" s="47">
        <f t="shared" si="41"/>
        <v>490246.74000000005</v>
      </c>
      <c r="P238" s="53">
        <v>487002</v>
      </c>
      <c r="Q238" s="49">
        <f t="shared" si="42"/>
        <v>3244.740000000049</v>
      </c>
      <c r="R238" s="49">
        <v>0</v>
      </c>
      <c r="S238" s="46">
        <f t="shared" si="43"/>
        <v>0</v>
      </c>
      <c r="T238" s="46">
        <v>60014.83999999997</v>
      </c>
      <c r="U238" s="46">
        <f t="shared" si="44"/>
        <v>57014.1</v>
      </c>
      <c r="V238" s="50">
        <f t="shared" si="45"/>
        <v>57014.1</v>
      </c>
      <c r="X238" s="10"/>
      <c r="Y238" s="10"/>
    </row>
    <row r="239" spans="1:25" s="54" customFormat="1" ht="12">
      <c r="A239" s="54">
        <v>553</v>
      </c>
      <c r="B239" s="45" t="s">
        <v>259</v>
      </c>
      <c r="C239" s="43">
        <v>35.150000000000006</v>
      </c>
      <c r="D239" s="44">
        <f t="shared" si="35"/>
        <v>127807.51</v>
      </c>
      <c r="E239" s="45">
        <v>4</v>
      </c>
      <c r="F239" s="3">
        <f t="shared" si="36"/>
        <v>7272.08</v>
      </c>
      <c r="G239" s="3">
        <v>9.61</v>
      </c>
      <c r="H239" s="46">
        <v>0</v>
      </c>
      <c r="I239" s="46">
        <f t="shared" si="37"/>
        <v>18798.02</v>
      </c>
      <c r="J239" s="3">
        <f t="shared" si="38"/>
        <v>0</v>
      </c>
      <c r="K239" s="52">
        <v>0</v>
      </c>
      <c r="L239" s="46">
        <f t="shared" si="39"/>
        <v>0</v>
      </c>
      <c r="M239" s="46">
        <v>0</v>
      </c>
      <c r="N239" s="46">
        <f t="shared" si="40"/>
        <v>0</v>
      </c>
      <c r="O239" s="47">
        <f t="shared" si="41"/>
        <v>153877.61</v>
      </c>
      <c r="P239" s="53">
        <v>793879</v>
      </c>
      <c r="Q239" s="49">
        <f t="shared" si="42"/>
        <v>0</v>
      </c>
      <c r="R239" s="49">
        <v>0</v>
      </c>
      <c r="S239" s="46">
        <f t="shared" si="43"/>
        <v>0</v>
      </c>
      <c r="T239" s="46">
        <v>0</v>
      </c>
      <c r="U239" s="46">
        <f t="shared" si="44"/>
        <v>0</v>
      </c>
      <c r="V239" s="50">
        <f t="shared" si="45"/>
        <v>0</v>
      </c>
      <c r="X239" s="10"/>
      <c r="Y239" s="10"/>
    </row>
    <row r="240" spans="1:25" s="54" customFormat="1" ht="12">
      <c r="A240" s="54">
        <v>555</v>
      </c>
      <c r="B240" s="45" t="s">
        <v>260</v>
      </c>
      <c r="C240" s="43">
        <v>1454.34</v>
      </c>
      <c r="D240" s="44">
        <f t="shared" si="35"/>
        <v>5288067.5</v>
      </c>
      <c r="E240" s="45">
        <v>253.98000000000002</v>
      </c>
      <c r="F240" s="3">
        <f t="shared" si="36"/>
        <v>461740.72</v>
      </c>
      <c r="G240" s="3">
        <v>205.71</v>
      </c>
      <c r="H240" s="46">
        <v>3.2800000000000002</v>
      </c>
      <c r="I240" s="46">
        <f t="shared" si="37"/>
        <v>402387.27</v>
      </c>
      <c r="J240" s="3">
        <f t="shared" si="38"/>
        <v>2333.39</v>
      </c>
      <c r="K240" s="52">
        <v>29</v>
      </c>
      <c r="L240" s="46">
        <f t="shared" si="39"/>
        <v>20630.6</v>
      </c>
      <c r="M240" s="46">
        <v>0.8999999999999999</v>
      </c>
      <c r="N240" s="46">
        <f t="shared" si="40"/>
        <v>3272.45</v>
      </c>
      <c r="O240" s="47">
        <f t="shared" si="41"/>
        <v>6178431.93</v>
      </c>
      <c r="P240" s="53">
        <v>1747670</v>
      </c>
      <c r="Q240" s="49">
        <f t="shared" si="42"/>
        <v>4430761.93</v>
      </c>
      <c r="R240" s="49">
        <v>3125899</v>
      </c>
      <c r="S240" s="46">
        <f t="shared" si="43"/>
        <v>2875827.08</v>
      </c>
      <c r="T240" s="46">
        <v>7265872.56</v>
      </c>
      <c r="U240" s="46">
        <f t="shared" si="44"/>
        <v>6902578.93</v>
      </c>
      <c r="V240" s="50">
        <f t="shared" si="45"/>
        <v>7306589.01</v>
      </c>
      <c r="X240" s="10"/>
      <c r="Y240" s="10"/>
    </row>
    <row r="241" spans="1:25" s="54" customFormat="1" ht="12">
      <c r="A241" s="54">
        <v>557</v>
      </c>
      <c r="B241" s="45" t="s">
        <v>261</v>
      </c>
      <c r="C241" s="43">
        <v>227.97</v>
      </c>
      <c r="D241" s="44">
        <f t="shared" si="35"/>
        <v>828912.6</v>
      </c>
      <c r="E241" s="45">
        <v>37.72</v>
      </c>
      <c r="F241" s="3">
        <f t="shared" si="36"/>
        <v>68575.71</v>
      </c>
      <c r="G241" s="3">
        <v>38.32</v>
      </c>
      <c r="H241" s="46">
        <v>0</v>
      </c>
      <c r="I241" s="46">
        <f t="shared" si="37"/>
        <v>74957.37</v>
      </c>
      <c r="J241" s="3">
        <f t="shared" si="38"/>
        <v>0</v>
      </c>
      <c r="K241" s="52">
        <v>2</v>
      </c>
      <c r="L241" s="46">
        <f t="shared" si="39"/>
        <v>1422.8</v>
      </c>
      <c r="M241" s="46">
        <v>0.3</v>
      </c>
      <c r="N241" s="46">
        <f t="shared" si="40"/>
        <v>1090.82</v>
      </c>
      <c r="O241" s="47">
        <f t="shared" si="41"/>
        <v>974959.2999999999</v>
      </c>
      <c r="P241" s="53">
        <v>440688</v>
      </c>
      <c r="Q241" s="49">
        <f t="shared" si="42"/>
        <v>534271.2999999999</v>
      </c>
      <c r="R241" s="49">
        <v>12839</v>
      </c>
      <c r="S241" s="46">
        <f t="shared" si="43"/>
        <v>11811.88</v>
      </c>
      <c r="T241" s="46">
        <v>533858.33</v>
      </c>
      <c r="U241" s="46">
        <f t="shared" si="44"/>
        <v>507165.41</v>
      </c>
      <c r="V241" s="50">
        <f t="shared" si="45"/>
        <v>546083.1799999999</v>
      </c>
      <c r="X241" s="10"/>
      <c r="Y241" s="10"/>
    </row>
    <row r="242" spans="1:25" s="54" customFormat="1" ht="12">
      <c r="A242" s="54">
        <v>559</v>
      </c>
      <c r="B242" s="45" t="s">
        <v>262</v>
      </c>
      <c r="C242" s="43">
        <v>83.15</v>
      </c>
      <c r="D242" s="44">
        <f t="shared" si="35"/>
        <v>302338.39</v>
      </c>
      <c r="E242" s="45">
        <v>35.55</v>
      </c>
      <c r="F242" s="3">
        <f t="shared" si="36"/>
        <v>64630.61</v>
      </c>
      <c r="G242" s="3">
        <v>10.19</v>
      </c>
      <c r="H242" s="46">
        <v>0</v>
      </c>
      <c r="I242" s="46">
        <f t="shared" si="37"/>
        <v>19932.56</v>
      </c>
      <c r="J242" s="3">
        <f t="shared" si="38"/>
        <v>0</v>
      </c>
      <c r="K242" s="52">
        <v>1</v>
      </c>
      <c r="L242" s="46">
        <f t="shared" si="39"/>
        <v>711.4</v>
      </c>
      <c r="M242" s="46">
        <v>0</v>
      </c>
      <c r="N242" s="46">
        <f t="shared" si="40"/>
        <v>0</v>
      </c>
      <c r="O242" s="47">
        <f t="shared" si="41"/>
        <v>387612.96</v>
      </c>
      <c r="P242" s="53">
        <v>198564</v>
      </c>
      <c r="Q242" s="49">
        <f t="shared" si="42"/>
        <v>189048.96000000002</v>
      </c>
      <c r="R242" s="49">
        <v>297453</v>
      </c>
      <c r="S242" s="46">
        <f t="shared" si="43"/>
        <v>273656.76</v>
      </c>
      <c r="T242" s="46">
        <v>492607.2</v>
      </c>
      <c r="U242" s="46">
        <f t="shared" si="44"/>
        <v>467976.84</v>
      </c>
      <c r="V242" s="50">
        <f t="shared" si="45"/>
        <v>467976.84</v>
      </c>
      <c r="X242" s="10"/>
      <c r="Y242" s="10"/>
    </row>
    <row r="243" spans="1:25" s="54" customFormat="1" ht="12">
      <c r="A243" s="54">
        <v>561</v>
      </c>
      <c r="B243" s="45" t="s">
        <v>263</v>
      </c>
      <c r="C243" s="43">
        <v>0</v>
      </c>
      <c r="D243" s="44">
        <f t="shared" si="35"/>
        <v>0</v>
      </c>
      <c r="E243" s="45">
        <v>0</v>
      </c>
      <c r="F243" s="3">
        <f t="shared" si="36"/>
        <v>0</v>
      </c>
      <c r="G243" s="3">
        <v>0</v>
      </c>
      <c r="H243" s="46">
        <v>0</v>
      </c>
      <c r="I243" s="46">
        <f t="shared" si="37"/>
        <v>0</v>
      </c>
      <c r="J243" s="3">
        <f t="shared" si="38"/>
        <v>0</v>
      </c>
      <c r="K243" s="52">
        <v>0</v>
      </c>
      <c r="L243" s="46">
        <f t="shared" si="39"/>
        <v>0</v>
      </c>
      <c r="M243" s="46">
        <v>0</v>
      </c>
      <c r="N243" s="46">
        <f t="shared" si="40"/>
        <v>0</v>
      </c>
      <c r="O243" s="47">
        <f t="shared" si="41"/>
        <v>0</v>
      </c>
      <c r="P243" s="53">
        <v>18210</v>
      </c>
      <c r="Q243" s="49">
        <f t="shared" si="42"/>
        <v>0</v>
      </c>
      <c r="R243" s="49">
        <v>0</v>
      </c>
      <c r="S243" s="46">
        <f t="shared" si="43"/>
        <v>0</v>
      </c>
      <c r="T243" s="46">
        <v>0</v>
      </c>
      <c r="U243" s="46">
        <f t="shared" si="44"/>
        <v>0</v>
      </c>
      <c r="V243" s="50">
        <f t="shared" si="45"/>
        <v>0</v>
      </c>
      <c r="X243" s="10"/>
      <c r="Y243" s="10"/>
    </row>
    <row r="244" spans="1:25" s="54" customFormat="1" ht="12">
      <c r="A244" s="54">
        <v>563</v>
      </c>
      <c r="B244" s="45" t="s">
        <v>264</v>
      </c>
      <c r="C244" s="43">
        <v>207.41</v>
      </c>
      <c r="D244" s="44">
        <f t="shared" si="35"/>
        <v>754155.2</v>
      </c>
      <c r="E244" s="45">
        <v>36.33</v>
      </c>
      <c r="F244" s="3">
        <f t="shared" si="36"/>
        <v>66048.67</v>
      </c>
      <c r="G244" s="3">
        <v>31.16</v>
      </c>
      <c r="H244" s="46">
        <v>1.94</v>
      </c>
      <c r="I244" s="46">
        <f t="shared" si="37"/>
        <v>60951.76</v>
      </c>
      <c r="J244" s="3">
        <f t="shared" si="38"/>
        <v>1380.12</v>
      </c>
      <c r="K244" s="52">
        <v>3</v>
      </c>
      <c r="L244" s="46">
        <f t="shared" si="39"/>
        <v>2134.2</v>
      </c>
      <c r="M244" s="46">
        <v>0</v>
      </c>
      <c r="N244" s="46">
        <f t="shared" si="40"/>
        <v>0</v>
      </c>
      <c r="O244" s="47">
        <f t="shared" si="41"/>
        <v>884669.95</v>
      </c>
      <c r="P244" s="53">
        <v>367705</v>
      </c>
      <c r="Q244" s="49">
        <f t="shared" si="42"/>
        <v>516964.94999999995</v>
      </c>
      <c r="R244" s="49">
        <v>242579</v>
      </c>
      <c r="S244" s="46">
        <f t="shared" si="43"/>
        <v>223172.68</v>
      </c>
      <c r="T244" s="46">
        <v>753597.9099999999</v>
      </c>
      <c r="U244" s="46">
        <f t="shared" si="44"/>
        <v>715918.01</v>
      </c>
      <c r="V244" s="50">
        <f t="shared" si="45"/>
        <v>740137.6299999999</v>
      </c>
      <c r="X244" s="10"/>
      <c r="Y244" s="10"/>
    </row>
    <row r="245" spans="1:25" s="54" customFormat="1" ht="12">
      <c r="A245" s="54">
        <v>567</v>
      </c>
      <c r="B245" s="45" t="s">
        <v>265</v>
      </c>
      <c r="C245" s="43">
        <v>274.17999999999995</v>
      </c>
      <c r="D245" s="44">
        <f t="shared" si="35"/>
        <v>996934.93</v>
      </c>
      <c r="E245" s="45">
        <v>155.79</v>
      </c>
      <c r="F245" s="3">
        <f t="shared" si="36"/>
        <v>283229.34</v>
      </c>
      <c r="G245" s="3">
        <v>47.839999999999996</v>
      </c>
      <c r="H245" s="46">
        <v>0</v>
      </c>
      <c r="I245" s="46">
        <f t="shared" si="37"/>
        <v>93579.35</v>
      </c>
      <c r="J245" s="3">
        <f t="shared" si="38"/>
        <v>0</v>
      </c>
      <c r="K245" s="52">
        <v>4</v>
      </c>
      <c r="L245" s="46">
        <f t="shared" si="39"/>
        <v>2845.6</v>
      </c>
      <c r="M245" s="46">
        <v>0.3</v>
      </c>
      <c r="N245" s="46">
        <f t="shared" si="40"/>
        <v>1090.82</v>
      </c>
      <c r="O245" s="47">
        <f t="shared" si="41"/>
        <v>1377680.0400000003</v>
      </c>
      <c r="P245" s="53">
        <v>397219</v>
      </c>
      <c r="Q245" s="49">
        <f t="shared" si="42"/>
        <v>980461.0400000003</v>
      </c>
      <c r="R245" s="49">
        <v>838190</v>
      </c>
      <c r="S245" s="46">
        <f t="shared" si="43"/>
        <v>771134.8</v>
      </c>
      <c r="T245" s="46">
        <v>1723366.85</v>
      </c>
      <c r="U245" s="46">
        <f t="shared" si="44"/>
        <v>1637198.51</v>
      </c>
      <c r="V245" s="50">
        <f t="shared" si="45"/>
        <v>1751595.8400000003</v>
      </c>
      <c r="X245" s="10"/>
      <c r="Y245" s="10"/>
    </row>
    <row r="246" spans="1:25" s="54" customFormat="1" ht="12">
      <c r="A246" s="54">
        <v>569</v>
      </c>
      <c r="B246" s="45" t="s">
        <v>266</v>
      </c>
      <c r="C246" s="43">
        <v>140.86</v>
      </c>
      <c r="D246" s="44">
        <f t="shared" si="35"/>
        <v>512175.41</v>
      </c>
      <c r="E246" s="45">
        <v>17.13</v>
      </c>
      <c r="F246" s="3">
        <f t="shared" si="36"/>
        <v>31142.68</v>
      </c>
      <c r="G246" s="3">
        <v>15.88</v>
      </c>
      <c r="H246" s="46">
        <v>2</v>
      </c>
      <c r="I246" s="46">
        <f t="shared" si="37"/>
        <v>31062.71</v>
      </c>
      <c r="J246" s="3">
        <f t="shared" si="38"/>
        <v>1422.8</v>
      </c>
      <c r="K246" s="52">
        <v>2</v>
      </c>
      <c r="L246" s="46">
        <f t="shared" si="39"/>
        <v>1422.8</v>
      </c>
      <c r="M246" s="46">
        <v>0</v>
      </c>
      <c r="N246" s="46">
        <f t="shared" si="40"/>
        <v>0</v>
      </c>
      <c r="O246" s="47">
        <f t="shared" si="41"/>
        <v>577226.4</v>
      </c>
      <c r="P246" s="53">
        <v>413578</v>
      </c>
      <c r="Q246" s="49">
        <f t="shared" si="42"/>
        <v>163648.40000000002</v>
      </c>
      <c r="R246" s="49">
        <v>81042</v>
      </c>
      <c r="S246" s="46">
        <f t="shared" si="43"/>
        <v>74558.64</v>
      </c>
      <c r="T246" s="46">
        <v>243800.39000000013</v>
      </c>
      <c r="U246" s="46">
        <f t="shared" si="44"/>
        <v>231610.37</v>
      </c>
      <c r="V246" s="50">
        <f t="shared" si="45"/>
        <v>238207.04000000004</v>
      </c>
      <c r="X246" s="10"/>
      <c r="Y246" s="10"/>
    </row>
    <row r="247" spans="1:25" s="54" customFormat="1" ht="12">
      <c r="A247" s="54">
        <v>571</v>
      </c>
      <c r="B247" s="45" t="s">
        <v>267</v>
      </c>
      <c r="C247" s="43">
        <v>395.49</v>
      </c>
      <c r="D247" s="44">
        <f t="shared" si="35"/>
        <v>1438025.37</v>
      </c>
      <c r="E247" s="45">
        <v>111.21</v>
      </c>
      <c r="F247" s="3">
        <f t="shared" si="36"/>
        <v>202182</v>
      </c>
      <c r="G247" s="3">
        <v>79.88</v>
      </c>
      <c r="H247" s="46">
        <v>0.89</v>
      </c>
      <c r="I247" s="46">
        <f t="shared" si="37"/>
        <v>156252.47</v>
      </c>
      <c r="J247" s="3">
        <f t="shared" si="38"/>
        <v>633.15</v>
      </c>
      <c r="K247" s="52">
        <v>0</v>
      </c>
      <c r="L247" s="46">
        <f t="shared" si="39"/>
        <v>0</v>
      </c>
      <c r="M247" s="46">
        <v>0</v>
      </c>
      <c r="N247" s="46">
        <f t="shared" si="40"/>
        <v>0</v>
      </c>
      <c r="O247" s="47">
        <f t="shared" si="41"/>
        <v>1797092.99</v>
      </c>
      <c r="P247" s="53">
        <v>832835</v>
      </c>
      <c r="Q247" s="49">
        <f t="shared" si="42"/>
        <v>964257.99</v>
      </c>
      <c r="R247" s="49">
        <v>67411</v>
      </c>
      <c r="S247" s="46">
        <f t="shared" si="43"/>
        <v>62018.12</v>
      </c>
      <c r="T247" s="46">
        <v>1038036.4499999998</v>
      </c>
      <c r="U247" s="46">
        <f t="shared" si="44"/>
        <v>986134.63</v>
      </c>
      <c r="V247" s="50">
        <f t="shared" si="45"/>
        <v>1026276.11</v>
      </c>
      <c r="X247" s="10"/>
      <c r="Y247" s="10"/>
    </row>
    <row r="248" spans="1:25" s="54" customFormat="1" ht="12">
      <c r="A248" s="54">
        <v>573</v>
      </c>
      <c r="B248" s="45" t="s">
        <v>268</v>
      </c>
      <c r="C248" s="43">
        <v>551.4399999999999</v>
      </c>
      <c r="D248" s="44">
        <f t="shared" si="35"/>
        <v>2005068.93</v>
      </c>
      <c r="E248" s="45">
        <v>390.09000000000003</v>
      </c>
      <c r="F248" s="3">
        <f t="shared" si="36"/>
        <v>709191.42</v>
      </c>
      <c r="G248" s="3">
        <v>133.42000000000002</v>
      </c>
      <c r="H248" s="46">
        <v>0</v>
      </c>
      <c r="I248" s="46">
        <f t="shared" si="37"/>
        <v>260981.53</v>
      </c>
      <c r="J248" s="3">
        <f t="shared" si="38"/>
        <v>0</v>
      </c>
      <c r="K248" s="52">
        <v>3</v>
      </c>
      <c r="L248" s="46">
        <f t="shared" si="39"/>
        <v>2134.2</v>
      </c>
      <c r="M248" s="46">
        <v>0</v>
      </c>
      <c r="N248" s="46">
        <f t="shared" si="40"/>
        <v>0</v>
      </c>
      <c r="O248" s="47">
        <f t="shared" si="41"/>
        <v>2977376.08</v>
      </c>
      <c r="P248" s="53">
        <v>581817</v>
      </c>
      <c r="Q248" s="49">
        <f t="shared" si="42"/>
        <v>2395559.08</v>
      </c>
      <c r="R248" s="49">
        <v>1854823</v>
      </c>
      <c r="S248" s="46">
        <f t="shared" si="43"/>
        <v>1706437.16</v>
      </c>
      <c r="T248" s="46">
        <v>3936443.7199999997</v>
      </c>
      <c r="U248" s="46">
        <f t="shared" si="44"/>
        <v>3739621.53</v>
      </c>
      <c r="V248" s="50">
        <f t="shared" si="45"/>
        <v>4101996.24</v>
      </c>
      <c r="X248" s="10"/>
      <c r="Y248" s="10"/>
    </row>
    <row r="249" spans="1:25" s="54" customFormat="1" ht="12">
      <c r="A249" s="54">
        <v>575</v>
      </c>
      <c r="B249" s="45" t="s">
        <v>269</v>
      </c>
      <c r="C249" s="43">
        <v>2845.04</v>
      </c>
      <c r="D249" s="44">
        <f t="shared" si="35"/>
        <v>10344736.14</v>
      </c>
      <c r="E249" s="45">
        <v>106.36</v>
      </c>
      <c r="F249" s="3">
        <f t="shared" si="36"/>
        <v>193364.61</v>
      </c>
      <c r="G249" s="3">
        <v>443.71999999999997</v>
      </c>
      <c r="H249" s="46">
        <v>36</v>
      </c>
      <c r="I249" s="46">
        <f t="shared" si="37"/>
        <v>867956.25</v>
      </c>
      <c r="J249" s="3">
        <f t="shared" si="38"/>
        <v>25610.4</v>
      </c>
      <c r="K249" s="52">
        <v>41.65</v>
      </c>
      <c r="L249" s="46">
        <f t="shared" si="39"/>
        <v>29629.81</v>
      </c>
      <c r="M249" s="46">
        <v>0</v>
      </c>
      <c r="N249" s="46">
        <f t="shared" si="40"/>
        <v>0</v>
      </c>
      <c r="O249" s="47">
        <f t="shared" si="41"/>
        <v>11461297.21</v>
      </c>
      <c r="P249" s="53">
        <v>5377756</v>
      </c>
      <c r="Q249" s="49">
        <f t="shared" si="42"/>
        <v>6083541.210000001</v>
      </c>
      <c r="R249" s="49">
        <v>0</v>
      </c>
      <c r="S249" s="46">
        <f t="shared" si="43"/>
        <v>0</v>
      </c>
      <c r="T249" s="46">
        <v>6042631.119999997</v>
      </c>
      <c r="U249" s="46">
        <f t="shared" si="44"/>
        <v>5740499.56</v>
      </c>
      <c r="V249" s="50">
        <f t="shared" si="45"/>
        <v>6083541.210000001</v>
      </c>
      <c r="X249" s="10"/>
      <c r="Y249" s="10"/>
    </row>
    <row r="250" spans="1:25" s="54" customFormat="1" ht="12">
      <c r="A250" s="54">
        <v>579</v>
      </c>
      <c r="B250" s="45" t="s">
        <v>270</v>
      </c>
      <c r="C250" s="43">
        <v>13.729999999999999</v>
      </c>
      <c r="D250" s="44">
        <f t="shared" si="35"/>
        <v>49923.1</v>
      </c>
      <c r="E250" s="45">
        <v>5.48</v>
      </c>
      <c r="F250" s="3">
        <f t="shared" si="36"/>
        <v>9962.75</v>
      </c>
      <c r="G250" s="3">
        <v>1</v>
      </c>
      <c r="H250" s="46">
        <v>0</v>
      </c>
      <c r="I250" s="46">
        <f t="shared" si="37"/>
        <v>1956.09</v>
      </c>
      <c r="J250" s="3">
        <f t="shared" si="38"/>
        <v>0</v>
      </c>
      <c r="K250" s="52">
        <v>0</v>
      </c>
      <c r="L250" s="46">
        <f t="shared" si="39"/>
        <v>0</v>
      </c>
      <c r="M250" s="46">
        <v>0</v>
      </c>
      <c r="N250" s="46">
        <f t="shared" si="40"/>
        <v>0</v>
      </c>
      <c r="O250" s="47">
        <f t="shared" si="41"/>
        <v>61841.939999999995</v>
      </c>
      <c r="P250" s="53">
        <v>57725</v>
      </c>
      <c r="Q250" s="49">
        <f t="shared" si="42"/>
        <v>4116.939999999995</v>
      </c>
      <c r="R250" s="49">
        <v>65534</v>
      </c>
      <c r="S250" s="46">
        <f t="shared" si="43"/>
        <v>60291.28</v>
      </c>
      <c r="T250" s="46">
        <v>0</v>
      </c>
      <c r="U250" s="46">
        <f t="shared" si="44"/>
        <v>0</v>
      </c>
      <c r="V250" s="50">
        <f t="shared" si="45"/>
        <v>64408.219999999994</v>
      </c>
      <c r="X250" s="10"/>
      <c r="Y250" s="10"/>
    </row>
    <row r="251" spans="1:25" s="54" customFormat="1" ht="12">
      <c r="A251" s="54">
        <v>583</v>
      </c>
      <c r="B251" s="45" t="s">
        <v>271</v>
      </c>
      <c r="C251" s="43">
        <v>712.4300000000001</v>
      </c>
      <c r="D251" s="44">
        <f t="shared" si="35"/>
        <v>2590438.23</v>
      </c>
      <c r="E251" s="45">
        <v>156.17</v>
      </c>
      <c r="F251" s="3">
        <f t="shared" si="36"/>
        <v>283920.18</v>
      </c>
      <c r="G251" s="3">
        <v>71.57</v>
      </c>
      <c r="H251" s="46">
        <v>2</v>
      </c>
      <c r="I251" s="46">
        <f t="shared" si="37"/>
        <v>139997.36</v>
      </c>
      <c r="J251" s="3">
        <f t="shared" si="38"/>
        <v>1422.8</v>
      </c>
      <c r="K251" s="52">
        <v>12</v>
      </c>
      <c r="L251" s="46">
        <f t="shared" si="39"/>
        <v>8536.8</v>
      </c>
      <c r="M251" s="46">
        <v>0</v>
      </c>
      <c r="N251" s="46">
        <f t="shared" si="40"/>
        <v>0</v>
      </c>
      <c r="O251" s="47">
        <f t="shared" si="41"/>
        <v>3024315.3699999996</v>
      </c>
      <c r="P251" s="53">
        <v>4521281</v>
      </c>
      <c r="Q251" s="49">
        <f t="shared" si="42"/>
        <v>0</v>
      </c>
      <c r="R251" s="49">
        <v>129926</v>
      </c>
      <c r="S251" s="46">
        <f t="shared" si="43"/>
        <v>0</v>
      </c>
      <c r="T251" s="46">
        <v>0</v>
      </c>
      <c r="U251" s="46">
        <f t="shared" si="44"/>
        <v>0</v>
      </c>
      <c r="V251" s="50">
        <f t="shared" si="45"/>
        <v>0</v>
      </c>
      <c r="X251" s="10"/>
      <c r="Y251" s="10"/>
    </row>
    <row r="252" spans="1:25" s="54" customFormat="1" ht="12">
      <c r="A252" s="54">
        <v>585</v>
      </c>
      <c r="B252" s="45" t="s">
        <v>272</v>
      </c>
      <c r="C252" s="43">
        <v>161.82</v>
      </c>
      <c r="D252" s="44">
        <f t="shared" si="35"/>
        <v>588387.23</v>
      </c>
      <c r="E252" s="45">
        <v>64.19</v>
      </c>
      <c r="F252" s="3">
        <f t="shared" si="36"/>
        <v>116698.7</v>
      </c>
      <c r="G252" s="3">
        <v>27.62</v>
      </c>
      <c r="H252" s="46">
        <v>0</v>
      </c>
      <c r="I252" s="46">
        <f t="shared" si="37"/>
        <v>54027.21</v>
      </c>
      <c r="J252" s="3">
        <f t="shared" si="38"/>
        <v>0</v>
      </c>
      <c r="K252" s="52">
        <v>4</v>
      </c>
      <c r="L252" s="46">
        <f t="shared" si="39"/>
        <v>2845.6</v>
      </c>
      <c r="M252" s="46">
        <v>0</v>
      </c>
      <c r="N252" s="46">
        <f t="shared" si="40"/>
        <v>0</v>
      </c>
      <c r="O252" s="47">
        <f t="shared" si="41"/>
        <v>761958.7399999999</v>
      </c>
      <c r="P252" s="53">
        <v>510419</v>
      </c>
      <c r="Q252" s="49">
        <f t="shared" si="42"/>
        <v>251539.73999999987</v>
      </c>
      <c r="R252" s="49">
        <v>103906</v>
      </c>
      <c r="S252" s="46">
        <f t="shared" si="43"/>
        <v>95593.52</v>
      </c>
      <c r="T252" s="46">
        <v>327213.7699999999</v>
      </c>
      <c r="U252" s="46">
        <f t="shared" si="44"/>
        <v>310853.08</v>
      </c>
      <c r="V252" s="50">
        <f t="shared" si="45"/>
        <v>347133.2599999999</v>
      </c>
      <c r="X252" s="10"/>
      <c r="Y252" s="10"/>
    </row>
    <row r="253" spans="1:25" s="12" customFormat="1" ht="12.75">
      <c r="A253" s="12">
        <v>417</v>
      </c>
      <c r="B253" s="45" t="s">
        <v>273</v>
      </c>
      <c r="C253" s="43">
        <v>135.2</v>
      </c>
      <c r="D253" s="44">
        <f t="shared" si="35"/>
        <v>491595.31</v>
      </c>
      <c r="E253" s="45">
        <v>41</v>
      </c>
      <c r="F253" s="3">
        <f t="shared" si="36"/>
        <v>74538.82</v>
      </c>
      <c r="G253" s="3">
        <v>19.34</v>
      </c>
      <c r="H253" s="46">
        <v>0</v>
      </c>
      <c r="I253" s="46">
        <f t="shared" si="37"/>
        <v>37830.78</v>
      </c>
      <c r="J253" s="3">
        <f t="shared" si="38"/>
        <v>0</v>
      </c>
      <c r="K253" s="52">
        <v>0</v>
      </c>
      <c r="L253" s="46">
        <f t="shared" si="39"/>
        <v>0</v>
      </c>
      <c r="M253" s="46">
        <v>0</v>
      </c>
      <c r="N253" s="46">
        <f t="shared" si="40"/>
        <v>0</v>
      </c>
      <c r="O253" s="47">
        <f t="shared" si="41"/>
        <v>603964.91</v>
      </c>
      <c r="P253" s="53">
        <v>315663</v>
      </c>
      <c r="Q253" s="49">
        <f t="shared" si="42"/>
        <v>288301.91000000003</v>
      </c>
      <c r="R253" s="49">
        <v>54251</v>
      </c>
      <c r="S253" s="46">
        <f t="shared" si="43"/>
        <v>49910.92</v>
      </c>
      <c r="T253" s="46">
        <v>329981.4499999999</v>
      </c>
      <c r="U253" s="46">
        <f t="shared" si="44"/>
        <v>313482.38</v>
      </c>
      <c r="V253" s="50">
        <f t="shared" si="45"/>
        <v>338212.83</v>
      </c>
      <c r="W253" s="10"/>
      <c r="X253" s="10"/>
      <c r="Y253" s="10"/>
    </row>
    <row r="254" spans="3:25" ht="12">
      <c r="C254" s="45"/>
      <c r="D254" s="44"/>
      <c r="E254" s="5"/>
      <c r="F254" s="53"/>
      <c r="I254" s="53"/>
      <c r="J254" s="53"/>
      <c r="K254" s="3"/>
      <c r="L254" s="48"/>
      <c r="M254" s="48"/>
      <c r="N254" s="48"/>
      <c r="O254" s="53">
        <f t="shared" si="41"/>
        <v>0</v>
      </c>
      <c r="P254" s="53"/>
      <c r="Q254" s="46"/>
      <c r="S254" s="46"/>
      <c r="T254" s="46"/>
      <c r="U254" s="46">
        <f t="shared" si="44"/>
        <v>0</v>
      </c>
      <c r="V254" s="50">
        <f t="shared" si="45"/>
        <v>0</v>
      </c>
      <c r="X254" s="10"/>
      <c r="Y254" s="10"/>
    </row>
    <row r="255" spans="3:25" ht="12">
      <c r="C255" s="45"/>
      <c r="D255" s="44"/>
      <c r="E255" s="5"/>
      <c r="F255" s="53"/>
      <c r="I255" s="53"/>
      <c r="J255" s="53"/>
      <c r="K255" s="3"/>
      <c r="L255" s="48"/>
      <c r="M255" s="48"/>
      <c r="N255" s="48"/>
      <c r="O255" s="53">
        <f t="shared" si="41"/>
        <v>0</v>
      </c>
      <c r="P255" s="53"/>
      <c r="Q255" s="46"/>
      <c r="S255" s="46"/>
      <c r="T255" s="46"/>
      <c r="U255" s="46">
        <f t="shared" si="44"/>
        <v>0</v>
      </c>
      <c r="V255" s="50">
        <f t="shared" si="45"/>
        <v>0</v>
      </c>
      <c r="X255" s="10"/>
      <c r="Y255" s="10"/>
    </row>
    <row r="256" spans="2:25" ht="12">
      <c r="B256" s="45" t="s">
        <v>274</v>
      </c>
      <c r="C256" s="44">
        <v>0</v>
      </c>
      <c r="D256" s="46">
        <f aca="true" t="shared" si="46" ref="D256:D270">ROUND(C256*D$6,2)</f>
        <v>0</v>
      </c>
      <c r="E256" s="44">
        <v>0</v>
      </c>
      <c r="F256" s="3">
        <f aca="true" t="shared" si="47" ref="F256:F270">ROUND(E256*$F$6,0)</f>
        <v>0</v>
      </c>
      <c r="G256" s="3">
        <v>0</v>
      </c>
      <c r="H256" s="46">
        <v>0</v>
      </c>
      <c r="I256" s="46">
        <f aca="true" t="shared" si="48" ref="I256:I270">ROUND(G256*$I$6,0)</f>
        <v>0</v>
      </c>
      <c r="J256" s="3">
        <f aca="true" t="shared" si="49" ref="J256:J270">ROUND(H256*$J$6,0)</f>
        <v>0</v>
      </c>
      <c r="K256" s="52">
        <v>0</v>
      </c>
      <c r="L256" s="46">
        <f aca="true" t="shared" si="50" ref="L256:L270">ROUND(K256*$L$6,0)</f>
        <v>0</v>
      </c>
      <c r="M256" s="3">
        <v>0</v>
      </c>
      <c r="N256" s="46">
        <f aca="true" t="shared" si="51" ref="N256:N270">ROUND(M256*$N$6,2)</f>
        <v>0</v>
      </c>
      <c r="O256" s="47">
        <f t="shared" si="41"/>
        <v>0</v>
      </c>
      <c r="P256" s="53">
        <v>1748</v>
      </c>
      <c r="Q256" s="56">
        <f aca="true" t="shared" si="52" ref="Q256:Q270">IF(O256&gt;P256,O256-P256,0)</f>
        <v>0</v>
      </c>
      <c r="R256" s="49">
        <v>61</v>
      </c>
      <c r="S256" s="46">
        <f aca="true" t="shared" si="53" ref="S256:S270">IF(OR(C256=0,P256&gt;O256),0,ROUND(R256*$S$6,2))</f>
        <v>0</v>
      </c>
      <c r="T256" s="46">
        <v>0</v>
      </c>
      <c r="U256" s="46">
        <f t="shared" si="44"/>
        <v>0</v>
      </c>
      <c r="V256" s="50">
        <f t="shared" si="45"/>
        <v>0</v>
      </c>
      <c r="X256" s="10"/>
      <c r="Y256" s="10"/>
    </row>
    <row r="257" spans="2:25" ht="12">
      <c r="B257" s="45" t="s">
        <v>275</v>
      </c>
      <c r="C257" s="44">
        <v>0</v>
      </c>
      <c r="D257" s="46">
        <f t="shared" si="46"/>
        <v>0</v>
      </c>
      <c r="E257" s="44">
        <v>0</v>
      </c>
      <c r="F257" s="3">
        <f t="shared" si="47"/>
        <v>0</v>
      </c>
      <c r="G257" s="3">
        <v>0</v>
      </c>
      <c r="H257" s="46">
        <v>0</v>
      </c>
      <c r="I257" s="46">
        <f t="shared" si="48"/>
        <v>0</v>
      </c>
      <c r="J257" s="3">
        <f t="shared" si="49"/>
        <v>0</v>
      </c>
      <c r="K257" s="52">
        <v>0</v>
      </c>
      <c r="L257" s="46">
        <f t="shared" si="50"/>
        <v>0</v>
      </c>
      <c r="M257" s="3">
        <v>0</v>
      </c>
      <c r="N257" s="46">
        <f t="shared" si="51"/>
        <v>0</v>
      </c>
      <c r="O257" s="47">
        <f t="shared" si="41"/>
        <v>0</v>
      </c>
      <c r="P257" s="53">
        <v>0</v>
      </c>
      <c r="Q257" s="56">
        <f t="shared" si="52"/>
        <v>0</v>
      </c>
      <c r="R257" s="49">
        <v>0</v>
      </c>
      <c r="S257" s="46">
        <f t="shared" si="53"/>
        <v>0</v>
      </c>
      <c r="T257" s="46">
        <v>0</v>
      </c>
      <c r="U257" s="46">
        <f t="shared" si="44"/>
        <v>0</v>
      </c>
      <c r="V257" s="50">
        <f t="shared" si="45"/>
        <v>0</v>
      </c>
      <c r="X257" s="10"/>
      <c r="Y257" s="10"/>
    </row>
    <row r="258" spans="2:25" ht="12">
      <c r="B258" s="45" t="s">
        <v>276</v>
      </c>
      <c r="C258" s="44">
        <v>0</v>
      </c>
      <c r="D258" s="46">
        <f t="shared" si="46"/>
        <v>0</v>
      </c>
      <c r="E258" s="44">
        <v>0</v>
      </c>
      <c r="F258" s="3">
        <f t="shared" si="47"/>
        <v>0</v>
      </c>
      <c r="G258" s="3">
        <v>0</v>
      </c>
      <c r="H258" s="46">
        <v>0</v>
      </c>
      <c r="I258" s="46">
        <f t="shared" si="48"/>
        <v>0</v>
      </c>
      <c r="J258" s="3">
        <f t="shared" si="49"/>
        <v>0</v>
      </c>
      <c r="K258" s="52">
        <v>0</v>
      </c>
      <c r="L258" s="46">
        <f t="shared" si="50"/>
        <v>0</v>
      </c>
      <c r="M258" s="3">
        <v>0</v>
      </c>
      <c r="N258" s="46">
        <f t="shared" si="51"/>
        <v>0</v>
      </c>
      <c r="O258" s="47">
        <f t="shared" si="41"/>
        <v>0</v>
      </c>
      <c r="P258" s="53">
        <v>0</v>
      </c>
      <c r="Q258" s="56">
        <f t="shared" si="52"/>
        <v>0</v>
      </c>
      <c r="R258" s="49">
        <v>7</v>
      </c>
      <c r="S258" s="46">
        <f t="shared" si="53"/>
        <v>0</v>
      </c>
      <c r="T258" s="46">
        <v>0</v>
      </c>
      <c r="U258" s="46">
        <f t="shared" si="44"/>
        <v>0</v>
      </c>
      <c r="V258" s="50">
        <f t="shared" si="45"/>
        <v>0</v>
      </c>
      <c r="X258" s="10"/>
      <c r="Y258" s="10"/>
    </row>
    <row r="259" spans="2:25" ht="12">
      <c r="B259" s="45" t="s">
        <v>277</v>
      </c>
      <c r="C259" s="44">
        <v>0</v>
      </c>
      <c r="D259" s="46">
        <f t="shared" si="46"/>
        <v>0</v>
      </c>
      <c r="E259" s="44">
        <v>0</v>
      </c>
      <c r="F259" s="3">
        <f t="shared" si="47"/>
        <v>0</v>
      </c>
      <c r="G259" s="3">
        <v>0</v>
      </c>
      <c r="H259" s="46">
        <v>0</v>
      </c>
      <c r="I259" s="46">
        <f t="shared" si="48"/>
        <v>0</v>
      </c>
      <c r="J259" s="3">
        <f t="shared" si="49"/>
        <v>0</v>
      </c>
      <c r="K259" s="52">
        <v>0</v>
      </c>
      <c r="L259" s="46">
        <f t="shared" si="50"/>
        <v>0</v>
      </c>
      <c r="M259" s="3">
        <v>0</v>
      </c>
      <c r="N259" s="46">
        <f t="shared" si="51"/>
        <v>0</v>
      </c>
      <c r="O259" s="47">
        <f t="shared" si="41"/>
        <v>0</v>
      </c>
      <c r="P259" s="53">
        <v>96</v>
      </c>
      <c r="Q259" s="56">
        <f t="shared" si="52"/>
        <v>0</v>
      </c>
      <c r="R259" s="49">
        <v>0</v>
      </c>
      <c r="S259" s="46">
        <f t="shared" si="53"/>
        <v>0</v>
      </c>
      <c r="T259" s="46">
        <v>0</v>
      </c>
      <c r="U259" s="46">
        <f t="shared" si="44"/>
        <v>0</v>
      </c>
      <c r="V259" s="50">
        <f t="shared" si="45"/>
        <v>0</v>
      </c>
      <c r="X259" s="10"/>
      <c r="Y259" s="10"/>
    </row>
    <row r="260" spans="2:25" ht="12">
      <c r="B260" s="45" t="s">
        <v>278</v>
      </c>
      <c r="C260" s="44">
        <v>0</v>
      </c>
      <c r="D260" s="46">
        <f t="shared" si="46"/>
        <v>0</v>
      </c>
      <c r="E260" s="44">
        <v>0</v>
      </c>
      <c r="F260" s="3">
        <f t="shared" si="47"/>
        <v>0</v>
      </c>
      <c r="G260" s="3">
        <v>0</v>
      </c>
      <c r="H260" s="46">
        <v>0</v>
      </c>
      <c r="I260" s="46">
        <f t="shared" si="48"/>
        <v>0</v>
      </c>
      <c r="J260" s="3">
        <f t="shared" si="49"/>
        <v>0</v>
      </c>
      <c r="K260" s="52">
        <v>0</v>
      </c>
      <c r="L260" s="46">
        <f t="shared" si="50"/>
        <v>0</v>
      </c>
      <c r="M260" s="3">
        <v>0</v>
      </c>
      <c r="N260" s="46">
        <f t="shared" si="51"/>
        <v>0</v>
      </c>
      <c r="O260" s="47">
        <f t="shared" si="41"/>
        <v>0</v>
      </c>
      <c r="P260" s="53">
        <v>471</v>
      </c>
      <c r="Q260" s="56">
        <f t="shared" si="52"/>
        <v>0</v>
      </c>
      <c r="R260" s="49">
        <v>236</v>
      </c>
      <c r="S260" s="46">
        <f t="shared" si="53"/>
        <v>0</v>
      </c>
      <c r="T260" s="46">
        <v>0</v>
      </c>
      <c r="U260" s="46">
        <f t="shared" si="44"/>
        <v>0</v>
      </c>
      <c r="V260" s="50">
        <f t="shared" si="45"/>
        <v>0</v>
      </c>
      <c r="X260" s="10"/>
      <c r="Y260" s="10"/>
    </row>
    <row r="261" spans="2:25" ht="12">
      <c r="B261" s="45" t="s">
        <v>279</v>
      </c>
      <c r="C261" s="44">
        <v>0</v>
      </c>
      <c r="D261" s="46">
        <f t="shared" si="46"/>
        <v>0</v>
      </c>
      <c r="E261" s="44">
        <v>0</v>
      </c>
      <c r="F261" s="3">
        <f t="shared" si="47"/>
        <v>0</v>
      </c>
      <c r="G261" s="3">
        <v>0</v>
      </c>
      <c r="H261" s="46">
        <v>0</v>
      </c>
      <c r="I261" s="46">
        <f t="shared" si="48"/>
        <v>0</v>
      </c>
      <c r="J261" s="3">
        <f t="shared" si="49"/>
        <v>0</v>
      </c>
      <c r="K261" s="52">
        <v>0</v>
      </c>
      <c r="L261" s="46">
        <f t="shared" si="50"/>
        <v>0</v>
      </c>
      <c r="M261" s="3">
        <v>0</v>
      </c>
      <c r="N261" s="46">
        <f t="shared" si="51"/>
        <v>0</v>
      </c>
      <c r="O261" s="47">
        <f t="shared" si="41"/>
        <v>0</v>
      </c>
      <c r="P261" s="53">
        <v>0</v>
      </c>
      <c r="Q261" s="56">
        <f t="shared" si="52"/>
        <v>0</v>
      </c>
      <c r="R261" s="49">
        <v>0</v>
      </c>
      <c r="S261" s="46">
        <f t="shared" si="53"/>
        <v>0</v>
      </c>
      <c r="T261" s="46">
        <v>0</v>
      </c>
      <c r="U261" s="46">
        <f t="shared" si="44"/>
        <v>0</v>
      </c>
      <c r="V261" s="50">
        <f t="shared" si="45"/>
        <v>0</v>
      </c>
      <c r="X261" s="10"/>
      <c r="Y261" s="10"/>
    </row>
    <row r="262" spans="2:25" ht="12">
      <c r="B262" s="45" t="s">
        <v>280</v>
      </c>
      <c r="C262" s="44">
        <v>0</v>
      </c>
      <c r="D262" s="46">
        <f t="shared" si="46"/>
        <v>0</v>
      </c>
      <c r="E262" s="44">
        <v>0</v>
      </c>
      <c r="F262" s="3">
        <f t="shared" si="47"/>
        <v>0</v>
      </c>
      <c r="G262" s="3">
        <v>0</v>
      </c>
      <c r="H262" s="46">
        <v>0</v>
      </c>
      <c r="I262" s="46">
        <f t="shared" si="48"/>
        <v>0</v>
      </c>
      <c r="J262" s="3">
        <f t="shared" si="49"/>
        <v>0</v>
      </c>
      <c r="K262" s="52">
        <v>0</v>
      </c>
      <c r="L262" s="46">
        <f t="shared" si="50"/>
        <v>0</v>
      </c>
      <c r="M262" s="3">
        <v>0</v>
      </c>
      <c r="N262" s="46">
        <f t="shared" si="51"/>
        <v>0</v>
      </c>
      <c r="O262" s="47">
        <f t="shared" si="41"/>
        <v>0</v>
      </c>
      <c r="P262" s="53">
        <v>127</v>
      </c>
      <c r="Q262" s="56">
        <f t="shared" si="52"/>
        <v>0</v>
      </c>
      <c r="R262" s="49">
        <v>0</v>
      </c>
      <c r="S262" s="46">
        <f t="shared" si="53"/>
        <v>0</v>
      </c>
      <c r="T262" s="46">
        <v>0</v>
      </c>
      <c r="U262" s="46">
        <f t="shared" si="44"/>
        <v>0</v>
      </c>
      <c r="V262" s="50">
        <f t="shared" si="45"/>
        <v>0</v>
      </c>
      <c r="X262" s="10"/>
      <c r="Y262" s="10"/>
    </row>
    <row r="263" spans="2:25" ht="12">
      <c r="B263" s="45" t="s">
        <v>281</v>
      </c>
      <c r="C263" s="44">
        <v>0</v>
      </c>
      <c r="D263" s="46">
        <f t="shared" si="46"/>
        <v>0</v>
      </c>
      <c r="E263" s="44">
        <v>0</v>
      </c>
      <c r="F263" s="3">
        <f t="shared" si="47"/>
        <v>0</v>
      </c>
      <c r="G263" s="3">
        <v>0</v>
      </c>
      <c r="H263" s="46">
        <v>0</v>
      </c>
      <c r="I263" s="46">
        <f t="shared" si="48"/>
        <v>0</v>
      </c>
      <c r="J263" s="3">
        <f t="shared" si="49"/>
        <v>0</v>
      </c>
      <c r="K263" s="52">
        <v>0</v>
      </c>
      <c r="L263" s="46">
        <f t="shared" si="50"/>
        <v>0</v>
      </c>
      <c r="M263" s="3">
        <v>0</v>
      </c>
      <c r="N263" s="46">
        <f t="shared" si="51"/>
        <v>0</v>
      </c>
      <c r="O263" s="47">
        <f t="shared" si="41"/>
        <v>0</v>
      </c>
      <c r="P263" s="53">
        <v>7762</v>
      </c>
      <c r="Q263" s="56">
        <f t="shared" si="52"/>
        <v>0</v>
      </c>
      <c r="R263" s="49">
        <v>1283</v>
      </c>
      <c r="S263" s="46">
        <f t="shared" si="53"/>
        <v>0</v>
      </c>
      <c r="T263" s="46">
        <v>0</v>
      </c>
      <c r="U263" s="46">
        <f t="shared" si="44"/>
        <v>0</v>
      </c>
      <c r="V263" s="50">
        <f t="shared" si="45"/>
        <v>0</v>
      </c>
      <c r="X263" s="10"/>
      <c r="Y263" s="10"/>
    </row>
    <row r="264" spans="2:25" ht="12">
      <c r="B264" s="45" t="s">
        <v>282</v>
      </c>
      <c r="C264" s="44">
        <v>0</v>
      </c>
      <c r="D264" s="46">
        <f t="shared" si="46"/>
        <v>0</v>
      </c>
      <c r="E264" s="44">
        <v>0</v>
      </c>
      <c r="F264" s="3">
        <f t="shared" si="47"/>
        <v>0</v>
      </c>
      <c r="G264" s="3">
        <v>0</v>
      </c>
      <c r="H264" s="46">
        <v>0</v>
      </c>
      <c r="I264" s="46">
        <f t="shared" si="48"/>
        <v>0</v>
      </c>
      <c r="J264" s="3">
        <f t="shared" si="49"/>
        <v>0</v>
      </c>
      <c r="K264" s="52">
        <v>0</v>
      </c>
      <c r="L264" s="46">
        <f t="shared" si="50"/>
        <v>0</v>
      </c>
      <c r="M264" s="3">
        <v>0</v>
      </c>
      <c r="N264" s="46">
        <f t="shared" si="51"/>
        <v>0</v>
      </c>
      <c r="O264" s="47">
        <f t="shared" si="41"/>
        <v>0</v>
      </c>
      <c r="P264" s="53">
        <v>0</v>
      </c>
      <c r="Q264" s="56">
        <f t="shared" si="52"/>
        <v>0</v>
      </c>
      <c r="R264" s="49">
        <v>0</v>
      </c>
      <c r="S264" s="46">
        <f t="shared" si="53"/>
        <v>0</v>
      </c>
      <c r="T264" s="46">
        <v>0</v>
      </c>
      <c r="U264" s="46">
        <f t="shared" si="44"/>
        <v>0</v>
      </c>
      <c r="V264" s="50">
        <f t="shared" si="45"/>
        <v>0</v>
      </c>
      <c r="X264" s="10"/>
      <c r="Y264" s="10"/>
    </row>
    <row r="265" spans="2:25" ht="12">
      <c r="B265" s="45" t="s">
        <v>283</v>
      </c>
      <c r="C265" s="44">
        <v>0</v>
      </c>
      <c r="D265" s="46">
        <f t="shared" si="46"/>
        <v>0</v>
      </c>
      <c r="E265" s="44">
        <v>0</v>
      </c>
      <c r="F265" s="3">
        <f t="shared" si="47"/>
        <v>0</v>
      </c>
      <c r="G265" s="3">
        <v>0</v>
      </c>
      <c r="H265" s="46">
        <v>0</v>
      </c>
      <c r="I265" s="46">
        <f t="shared" si="48"/>
        <v>0</v>
      </c>
      <c r="J265" s="3">
        <f t="shared" si="49"/>
        <v>0</v>
      </c>
      <c r="K265" s="52">
        <v>0</v>
      </c>
      <c r="L265" s="46">
        <f t="shared" si="50"/>
        <v>0</v>
      </c>
      <c r="M265" s="3">
        <v>0</v>
      </c>
      <c r="N265" s="46">
        <f t="shared" si="51"/>
        <v>0</v>
      </c>
      <c r="O265" s="47">
        <f t="shared" si="41"/>
        <v>0</v>
      </c>
      <c r="P265" s="53">
        <v>0</v>
      </c>
      <c r="Q265" s="56">
        <f t="shared" si="52"/>
        <v>0</v>
      </c>
      <c r="R265" s="49">
        <v>0</v>
      </c>
      <c r="S265" s="46">
        <f t="shared" si="53"/>
        <v>0</v>
      </c>
      <c r="T265" s="46">
        <v>0</v>
      </c>
      <c r="U265" s="46">
        <f t="shared" si="44"/>
        <v>0</v>
      </c>
      <c r="V265" s="50">
        <f t="shared" si="45"/>
        <v>0</v>
      </c>
      <c r="X265" s="10"/>
      <c r="Y265" s="10"/>
    </row>
    <row r="266" spans="2:25" ht="12">
      <c r="B266" s="45" t="s">
        <v>284</v>
      </c>
      <c r="C266" s="44">
        <v>0</v>
      </c>
      <c r="D266" s="46">
        <f t="shared" si="46"/>
        <v>0</v>
      </c>
      <c r="E266" s="44">
        <v>0</v>
      </c>
      <c r="F266" s="3">
        <f t="shared" si="47"/>
        <v>0</v>
      </c>
      <c r="G266" s="3">
        <v>0</v>
      </c>
      <c r="H266" s="46">
        <v>0</v>
      </c>
      <c r="I266" s="46">
        <f t="shared" si="48"/>
        <v>0</v>
      </c>
      <c r="J266" s="3">
        <f t="shared" si="49"/>
        <v>0</v>
      </c>
      <c r="K266" s="52">
        <v>0</v>
      </c>
      <c r="L266" s="46">
        <f t="shared" si="50"/>
        <v>0</v>
      </c>
      <c r="M266" s="3">
        <v>0</v>
      </c>
      <c r="N266" s="46">
        <f t="shared" si="51"/>
        <v>0</v>
      </c>
      <c r="O266" s="47">
        <f>D266+F266+I266+J266+L266+N266</f>
        <v>0</v>
      </c>
      <c r="P266" s="53">
        <v>303</v>
      </c>
      <c r="Q266" s="56">
        <f t="shared" si="52"/>
        <v>0</v>
      </c>
      <c r="R266" s="49">
        <v>0</v>
      </c>
      <c r="S266" s="46">
        <f t="shared" si="53"/>
        <v>0</v>
      </c>
      <c r="T266" s="46">
        <v>0</v>
      </c>
      <c r="U266" s="46">
        <f>ROUND(T266*$U$6,2)</f>
        <v>0</v>
      </c>
      <c r="V266" s="50">
        <f>MAX(Q266+S266,U266)</f>
        <v>0</v>
      </c>
      <c r="X266" s="10"/>
      <c r="Y266" s="10"/>
    </row>
    <row r="267" spans="2:25" ht="12">
      <c r="B267" s="45" t="s">
        <v>285</v>
      </c>
      <c r="C267" s="44">
        <v>0</v>
      </c>
      <c r="D267" s="46">
        <f t="shared" si="46"/>
        <v>0</v>
      </c>
      <c r="E267" s="44">
        <v>0</v>
      </c>
      <c r="F267" s="3">
        <f t="shared" si="47"/>
        <v>0</v>
      </c>
      <c r="G267" s="3">
        <v>0</v>
      </c>
      <c r="H267" s="46">
        <v>0</v>
      </c>
      <c r="I267" s="46">
        <f t="shared" si="48"/>
        <v>0</v>
      </c>
      <c r="J267" s="3">
        <f t="shared" si="49"/>
        <v>0</v>
      </c>
      <c r="K267" s="52">
        <v>0</v>
      </c>
      <c r="L267" s="46">
        <f t="shared" si="50"/>
        <v>0</v>
      </c>
      <c r="M267" s="3">
        <v>0</v>
      </c>
      <c r="N267" s="46">
        <f t="shared" si="51"/>
        <v>0</v>
      </c>
      <c r="O267" s="47">
        <f>D267+F267+I267+J267+L267+N267</f>
        <v>0</v>
      </c>
      <c r="P267" s="53">
        <v>0</v>
      </c>
      <c r="Q267" s="56">
        <f t="shared" si="52"/>
        <v>0</v>
      </c>
      <c r="R267" s="49">
        <v>0</v>
      </c>
      <c r="S267" s="46">
        <f t="shared" si="53"/>
        <v>0</v>
      </c>
      <c r="T267" s="46">
        <v>0</v>
      </c>
      <c r="U267" s="46">
        <f>ROUND(T267*$U$6,2)</f>
        <v>0</v>
      </c>
      <c r="V267" s="50">
        <f>MAX(Q267+S267,U267)</f>
        <v>0</v>
      </c>
      <c r="X267" s="10"/>
      <c r="Y267" s="10"/>
    </row>
    <row r="268" spans="2:25" ht="12">
      <c r="B268" s="45" t="s">
        <v>286</v>
      </c>
      <c r="C268" s="44">
        <v>0</v>
      </c>
      <c r="D268" s="46">
        <f t="shared" si="46"/>
        <v>0</v>
      </c>
      <c r="E268" s="44">
        <v>0</v>
      </c>
      <c r="F268" s="3">
        <f t="shared" si="47"/>
        <v>0</v>
      </c>
      <c r="G268" s="3">
        <v>0</v>
      </c>
      <c r="H268" s="46">
        <v>0</v>
      </c>
      <c r="I268" s="46">
        <f t="shared" si="48"/>
        <v>0</v>
      </c>
      <c r="J268" s="3">
        <f t="shared" si="49"/>
        <v>0</v>
      </c>
      <c r="K268" s="52">
        <v>0</v>
      </c>
      <c r="L268" s="46">
        <f t="shared" si="50"/>
        <v>0</v>
      </c>
      <c r="M268" s="3">
        <v>0</v>
      </c>
      <c r="N268" s="46">
        <f t="shared" si="51"/>
        <v>0</v>
      </c>
      <c r="O268" s="47">
        <f>D268+F268+I268+J268+L268+N268</f>
        <v>0</v>
      </c>
      <c r="P268" s="53">
        <v>4931</v>
      </c>
      <c r="Q268" s="56">
        <f t="shared" si="52"/>
        <v>0</v>
      </c>
      <c r="R268" s="49">
        <v>1605</v>
      </c>
      <c r="S268" s="46">
        <f t="shared" si="53"/>
        <v>0</v>
      </c>
      <c r="T268" s="46">
        <v>0</v>
      </c>
      <c r="U268" s="46">
        <f>ROUND(T268*$U$6,2)</f>
        <v>0</v>
      </c>
      <c r="V268" s="50">
        <f>MAX(Q268+S268,U268)</f>
        <v>0</v>
      </c>
      <c r="X268" s="10"/>
      <c r="Y268" s="10"/>
    </row>
    <row r="269" spans="2:25" ht="12">
      <c r="B269" s="45" t="s">
        <v>287</v>
      </c>
      <c r="C269" s="44">
        <v>0</v>
      </c>
      <c r="D269" s="46">
        <f t="shared" si="46"/>
        <v>0</v>
      </c>
      <c r="E269" s="44">
        <v>0</v>
      </c>
      <c r="F269" s="3">
        <f t="shared" si="47"/>
        <v>0</v>
      </c>
      <c r="G269" s="3">
        <v>0</v>
      </c>
      <c r="H269" s="46">
        <v>0</v>
      </c>
      <c r="I269" s="46">
        <f t="shared" si="48"/>
        <v>0</v>
      </c>
      <c r="J269" s="3">
        <f t="shared" si="49"/>
        <v>0</v>
      </c>
      <c r="K269" s="52">
        <v>0</v>
      </c>
      <c r="L269" s="46">
        <f t="shared" si="50"/>
        <v>0</v>
      </c>
      <c r="M269" s="3">
        <v>0</v>
      </c>
      <c r="N269" s="46">
        <f t="shared" si="51"/>
        <v>0</v>
      </c>
      <c r="O269" s="47">
        <f>D269+F269+I269+J269+L269+N269</f>
        <v>0</v>
      </c>
      <c r="P269" s="53">
        <v>2974</v>
      </c>
      <c r="Q269" s="56">
        <f t="shared" si="52"/>
        <v>0</v>
      </c>
      <c r="R269" s="49">
        <v>0</v>
      </c>
      <c r="S269" s="46">
        <f t="shared" si="53"/>
        <v>0</v>
      </c>
      <c r="T269" s="46">
        <v>0</v>
      </c>
      <c r="U269" s="46">
        <f>ROUND(T269*$U$6,2)</f>
        <v>0</v>
      </c>
      <c r="V269" s="50">
        <f>MAX(Q269+S269,U269)</f>
        <v>0</v>
      </c>
      <c r="X269" s="10"/>
      <c r="Y269" s="10"/>
    </row>
    <row r="270" spans="2:25" ht="12">
      <c r="B270" s="45" t="s">
        <v>288</v>
      </c>
      <c r="C270" s="44">
        <v>0</v>
      </c>
      <c r="D270" s="46">
        <f t="shared" si="46"/>
        <v>0</v>
      </c>
      <c r="E270" s="44">
        <v>0</v>
      </c>
      <c r="F270" s="3">
        <f t="shared" si="47"/>
        <v>0</v>
      </c>
      <c r="G270" s="3">
        <v>0</v>
      </c>
      <c r="H270" s="46">
        <v>0</v>
      </c>
      <c r="I270" s="46">
        <f t="shared" si="48"/>
        <v>0</v>
      </c>
      <c r="J270" s="3">
        <f t="shared" si="49"/>
        <v>0</v>
      </c>
      <c r="K270" s="52">
        <v>0</v>
      </c>
      <c r="L270" s="46">
        <f t="shared" si="50"/>
        <v>0</v>
      </c>
      <c r="M270" s="3">
        <v>0</v>
      </c>
      <c r="N270" s="46">
        <f t="shared" si="51"/>
        <v>0</v>
      </c>
      <c r="O270" s="47">
        <f>D270+F270+I270+J270+L270+N270</f>
        <v>0</v>
      </c>
      <c r="P270" s="53">
        <v>13706</v>
      </c>
      <c r="Q270" s="56">
        <f t="shared" si="52"/>
        <v>0</v>
      </c>
      <c r="R270" s="49">
        <v>1639</v>
      </c>
      <c r="S270" s="46">
        <f t="shared" si="53"/>
        <v>0</v>
      </c>
      <c r="T270" s="46">
        <v>0</v>
      </c>
      <c r="U270" s="46">
        <f>ROUND(T270*$U$6,2)</f>
        <v>0</v>
      </c>
      <c r="V270" s="50">
        <f>MAX(Q270+S270,U270)</f>
        <v>0</v>
      </c>
      <c r="X270" s="10"/>
      <c r="Y270" s="10"/>
    </row>
    <row r="271" spans="11:25" ht="15">
      <c r="K271" s="58"/>
      <c r="L271" s="1"/>
      <c r="M271" s="1"/>
      <c r="N271" s="1"/>
      <c r="P271" s="17"/>
      <c r="V271" s="51"/>
      <c r="X271" s="10"/>
      <c r="Y271" s="10"/>
    </row>
    <row r="272" spans="3:25" ht="15">
      <c r="C272" s="59"/>
      <c r="D272" s="60"/>
      <c r="F272" s="60"/>
      <c r="G272" s="60"/>
      <c r="H272" s="59"/>
      <c r="I272" s="61"/>
      <c r="J272" s="61"/>
      <c r="K272" s="62"/>
      <c r="L272" s="63"/>
      <c r="M272" s="63"/>
      <c r="N272" s="63"/>
      <c r="O272" s="17"/>
      <c r="V272" s="51"/>
      <c r="X272" s="10"/>
      <c r="Y272" s="10"/>
    </row>
    <row r="273" spans="11:25" ht="15">
      <c r="K273" s="58"/>
      <c r="V273" s="1"/>
      <c r="X273" s="10"/>
      <c r="Y273" s="10"/>
    </row>
    <row r="274" spans="11:22" ht="15">
      <c r="K274" s="58"/>
      <c r="V274" s="51"/>
    </row>
    <row r="275" spans="3:22" ht="15">
      <c r="C275" s="65"/>
      <c r="K275" s="58"/>
      <c r="V275" s="51"/>
    </row>
    <row r="276" spans="3:22" ht="15">
      <c r="C276" s="65"/>
      <c r="K276" s="58"/>
      <c r="V276" s="51"/>
    </row>
    <row r="277" spans="3:22" ht="15">
      <c r="C277" s="65"/>
      <c r="K277" s="58"/>
      <c r="V277" s="51"/>
    </row>
    <row r="278" spans="11:22" ht="15">
      <c r="K278" s="58"/>
      <c r="V278" s="51"/>
    </row>
    <row r="279" ht="15">
      <c r="V279" s="51"/>
    </row>
    <row r="280" ht="15">
      <c r="V280" s="51"/>
    </row>
    <row r="281" ht="15">
      <c r="V281" s="51"/>
    </row>
    <row r="282" ht="15">
      <c r="V282" s="51"/>
    </row>
    <row r="283" ht="15">
      <c r="V283" s="51"/>
    </row>
    <row r="284" ht="15">
      <c r="V284" s="51"/>
    </row>
    <row r="285" ht="15">
      <c r="V285" s="51"/>
    </row>
    <row r="286" ht="15">
      <c r="V286" s="51"/>
    </row>
    <row r="287" ht="15">
      <c r="V287" s="51"/>
    </row>
    <row r="288" ht="15">
      <c r="V288" s="51"/>
    </row>
    <row r="289" ht="15">
      <c r="V289" s="51"/>
    </row>
    <row r="290" ht="15">
      <c r="V290" s="51"/>
    </row>
    <row r="291" ht="15">
      <c r="V291" s="51"/>
    </row>
    <row r="292" ht="15">
      <c r="V292" s="51"/>
    </row>
    <row r="293" ht="15">
      <c r="V293" s="51"/>
    </row>
    <row r="294" ht="15">
      <c r="V294" s="51"/>
    </row>
    <row r="295" ht="15">
      <c r="V295" s="51"/>
    </row>
    <row r="296" ht="15">
      <c r="V296" s="51"/>
    </row>
    <row r="297" ht="15">
      <c r="V297" s="51"/>
    </row>
    <row r="298" ht="15">
      <c r="V298" s="51"/>
    </row>
    <row r="299" ht="15">
      <c r="V299" s="51"/>
    </row>
    <row r="300" ht="15">
      <c r="V300" s="51"/>
    </row>
    <row r="301" ht="15">
      <c r="V301" s="51"/>
    </row>
    <row r="302" ht="15">
      <c r="V302" s="51"/>
    </row>
    <row r="303" ht="15">
      <c r="V303" s="51"/>
    </row>
    <row r="304" ht="15">
      <c r="V304" s="51"/>
    </row>
    <row r="305" ht="15">
      <c r="V305" s="51"/>
    </row>
    <row r="306" ht="15">
      <c r="V306" s="51"/>
    </row>
    <row r="307" ht="15">
      <c r="V307" s="51"/>
    </row>
    <row r="308" ht="15">
      <c r="V308" s="51"/>
    </row>
    <row r="309" ht="15">
      <c r="V309" s="51"/>
    </row>
    <row r="310" ht="15">
      <c r="V310" s="51"/>
    </row>
    <row r="311" ht="15">
      <c r="V311" s="51"/>
    </row>
    <row r="312" ht="15">
      <c r="V312" s="51"/>
    </row>
    <row r="313" ht="15">
      <c r="V313" s="51"/>
    </row>
    <row r="314" ht="15">
      <c r="V314" s="51"/>
    </row>
    <row r="315" ht="15">
      <c r="V315" s="51"/>
    </row>
    <row r="316" ht="15">
      <c r="V316" s="51"/>
    </row>
    <row r="317" ht="15">
      <c r="V317" s="51"/>
    </row>
    <row r="318" ht="15">
      <c r="V318" s="51"/>
    </row>
    <row r="319" ht="15">
      <c r="V319" s="51"/>
    </row>
    <row r="320" ht="15">
      <c r="V320" s="51"/>
    </row>
    <row r="321" ht="15">
      <c r="V321" s="51"/>
    </row>
    <row r="322" ht="15">
      <c r="V322" s="51"/>
    </row>
    <row r="323" ht="15">
      <c r="V323" s="51"/>
    </row>
    <row r="324" ht="15">
      <c r="V324" s="51"/>
    </row>
    <row r="325" ht="15">
      <c r="V325" s="51"/>
    </row>
    <row r="326" ht="15">
      <c r="V326" s="51"/>
    </row>
    <row r="327" ht="15">
      <c r="V327" s="51"/>
    </row>
    <row r="328" ht="15">
      <c r="V328" s="51"/>
    </row>
    <row r="329" ht="15">
      <c r="V329" s="51"/>
    </row>
    <row r="330" ht="15">
      <c r="V330" s="51"/>
    </row>
    <row r="331" ht="15">
      <c r="V331" s="51"/>
    </row>
    <row r="332" ht="15">
      <c r="V332" s="51"/>
    </row>
    <row r="333" ht="15">
      <c r="V333" s="51"/>
    </row>
    <row r="334" ht="15">
      <c r="V334" s="51"/>
    </row>
    <row r="335" ht="15">
      <c r="V335" s="51"/>
    </row>
    <row r="336" ht="15">
      <c r="V336" s="51"/>
    </row>
    <row r="337" ht="15">
      <c r="V337" s="51"/>
    </row>
    <row r="338" ht="15">
      <c r="V338" s="51"/>
    </row>
    <row r="339" ht="15">
      <c r="V339" s="51"/>
    </row>
    <row r="340" ht="15">
      <c r="V340" s="51"/>
    </row>
    <row r="341" ht="15">
      <c r="V341" s="51"/>
    </row>
    <row r="342" ht="15">
      <c r="V342" s="51"/>
    </row>
    <row r="343" ht="15">
      <c r="V343" s="51"/>
    </row>
    <row r="344" ht="15">
      <c r="V344" s="51"/>
    </row>
    <row r="345" ht="15">
      <c r="V345" s="51"/>
    </row>
    <row r="346" ht="15">
      <c r="V346" s="51"/>
    </row>
    <row r="347" ht="15">
      <c r="V347" s="51"/>
    </row>
    <row r="348" ht="15">
      <c r="V348" s="51"/>
    </row>
    <row r="349" ht="15">
      <c r="V349" s="51"/>
    </row>
    <row r="350" ht="15">
      <c r="V350" s="51"/>
    </row>
    <row r="351" ht="15">
      <c r="V351" s="51"/>
    </row>
    <row r="352" ht="15">
      <c r="V352" s="51"/>
    </row>
    <row r="353" ht="15">
      <c r="V353" s="51"/>
    </row>
    <row r="354" ht="15">
      <c r="V354" s="51"/>
    </row>
    <row r="355" ht="15">
      <c r="V355" s="51"/>
    </row>
    <row r="356" ht="15">
      <c r="V356" s="51"/>
    </row>
    <row r="357" ht="15">
      <c r="V357" s="51"/>
    </row>
    <row r="358" ht="15">
      <c r="V358" s="51"/>
    </row>
    <row r="359" ht="15">
      <c r="V359" s="51"/>
    </row>
    <row r="360" ht="15">
      <c r="V360" s="51"/>
    </row>
    <row r="361" ht="15">
      <c r="V361" s="51"/>
    </row>
    <row r="362" ht="15">
      <c r="V362" s="51"/>
    </row>
    <row r="363" ht="15">
      <c r="V363" s="51"/>
    </row>
    <row r="364" ht="15">
      <c r="V364" s="51"/>
    </row>
    <row r="365" ht="15">
      <c r="V365" s="51"/>
    </row>
    <row r="366" ht="15">
      <c r="V366" s="51"/>
    </row>
    <row r="367" ht="15">
      <c r="V367" s="51"/>
    </row>
    <row r="368" ht="15">
      <c r="V368" s="51"/>
    </row>
    <row r="369" ht="15">
      <c r="V369" s="51"/>
    </row>
    <row r="370" ht="15">
      <c r="V370" s="51"/>
    </row>
    <row r="371" ht="15">
      <c r="V371" s="51"/>
    </row>
    <row r="372" ht="15">
      <c r="V372" s="51"/>
    </row>
    <row r="373" ht="15">
      <c r="V373" s="51"/>
    </row>
    <row r="374" ht="15">
      <c r="V374" s="51"/>
    </row>
    <row r="375" ht="15">
      <c r="V375" s="51"/>
    </row>
    <row r="376" ht="15">
      <c r="V376" s="51"/>
    </row>
    <row r="377" ht="15">
      <c r="V377" s="51"/>
    </row>
    <row r="378" ht="15">
      <c r="V378" s="51"/>
    </row>
    <row r="379" ht="15">
      <c r="V379" s="51"/>
    </row>
    <row r="380" ht="15">
      <c r="V380" s="51"/>
    </row>
    <row r="381" ht="15">
      <c r="V381" s="51"/>
    </row>
    <row r="382" ht="15">
      <c r="V382" s="51"/>
    </row>
    <row r="383" ht="15">
      <c r="V383" s="51"/>
    </row>
    <row r="384" ht="15">
      <c r="V384" s="51"/>
    </row>
    <row r="385" ht="15">
      <c r="V385" s="51"/>
    </row>
    <row r="386" ht="15">
      <c r="V386" s="51"/>
    </row>
    <row r="387" ht="15">
      <c r="V387" s="51"/>
    </row>
    <row r="388" ht="15">
      <c r="V388" s="51"/>
    </row>
    <row r="389" ht="15">
      <c r="V389" s="51"/>
    </row>
    <row r="390" ht="15">
      <c r="V390" s="51"/>
    </row>
    <row r="391" ht="15">
      <c r="V391" s="51"/>
    </row>
    <row r="392" ht="15">
      <c r="V392" s="51"/>
    </row>
    <row r="393" ht="15">
      <c r="V393" s="51"/>
    </row>
    <row r="394" ht="15">
      <c r="V394" s="51"/>
    </row>
    <row r="395" ht="15">
      <c r="V395" s="51"/>
    </row>
    <row r="396" ht="15">
      <c r="V396" s="51"/>
    </row>
    <row r="397" ht="15">
      <c r="V397" s="51"/>
    </row>
    <row r="398" ht="15">
      <c r="V398" s="51"/>
    </row>
    <row r="399" ht="15">
      <c r="V399" s="51"/>
    </row>
    <row r="400" ht="15">
      <c r="V400" s="51"/>
    </row>
    <row r="401" ht="15">
      <c r="V401" s="51"/>
    </row>
    <row r="402" ht="15">
      <c r="V402" s="51"/>
    </row>
    <row r="403" ht="15">
      <c r="V403" s="51"/>
    </row>
    <row r="404" ht="15">
      <c r="V404" s="51"/>
    </row>
    <row r="405" ht="15">
      <c r="V405" s="51"/>
    </row>
    <row r="406" ht="15">
      <c r="V406" s="51"/>
    </row>
    <row r="407" ht="15">
      <c r="V407" s="51"/>
    </row>
    <row r="408" ht="15">
      <c r="V408" s="51"/>
    </row>
    <row r="409" ht="15">
      <c r="V409" s="51"/>
    </row>
    <row r="410" ht="15">
      <c r="V410" s="51"/>
    </row>
    <row r="411" ht="15">
      <c r="V411" s="51"/>
    </row>
    <row r="412" ht="15">
      <c r="V412" s="51"/>
    </row>
    <row r="413" ht="15">
      <c r="V413" s="51"/>
    </row>
    <row r="414" ht="15">
      <c r="V414" s="51"/>
    </row>
    <row r="415" ht="15">
      <c r="V415" s="51"/>
    </row>
    <row r="416" ht="15">
      <c r="V416" s="51"/>
    </row>
    <row r="417" ht="15">
      <c r="V417" s="51"/>
    </row>
    <row r="418" ht="15">
      <c r="V418" s="51"/>
    </row>
    <row r="419" ht="15">
      <c r="V419" s="51"/>
    </row>
    <row r="420" ht="15">
      <c r="V420" s="51"/>
    </row>
    <row r="421" ht="15">
      <c r="V421" s="51"/>
    </row>
    <row r="422" ht="15">
      <c r="V422" s="51"/>
    </row>
    <row r="423" ht="15">
      <c r="V423" s="51"/>
    </row>
    <row r="424" ht="15">
      <c r="V424" s="51"/>
    </row>
    <row r="425" ht="15">
      <c r="V425" s="51"/>
    </row>
    <row r="426" ht="15">
      <c r="V426" s="51"/>
    </row>
    <row r="427" ht="15">
      <c r="V427" s="51"/>
    </row>
    <row r="428" ht="15">
      <c r="V428" s="51"/>
    </row>
    <row r="429" ht="15">
      <c r="V429" s="51"/>
    </row>
    <row r="430" ht="15">
      <c r="V430" s="51"/>
    </row>
    <row r="431" ht="15">
      <c r="V431" s="51"/>
    </row>
    <row r="432" ht="15">
      <c r="V432" s="51"/>
    </row>
    <row r="433" ht="15">
      <c r="V433" s="51"/>
    </row>
    <row r="434" ht="15">
      <c r="V434" s="51"/>
    </row>
    <row r="435" ht="15">
      <c r="V435" s="51"/>
    </row>
    <row r="436" ht="15">
      <c r="V436" s="51"/>
    </row>
    <row r="437" ht="15">
      <c r="V437" s="51"/>
    </row>
    <row r="438" ht="15">
      <c r="V438" s="51"/>
    </row>
    <row r="439" ht="15">
      <c r="V439" s="51"/>
    </row>
    <row r="440" ht="15">
      <c r="V440" s="51"/>
    </row>
    <row r="441" ht="15">
      <c r="V441" s="51"/>
    </row>
    <row r="442" ht="15">
      <c r="V442" s="51"/>
    </row>
    <row r="443" ht="15">
      <c r="V443" s="51"/>
    </row>
    <row r="444" ht="15">
      <c r="V444" s="51"/>
    </row>
    <row r="445" ht="15">
      <c r="V445" s="51"/>
    </row>
    <row r="446" ht="15">
      <c r="V446" s="51"/>
    </row>
    <row r="447" ht="15">
      <c r="V447" s="51"/>
    </row>
    <row r="448" ht="15">
      <c r="V448" s="51"/>
    </row>
    <row r="449" ht="15">
      <c r="V449" s="51"/>
    </row>
    <row r="450" ht="15">
      <c r="V450" s="51"/>
    </row>
    <row r="451" ht="15">
      <c r="V451" s="51"/>
    </row>
    <row r="452" ht="15">
      <c r="V452" s="51"/>
    </row>
    <row r="453" ht="15">
      <c r="V453" s="51"/>
    </row>
    <row r="454" ht="15">
      <c r="V454" s="51"/>
    </row>
    <row r="455" ht="15">
      <c r="V455" s="51"/>
    </row>
    <row r="456" ht="15">
      <c r="V456" s="51"/>
    </row>
    <row r="457" ht="15">
      <c r="V457" s="51"/>
    </row>
    <row r="458" ht="15">
      <c r="V458" s="51"/>
    </row>
    <row r="459" ht="15">
      <c r="V459" s="51"/>
    </row>
    <row r="460" ht="15">
      <c r="V460" s="51"/>
    </row>
    <row r="461" ht="15">
      <c r="V461" s="51"/>
    </row>
    <row r="462" ht="15">
      <c r="V462" s="51"/>
    </row>
    <row r="463" ht="15">
      <c r="V463" s="51"/>
    </row>
    <row r="464" ht="15">
      <c r="V464" s="51"/>
    </row>
    <row r="465" ht="15">
      <c r="V465" s="51"/>
    </row>
    <row r="466" ht="15">
      <c r="V466" s="51"/>
    </row>
    <row r="467" ht="15">
      <c r="V467" s="51"/>
    </row>
    <row r="468" ht="15">
      <c r="V468" s="51"/>
    </row>
    <row r="469" ht="15">
      <c r="V469" s="51"/>
    </row>
    <row r="470" ht="15">
      <c r="V470" s="51"/>
    </row>
    <row r="471" ht="15">
      <c r="V471" s="51"/>
    </row>
    <row r="472" ht="15">
      <c r="V472" s="51"/>
    </row>
    <row r="473" ht="15">
      <c r="V473" s="51"/>
    </row>
    <row r="474" ht="15">
      <c r="V474" s="51"/>
    </row>
    <row r="475" ht="15">
      <c r="V475" s="51"/>
    </row>
    <row r="476" ht="15">
      <c r="V476" s="51"/>
    </row>
    <row r="477" ht="15">
      <c r="V477" s="51"/>
    </row>
    <row r="478" ht="15">
      <c r="V478" s="51"/>
    </row>
    <row r="479" ht="15">
      <c r="V479" s="51"/>
    </row>
  </sheetData>
  <sheetProtection sheet="1" objects="1" scenarios="1"/>
  <mergeCells count="1">
    <mergeCell ref="V4:V6"/>
  </mergeCells>
  <printOptions/>
  <pageMargins left="0.63" right="0.26" top="0.68" bottom="0.57" header="0.3" footer="0.3"/>
  <pageSetup fitToHeight="0" horizontalDpi="600" verticalDpi="600" orientation="landscape" scale="75" r:id="rId2"/>
  <headerFooter>
    <oddHeader>&amp;LBased on 2016-17ADM 
Data as of 3-20-18&amp;C&amp;11New Hampshire Department of Education
Division of Program Support
Office of School Finance
Final FY2018 
Municipal Summary of Adequacy Aid &amp;RMarch 21, 2018
</oddHeader>
    <oddFooter>&amp;C&amp;9page &amp;P of &amp;N</oddFooter>
  </headerFooter>
  <rowBreaks count="1" manualBreakCount="1">
    <brk id="253" min="1" max="21" man="1"/>
  </rowBreaks>
  <colBreaks count="1" manualBreakCount="1">
    <brk id="1" max="2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Kincaid, Lori</cp:lastModifiedBy>
  <cp:lastPrinted>2018-03-21T17:24:44Z</cp:lastPrinted>
  <dcterms:created xsi:type="dcterms:W3CDTF">2018-03-21T17:20:06Z</dcterms:created>
  <dcterms:modified xsi:type="dcterms:W3CDTF">2018-03-27T19:32:32Z</dcterms:modified>
  <cp:category/>
  <cp:version/>
  <cp:contentType/>
  <cp:contentStatus/>
</cp:coreProperties>
</file>