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10" windowWidth="23000" windowHeight="11020"/>
  </bookViews>
  <sheets>
    <sheet name="FY19 Muni Rpt " sheetId="1" r:id="rId1"/>
  </sheets>
  <definedNames>
    <definedName name="_xlnm.Print_Area" localSheetId="0">'FY19 Muni Rpt '!$E$1:$W$270</definedName>
    <definedName name="_xlnm.Print_Titles" localSheetId="0">'FY19 Muni Rpt '!$E:$E,'FY19 Muni Rpt '!$1:$8</definedName>
  </definedNames>
  <calcPr calcId="145621"/>
</workbook>
</file>

<file path=xl/calcChain.xml><?xml version="1.0" encoding="utf-8"?>
<calcChain xmlns="http://schemas.openxmlformats.org/spreadsheetml/2006/main">
  <c r="S273" i="1" l="1"/>
  <c r="V270" i="1"/>
  <c r="V269" i="1"/>
  <c r="V268" i="1"/>
  <c r="V267" i="1"/>
  <c r="V266" i="1"/>
  <c r="V265" i="1"/>
  <c r="V264" i="1"/>
  <c r="V263" i="1"/>
  <c r="V262" i="1"/>
  <c r="V261" i="1"/>
  <c r="V260" i="1"/>
  <c r="V259" i="1"/>
  <c r="V258" i="1"/>
  <c r="V257" i="1"/>
  <c r="V256" i="1"/>
  <c r="W255" i="1"/>
  <c r="V255" i="1"/>
  <c r="W254" i="1"/>
  <c r="V254" i="1"/>
  <c r="V253" i="1"/>
  <c r="C253" i="1"/>
  <c r="V252" i="1"/>
  <c r="C252" i="1"/>
  <c r="V251" i="1"/>
  <c r="C251" i="1"/>
  <c r="V250" i="1"/>
  <c r="C250" i="1"/>
  <c r="V249" i="1"/>
  <c r="C249" i="1"/>
  <c r="V248" i="1"/>
  <c r="C248" i="1"/>
  <c r="V247" i="1"/>
  <c r="C247" i="1"/>
  <c r="V246" i="1"/>
  <c r="C246" i="1"/>
  <c r="V245" i="1"/>
  <c r="C245" i="1"/>
  <c r="V244" i="1"/>
  <c r="C244" i="1"/>
  <c r="V243" i="1"/>
  <c r="C243" i="1"/>
  <c r="V242" i="1"/>
  <c r="C242" i="1"/>
  <c r="V241" i="1"/>
  <c r="C241" i="1"/>
  <c r="V240" i="1"/>
  <c r="C240" i="1"/>
  <c r="V239" i="1"/>
  <c r="C239" i="1"/>
  <c r="V238" i="1"/>
  <c r="C238" i="1"/>
  <c r="V237" i="1"/>
  <c r="C237" i="1"/>
  <c r="V236" i="1"/>
  <c r="C236" i="1"/>
  <c r="V235" i="1"/>
  <c r="C235" i="1"/>
  <c r="V234" i="1"/>
  <c r="C234" i="1"/>
  <c r="V233" i="1"/>
  <c r="C233" i="1"/>
  <c r="V232" i="1"/>
  <c r="C232" i="1"/>
  <c r="V231" i="1"/>
  <c r="C231" i="1"/>
  <c r="V230" i="1"/>
  <c r="C230" i="1"/>
  <c r="V229" i="1"/>
  <c r="C229" i="1"/>
  <c r="V228" i="1"/>
  <c r="C228" i="1"/>
  <c r="V227" i="1"/>
  <c r="C227" i="1"/>
  <c r="V226" i="1"/>
  <c r="C226" i="1"/>
  <c r="V225" i="1"/>
  <c r="C225" i="1"/>
  <c r="V224" i="1"/>
  <c r="C224" i="1"/>
  <c r="V223" i="1"/>
  <c r="C223" i="1"/>
  <c r="V222" i="1"/>
  <c r="C222" i="1"/>
  <c r="V221" i="1"/>
  <c r="C221" i="1"/>
  <c r="V220" i="1"/>
  <c r="C220" i="1"/>
  <c r="V219" i="1"/>
  <c r="C219" i="1"/>
  <c r="V218" i="1"/>
  <c r="C218" i="1"/>
  <c r="V217" i="1"/>
  <c r="C217" i="1"/>
  <c r="V216" i="1"/>
  <c r="C216" i="1"/>
  <c r="V215" i="1"/>
  <c r="C215" i="1"/>
  <c r="V214" i="1"/>
  <c r="C214" i="1"/>
  <c r="V213" i="1"/>
  <c r="C213" i="1"/>
  <c r="V212" i="1"/>
  <c r="C212" i="1"/>
  <c r="V211" i="1"/>
  <c r="C211" i="1"/>
  <c r="V210" i="1"/>
  <c r="C210" i="1"/>
  <c r="V209" i="1"/>
  <c r="C209" i="1"/>
  <c r="V208" i="1"/>
  <c r="C208" i="1"/>
  <c r="V207" i="1"/>
  <c r="C207" i="1"/>
  <c r="V206" i="1"/>
  <c r="C206" i="1"/>
  <c r="V205" i="1"/>
  <c r="C205" i="1"/>
  <c r="V204" i="1"/>
  <c r="C204" i="1"/>
  <c r="V203" i="1"/>
  <c r="C203" i="1"/>
  <c r="V202" i="1"/>
  <c r="C202" i="1"/>
  <c r="V201" i="1"/>
  <c r="C201" i="1"/>
  <c r="V200" i="1"/>
  <c r="C200" i="1"/>
  <c r="V199" i="1"/>
  <c r="C199" i="1"/>
  <c r="V198" i="1"/>
  <c r="C198" i="1"/>
  <c r="V197" i="1"/>
  <c r="C197" i="1"/>
  <c r="V196" i="1"/>
  <c r="C196" i="1"/>
  <c r="V195" i="1"/>
  <c r="C195" i="1"/>
  <c r="V194" i="1"/>
  <c r="C194" i="1"/>
  <c r="V193" i="1"/>
  <c r="C193" i="1"/>
  <c r="V192" i="1"/>
  <c r="C192" i="1"/>
  <c r="V191" i="1"/>
  <c r="C191" i="1"/>
  <c r="V190" i="1"/>
  <c r="C190" i="1"/>
  <c r="V189" i="1"/>
  <c r="C189" i="1"/>
  <c r="V188" i="1"/>
  <c r="C188" i="1"/>
  <c r="V187" i="1"/>
  <c r="C187" i="1"/>
  <c r="V186" i="1"/>
  <c r="C186" i="1"/>
  <c r="V185" i="1"/>
  <c r="C185" i="1"/>
  <c r="V184" i="1"/>
  <c r="C184" i="1"/>
  <c r="V183" i="1"/>
  <c r="C183" i="1"/>
  <c r="V182" i="1"/>
  <c r="C182" i="1"/>
  <c r="V181" i="1"/>
  <c r="C181" i="1"/>
  <c r="V180" i="1"/>
  <c r="C180" i="1"/>
  <c r="V179" i="1"/>
  <c r="C179" i="1"/>
  <c r="V178" i="1"/>
  <c r="C178" i="1"/>
  <c r="V177" i="1"/>
  <c r="C177" i="1"/>
  <c r="V176" i="1"/>
  <c r="C176" i="1"/>
  <c r="V175" i="1"/>
  <c r="C175" i="1"/>
  <c r="V174" i="1"/>
  <c r="C174" i="1"/>
  <c r="V173" i="1"/>
  <c r="C173" i="1"/>
  <c r="V172" i="1"/>
  <c r="C172" i="1"/>
  <c r="V171" i="1"/>
  <c r="C171" i="1"/>
  <c r="V170" i="1"/>
  <c r="C170" i="1"/>
  <c r="V169" i="1"/>
  <c r="C169" i="1"/>
  <c r="V168" i="1"/>
  <c r="C168" i="1"/>
  <c r="V167" i="1"/>
  <c r="C167" i="1"/>
  <c r="V166" i="1"/>
  <c r="C166" i="1"/>
  <c r="V165" i="1"/>
  <c r="C165" i="1"/>
  <c r="V164" i="1"/>
  <c r="C164" i="1"/>
  <c r="V163" i="1"/>
  <c r="C163" i="1"/>
  <c r="V162" i="1"/>
  <c r="C162" i="1"/>
  <c r="V161" i="1"/>
  <c r="C161" i="1"/>
  <c r="V160" i="1"/>
  <c r="C160" i="1"/>
  <c r="V159" i="1"/>
  <c r="C159" i="1"/>
  <c r="V158" i="1"/>
  <c r="C158" i="1"/>
  <c r="V157" i="1"/>
  <c r="C157" i="1"/>
  <c r="V156" i="1"/>
  <c r="C156" i="1"/>
  <c r="V155" i="1"/>
  <c r="C155" i="1"/>
  <c r="V154" i="1"/>
  <c r="C154" i="1"/>
  <c r="V153" i="1"/>
  <c r="C153" i="1"/>
  <c r="V152" i="1"/>
  <c r="C152" i="1"/>
  <c r="V151" i="1"/>
  <c r="C151" i="1"/>
  <c r="V150" i="1"/>
  <c r="C150" i="1"/>
  <c r="V149" i="1"/>
  <c r="C149" i="1"/>
  <c r="V148" i="1"/>
  <c r="C148" i="1"/>
  <c r="V147" i="1"/>
  <c r="C147" i="1"/>
  <c r="V146" i="1"/>
  <c r="C146" i="1"/>
  <c r="V145" i="1"/>
  <c r="C145" i="1"/>
  <c r="V144" i="1"/>
  <c r="C144" i="1"/>
  <c r="V143" i="1"/>
  <c r="C143" i="1"/>
  <c r="V142" i="1"/>
  <c r="C142" i="1"/>
  <c r="V141" i="1"/>
  <c r="C141" i="1"/>
  <c r="V140" i="1"/>
  <c r="C140" i="1"/>
  <c r="V139" i="1"/>
  <c r="C139" i="1"/>
  <c r="V138" i="1"/>
  <c r="C138" i="1"/>
  <c r="V137" i="1"/>
  <c r="C137" i="1"/>
  <c r="V136" i="1"/>
  <c r="C136" i="1"/>
  <c r="V135" i="1"/>
  <c r="C135" i="1"/>
  <c r="V134" i="1"/>
  <c r="C134" i="1"/>
  <c r="V133" i="1"/>
  <c r="C133" i="1"/>
  <c r="V132" i="1"/>
  <c r="C132" i="1"/>
  <c r="V131" i="1"/>
  <c r="C131" i="1"/>
  <c r="V130" i="1"/>
  <c r="C130" i="1"/>
  <c r="V129" i="1"/>
  <c r="C129" i="1"/>
  <c r="V128" i="1"/>
  <c r="C128" i="1"/>
  <c r="V127" i="1"/>
  <c r="C127" i="1"/>
  <c r="V126" i="1"/>
  <c r="C126" i="1"/>
  <c r="V125" i="1"/>
  <c r="C125" i="1"/>
  <c r="V124" i="1"/>
  <c r="C124" i="1"/>
  <c r="V123" i="1"/>
  <c r="C123" i="1"/>
  <c r="V122" i="1"/>
  <c r="C122" i="1"/>
  <c r="V121" i="1"/>
  <c r="C121" i="1"/>
  <c r="V120" i="1"/>
  <c r="C120" i="1"/>
  <c r="V119" i="1"/>
  <c r="C119" i="1"/>
  <c r="V118" i="1"/>
  <c r="C118" i="1"/>
  <c r="V117" i="1"/>
  <c r="C117" i="1"/>
  <c r="V116" i="1"/>
  <c r="C116" i="1"/>
  <c r="V115" i="1"/>
  <c r="C115" i="1"/>
  <c r="V114" i="1"/>
  <c r="C114" i="1"/>
  <c r="V113" i="1"/>
  <c r="C113" i="1"/>
  <c r="V112" i="1"/>
  <c r="C112" i="1"/>
  <c r="V111" i="1"/>
  <c r="C111" i="1"/>
  <c r="V110" i="1"/>
  <c r="C110" i="1"/>
  <c r="V109" i="1"/>
  <c r="C109" i="1"/>
  <c r="V108" i="1"/>
  <c r="C108" i="1"/>
  <c r="V107" i="1"/>
  <c r="C107" i="1"/>
  <c r="V106" i="1"/>
  <c r="C106" i="1"/>
  <c r="V105" i="1"/>
  <c r="C105" i="1"/>
  <c r="V104" i="1"/>
  <c r="C104" i="1"/>
  <c r="V103" i="1"/>
  <c r="C103" i="1"/>
  <c r="V102" i="1"/>
  <c r="C102" i="1"/>
  <c r="V101" i="1"/>
  <c r="C101" i="1"/>
  <c r="V100" i="1"/>
  <c r="C100" i="1"/>
  <c r="V99" i="1"/>
  <c r="C99" i="1"/>
  <c r="V98" i="1"/>
  <c r="C98" i="1"/>
  <c r="V97" i="1"/>
  <c r="C97" i="1"/>
  <c r="V96" i="1"/>
  <c r="C96" i="1"/>
  <c r="V95" i="1"/>
  <c r="C95" i="1"/>
  <c r="V94" i="1"/>
  <c r="C94" i="1"/>
  <c r="V93" i="1"/>
  <c r="C93" i="1"/>
  <c r="V92" i="1"/>
  <c r="C92" i="1"/>
  <c r="V91" i="1"/>
  <c r="C91" i="1"/>
  <c r="V90" i="1"/>
  <c r="C90" i="1"/>
  <c r="V89" i="1"/>
  <c r="C89" i="1"/>
  <c r="V88" i="1"/>
  <c r="C88" i="1"/>
  <c r="V87" i="1"/>
  <c r="C87" i="1"/>
  <c r="V86" i="1"/>
  <c r="C86" i="1"/>
  <c r="V85" i="1"/>
  <c r="C85" i="1"/>
  <c r="V84" i="1"/>
  <c r="C84" i="1"/>
  <c r="V83" i="1"/>
  <c r="C83" i="1"/>
  <c r="V82" i="1"/>
  <c r="C82" i="1"/>
  <c r="V81" i="1"/>
  <c r="C81" i="1"/>
  <c r="V80" i="1"/>
  <c r="C80" i="1"/>
  <c r="V79" i="1"/>
  <c r="C79" i="1"/>
  <c r="V78" i="1"/>
  <c r="C78" i="1"/>
  <c r="K78" i="1"/>
  <c r="V77" i="1"/>
  <c r="C77" i="1"/>
  <c r="V76" i="1"/>
  <c r="K76" i="1"/>
  <c r="C76" i="1"/>
  <c r="V75" i="1"/>
  <c r="C75" i="1"/>
  <c r="V74" i="1"/>
  <c r="C74" i="1"/>
  <c r="K74" i="1"/>
  <c r="V73" i="1"/>
  <c r="C73" i="1"/>
  <c r="V72" i="1"/>
  <c r="K72" i="1"/>
  <c r="C72" i="1"/>
  <c r="V71" i="1"/>
  <c r="C71" i="1"/>
  <c r="V70" i="1"/>
  <c r="C70" i="1"/>
  <c r="V69" i="1"/>
  <c r="C69" i="1"/>
  <c r="V68" i="1"/>
  <c r="K68" i="1"/>
  <c r="C68" i="1"/>
  <c r="V67" i="1"/>
  <c r="C67" i="1"/>
  <c r="V66" i="1"/>
  <c r="C66" i="1"/>
  <c r="V65" i="1"/>
  <c r="C65" i="1"/>
  <c r="V64" i="1"/>
  <c r="K64" i="1"/>
  <c r="C64" i="1"/>
  <c r="V63" i="1"/>
  <c r="C63" i="1"/>
  <c r="V62" i="1"/>
  <c r="C62" i="1"/>
  <c r="V61" i="1"/>
  <c r="C61" i="1"/>
  <c r="V60" i="1"/>
  <c r="K60" i="1"/>
  <c r="C60" i="1"/>
  <c r="V59" i="1"/>
  <c r="C59" i="1"/>
  <c r="V58" i="1"/>
  <c r="K58" i="1"/>
  <c r="C58" i="1"/>
  <c r="V57" i="1"/>
  <c r="C57" i="1"/>
  <c r="V56" i="1"/>
  <c r="K56" i="1"/>
  <c r="C56" i="1"/>
  <c r="V55" i="1"/>
  <c r="C55" i="1"/>
  <c r="V54" i="1"/>
  <c r="C54" i="1"/>
  <c r="V53" i="1"/>
  <c r="C53" i="1"/>
  <c r="V52" i="1"/>
  <c r="C52" i="1"/>
  <c r="V51" i="1"/>
  <c r="C51" i="1"/>
  <c r="V50" i="1"/>
  <c r="K50" i="1"/>
  <c r="C50" i="1"/>
  <c r="V49" i="1"/>
  <c r="C49" i="1"/>
  <c r="V48" i="1"/>
  <c r="K48" i="1"/>
  <c r="C48" i="1"/>
  <c r="V47" i="1"/>
  <c r="C47" i="1"/>
  <c r="V46" i="1"/>
  <c r="C46" i="1"/>
  <c r="V45" i="1"/>
  <c r="C45" i="1"/>
  <c r="V44" i="1"/>
  <c r="C44" i="1"/>
  <c r="V43" i="1"/>
  <c r="C43" i="1"/>
  <c r="V42" i="1"/>
  <c r="K42" i="1"/>
  <c r="C42" i="1"/>
  <c r="V41" i="1"/>
  <c r="C41" i="1"/>
  <c r="V40" i="1"/>
  <c r="C40" i="1"/>
  <c r="K40" i="1"/>
  <c r="V39" i="1"/>
  <c r="C39" i="1"/>
  <c r="V38" i="1"/>
  <c r="C38" i="1"/>
  <c r="V37" i="1"/>
  <c r="C37" i="1"/>
  <c r="K37" i="1"/>
  <c r="V36" i="1"/>
  <c r="K36" i="1"/>
  <c r="C36" i="1"/>
  <c r="V35" i="1"/>
  <c r="C35" i="1"/>
  <c r="K35" i="1"/>
  <c r="V34" i="1"/>
  <c r="K34" i="1"/>
  <c r="C34" i="1"/>
  <c r="V33" i="1"/>
  <c r="C33" i="1"/>
  <c r="K33" i="1"/>
  <c r="V32" i="1"/>
  <c r="K32" i="1"/>
  <c r="C32" i="1"/>
  <c r="V31" i="1"/>
  <c r="C31" i="1"/>
  <c r="K31" i="1"/>
  <c r="V30" i="1"/>
  <c r="K30" i="1"/>
  <c r="C30" i="1"/>
  <c r="V29" i="1"/>
  <c r="K29" i="1"/>
  <c r="C29" i="1"/>
  <c r="V28" i="1"/>
  <c r="K28" i="1"/>
  <c r="C28" i="1"/>
  <c r="V27" i="1"/>
  <c r="K27" i="1"/>
  <c r="C27" i="1"/>
  <c r="V26" i="1"/>
  <c r="K26" i="1"/>
  <c r="C26" i="1"/>
  <c r="V25" i="1"/>
  <c r="K25" i="1"/>
  <c r="C25" i="1"/>
  <c r="V24" i="1"/>
  <c r="K24" i="1"/>
  <c r="C24" i="1"/>
  <c r="V23" i="1"/>
  <c r="K23" i="1"/>
  <c r="C23" i="1"/>
  <c r="V22" i="1"/>
  <c r="K22" i="1"/>
  <c r="C22" i="1"/>
  <c r="V21" i="1"/>
  <c r="K21" i="1"/>
  <c r="C21" i="1"/>
  <c r="V20" i="1"/>
  <c r="K20" i="1"/>
  <c r="C20" i="1"/>
  <c r="V19" i="1"/>
  <c r="K19" i="1"/>
  <c r="C19" i="1"/>
  <c r="V18" i="1"/>
  <c r="K18" i="1"/>
  <c r="C18" i="1"/>
  <c r="V17" i="1"/>
  <c r="K17" i="1"/>
  <c r="C17" i="1"/>
  <c r="V16" i="1"/>
  <c r="K16" i="1"/>
  <c r="C16" i="1"/>
  <c r="V15" i="1"/>
  <c r="K15" i="1"/>
  <c r="C15" i="1"/>
  <c r="V14" i="1"/>
  <c r="K14" i="1"/>
  <c r="C14" i="1"/>
  <c r="V13" i="1"/>
  <c r="K13" i="1"/>
  <c r="I13" i="1"/>
  <c r="C13" i="1"/>
  <c r="V12" i="1"/>
  <c r="K12" i="1"/>
  <c r="C12" i="1"/>
  <c r="V11" i="1"/>
  <c r="K11" i="1"/>
  <c r="C11" i="1"/>
  <c r="V10" i="1"/>
  <c r="O10" i="1"/>
  <c r="K10" i="1"/>
  <c r="I10" i="1"/>
  <c r="C10" i="1"/>
  <c r="V9" i="1"/>
  <c r="K9" i="1"/>
  <c r="I9" i="1"/>
  <c r="U7" i="1"/>
  <c r="S7" i="1"/>
  <c r="Q7" i="1"/>
  <c r="N7" i="1"/>
  <c r="V7" i="1" l="1"/>
  <c r="M261" i="1"/>
  <c r="M259" i="1"/>
  <c r="M253" i="1"/>
  <c r="M233" i="1"/>
  <c r="M225" i="1"/>
  <c r="M237" i="1"/>
  <c r="M229" i="1"/>
  <c r="M186" i="1"/>
  <c r="M178" i="1"/>
  <c r="M196" i="1"/>
  <c r="M188" i="1"/>
  <c r="M180" i="1"/>
  <c r="M198" i="1"/>
  <c r="M173" i="1"/>
  <c r="M169" i="1"/>
  <c r="M161" i="1"/>
  <c r="M153" i="1"/>
  <c r="M145" i="1"/>
  <c r="M137" i="1"/>
  <c r="M118" i="1"/>
  <c r="M110" i="1"/>
  <c r="M102" i="1"/>
  <c r="M94" i="1"/>
  <c r="M86" i="1"/>
  <c r="M126" i="1"/>
  <c r="M122" i="1"/>
  <c r="M114" i="1"/>
  <c r="M106" i="1"/>
  <c r="M98" i="1"/>
  <c r="M75" i="1"/>
  <c r="M67" i="1"/>
  <c r="M51" i="1"/>
  <c r="M90" i="1"/>
  <c r="M53" i="1"/>
  <c r="M45" i="1"/>
  <c r="M36" i="1"/>
  <c r="M34" i="1"/>
  <c r="M32" i="1"/>
  <c r="M71" i="1"/>
  <c r="M63" i="1"/>
  <c r="M55" i="1"/>
  <c r="M47" i="1"/>
  <c r="M39" i="1"/>
  <c r="G250" i="1"/>
  <c r="G258" i="1"/>
  <c r="G264" i="1"/>
  <c r="G256" i="1"/>
  <c r="G238" i="1"/>
  <c r="G230" i="1"/>
  <c r="G168" i="1"/>
  <c r="G119" i="1"/>
  <c r="G111" i="1"/>
  <c r="G103" i="1"/>
  <c r="G95" i="1"/>
  <c r="G87" i="1"/>
  <c r="G76" i="1"/>
  <c r="G68" i="1"/>
  <c r="G60" i="1"/>
  <c r="G52" i="1"/>
  <c r="G44" i="1"/>
  <c r="I251" i="1"/>
  <c r="I259" i="1"/>
  <c r="I257" i="1"/>
  <c r="I235" i="1"/>
  <c r="I227" i="1"/>
  <c r="I231" i="1"/>
  <c r="I223" i="1"/>
  <c r="I196" i="1"/>
  <c r="I188" i="1"/>
  <c r="I180" i="1"/>
  <c r="I198" i="1"/>
  <c r="I190" i="1"/>
  <c r="I182" i="1"/>
  <c r="I169" i="1"/>
  <c r="I163" i="1"/>
  <c r="I155" i="1"/>
  <c r="I147" i="1"/>
  <c r="I139" i="1"/>
  <c r="I173" i="1"/>
  <c r="I120" i="1"/>
  <c r="I112" i="1"/>
  <c r="I104" i="1"/>
  <c r="I96" i="1"/>
  <c r="I88" i="1"/>
  <c r="I131" i="1"/>
  <c r="I124" i="1"/>
  <c r="I116" i="1"/>
  <c r="I108" i="1"/>
  <c r="I100" i="1"/>
  <c r="I77" i="1"/>
  <c r="I69" i="1"/>
  <c r="I61" i="1"/>
  <c r="I53" i="1"/>
  <c r="I45" i="1"/>
  <c r="I71" i="1"/>
  <c r="I63" i="1"/>
  <c r="I55" i="1"/>
  <c r="I47" i="1"/>
  <c r="I39" i="1"/>
  <c r="I36" i="1"/>
  <c r="I34" i="1"/>
  <c r="I32" i="1"/>
  <c r="I92" i="1"/>
  <c r="I73" i="1"/>
  <c r="I65" i="1"/>
  <c r="I57" i="1"/>
  <c r="I49" i="1"/>
  <c r="I41" i="1"/>
  <c r="G12" i="1"/>
  <c r="M13" i="1"/>
  <c r="I15" i="1"/>
  <c r="O16" i="1"/>
  <c r="G9" i="1"/>
  <c r="O9" i="1"/>
  <c r="M10" i="1"/>
  <c r="I12" i="1"/>
  <c r="G13" i="1"/>
  <c r="P13" i="1" s="1"/>
  <c r="R13" i="1" s="1"/>
  <c r="O13" i="1"/>
  <c r="M14" i="1"/>
  <c r="I16" i="1"/>
  <c r="G17" i="1"/>
  <c r="O17" i="1"/>
  <c r="M18" i="1"/>
  <c r="I20" i="1"/>
  <c r="G21" i="1"/>
  <c r="O21" i="1"/>
  <c r="M22" i="1"/>
  <c r="O24" i="1"/>
  <c r="M25" i="1"/>
  <c r="I27" i="1"/>
  <c r="O28" i="1"/>
  <c r="M29" i="1"/>
  <c r="M31" i="1"/>
  <c r="I33" i="1"/>
  <c r="O34" i="1"/>
  <c r="M41" i="1"/>
  <c r="I42" i="1"/>
  <c r="O46" i="1"/>
  <c r="I51" i="1"/>
  <c r="M61" i="1"/>
  <c r="I62" i="1"/>
  <c r="I68" i="1"/>
  <c r="I72" i="1"/>
  <c r="M73" i="1"/>
  <c r="I76" i="1"/>
  <c r="I85" i="1"/>
  <c r="I93" i="1"/>
  <c r="G10" i="1"/>
  <c r="P10" i="1" s="1"/>
  <c r="R10" i="1" s="1"/>
  <c r="G14" i="1"/>
  <c r="O14" i="1"/>
  <c r="M15" i="1"/>
  <c r="I17" i="1"/>
  <c r="G18" i="1"/>
  <c r="O18" i="1"/>
  <c r="M19" i="1"/>
  <c r="I21" i="1"/>
  <c r="G22" i="1"/>
  <c r="O22" i="1"/>
  <c r="M23" i="1"/>
  <c r="I24" i="1"/>
  <c r="O25" i="1"/>
  <c r="M26" i="1"/>
  <c r="I28" i="1"/>
  <c r="O29" i="1"/>
  <c r="M30" i="1"/>
  <c r="M33" i="1"/>
  <c r="I35" i="1"/>
  <c r="O36" i="1"/>
  <c r="O38" i="1"/>
  <c r="M43" i="1"/>
  <c r="I44" i="1"/>
  <c r="I48" i="1"/>
  <c r="M49" i="1"/>
  <c r="I50" i="1"/>
  <c r="O54" i="1"/>
  <c r="I59" i="1"/>
  <c r="M69" i="1"/>
  <c r="I70" i="1"/>
  <c r="M77" i="1"/>
  <c r="O11" i="1"/>
  <c r="M12" i="1"/>
  <c r="I14" i="1"/>
  <c r="G15" i="1"/>
  <c r="P15" i="1" s="1"/>
  <c r="R15" i="1" s="1"/>
  <c r="O15" i="1"/>
  <c r="M16" i="1"/>
  <c r="I18" i="1"/>
  <c r="G19" i="1"/>
  <c r="O19" i="1"/>
  <c r="M20" i="1"/>
  <c r="I22" i="1"/>
  <c r="G23" i="1"/>
  <c r="O23" i="1"/>
  <c r="I25" i="1"/>
  <c r="O26" i="1"/>
  <c r="M27" i="1"/>
  <c r="I29" i="1"/>
  <c r="O30" i="1"/>
  <c r="M35" i="1"/>
  <c r="I37" i="1"/>
  <c r="I46" i="1"/>
  <c r="I52" i="1"/>
  <c r="I56" i="1"/>
  <c r="M57" i="1"/>
  <c r="I58" i="1"/>
  <c r="O62" i="1"/>
  <c r="I67" i="1"/>
  <c r="I75" i="1"/>
  <c r="M11" i="1"/>
  <c r="O262" i="1"/>
  <c r="O260" i="1"/>
  <c r="O250" i="1"/>
  <c r="O238" i="1"/>
  <c r="O230" i="1"/>
  <c r="O222" i="1"/>
  <c r="O220" i="1"/>
  <c r="O218" i="1"/>
  <c r="O234" i="1"/>
  <c r="O226" i="1"/>
  <c r="O221" i="1"/>
  <c r="O219" i="1"/>
  <c r="O217" i="1"/>
  <c r="O215" i="1"/>
  <c r="O213" i="1"/>
  <c r="O211" i="1"/>
  <c r="O209" i="1"/>
  <c r="O207" i="1"/>
  <c r="O205" i="1"/>
  <c r="O203" i="1"/>
  <c r="O201" i="1"/>
  <c r="O216" i="1"/>
  <c r="O214" i="1"/>
  <c r="O212" i="1"/>
  <c r="O210" i="1"/>
  <c r="O208" i="1"/>
  <c r="O206" i="1"/>
  <c r="O204" i="1"/>
  <c r="O202" i="1"/>
  <c r="O200" i="1"/>
  <c r="O198" i="1"/>
  <c r="O199" i="1"/>
  <c r="O191" i="1"/>
  <c r="O183" i="1"/>
  <c r="O175" i="1"/>
  <c r="O193" i="1"/>
  <c r="O185" i="1"/>
  <c r="O177" i="1"/>
  <c r="O172" i="1"/>
  <c r="O174" i="1"/>
  <c r="O166" i="1"/>
  <c r="O158" i="1"/>
  <c r="O150" i="1"/>
  <c r="O142" i="1"/>
  <c r="O134" i="1"/>
  <c r="O123" i="1"/>
  <c r="O115" i="1"/>
  <c r="O107" i="1"/>
  <c r="O99" i="1"/>
  <c r="O91" i="1"/>
  <c r="O119" i="1"/>
  <c r="O111" i="1"/>
  <c r="O103" i="1"/>
  <c r="O95" i="1"/>
  <c r="O72" i="1"/>
  <c r="O64" i="1"/>
  <c r="O56" i="1"/>
  <c r="O48" i="1"/>
  <c r="O74" i="1"/>
  <c r="O66" i="1"/>
  <c r="O58" i="1"/>
  <c r="O50" i="1"/>
  <c r="O42" i="1"/>
  <c r="O37" i="1"/>
  <c r="O35" i="1"/>
  <c r="O33" i="1"/>
  <c r="O31" i="1"/>
  <c r="O76" i="1"/>
  <c r="O68" i="1"/>
  <c r="O60" i="1"/>
  <c r="O52" i="1"/>
  <c r="O44" i="1"/>
  <c r="O87" i="1"/>
  <c r="G11" i="1"/>
  <c r="M9" i="1"/>
  <c r="I11" i="1"/>
  <c r="O12" i="1"/>
  <c r="G16" i="1"/>
  <c r="P16" i="1" s="1"/>
  <c r="R16" i="1" s="1"/>
  <c r="M17" i="1"/>
  <c r="I19" i="1"/>
  <c r="G20" i="1"/>
  <c r="O20" i="1"/>
  <c r="M21" i="1"/>
  <c r="I23" i="1"/>
  <c r="M24" i="1"/>
  <c r="I26" i="1"/>
  <c r="O27" i="1"/>
  <c r="M28" i="1"/>
  <c r="I30" i="1"/>
  <c r="I31" i="1"/>
  <c r="O32" i="1"/>
  <c r="M37" i="1"/>
  <c r="I38" i="1"/>
  <c r="O40" i="1"/>
  <c r="I43" i="1"/>
  <c r="I54" i="1"/>
  <c r="M59" i="1"/>
  <c r="I60" i="1"/>
  <c r="I64" i="1"/>
  <c r="M65" i="1"/>
  <c r="I66" i="1"/>
  <c r="O70" i="1"/>
  <c r="K260" i="1"/>
  <c r="K258" i="1"/>
  <c r="K185" i="1"/>
  <c r="K177" i="1"/>
  <c r="G24" i="1"/>
  <c r="G26" i="1"/>
  <c r="G28" i="1"/>
  <c r="P28" i="1" s="1"/>
  <c r="R28" i="1" s="1"/>
  <c r="G30" i="1"/>
  <c r="P30" i="1" s="1"/>
  <c r="R30" i="1" s="1"/>
  <c r="G32" i="1"/>
  <c r="G34" i="1"/>
  <c r="P34" i="1" s="1"/>
  <c r="R34" i="1" s="1"/>
  <c r="G36" i="1"/>
  <c r="P36" i="1" s="1"/>
  <c r="R36" i="1" s="1"/>
  <c r="K38" i="1"/>
  <c r="G39" i="1"/>
  <c r="G42" i="1"/>
  <c r="M42" i="1"/>
  <c r="O43" i="1"/>
  <c r="K45" i="1"/>
  <c r="K46" i="1"/>
  <c r="G47" i="1"/>
  <c r="G50" i="1"/>
  <c r="M50" i="1"/>
  <c r="O51" i="1"/>
  <c r="K53" i="1"/>
  <c r="K54" i="1"/>
  <c r="G55" i="1"/>
  <c r="G58" i="1"/>
  <c r="M58" i="1"/>
  <c r="O59" i="1"/>
  <c r="K61" i="1"/>
  <c r="K62" i="1"/>
  <c r="G63" i="1"/>
  <c r="G66" i="1"/>
  <c r="M66" i="1"/>
  <c r="O67" i="1"/>
  <c r="K69" i="1"/>
  <c r="K70" i="1"/>
  <c r="G71" i="1"/>
  <c r="G74" i="1"/>
  <c r="M74" i="1"/>
  <c r="O75" i="1"/>
  <c r="K77" i="1"/>
  <c r="M78" i="1"/>
  <c r="K79" i="1"/>
  <c r="I80" i="1"/>
  <c r="G81" i="1"/>
  <c r="O81" i="1"/>
  <c r="M82" i="1"/>
  <c r="K83" i="1"/>
  <c r="I84" i="1"/>
  <c r="I91" i="1"/>
  <c r="M91" i="1"/>
  <c r="O92" i="1"/>
  <c r="K94" i="1"/>
  <c r="M96" i="1"/>
  <c r="I97" i="1"/>
  <c r="I99" i="1"/>
  <c r="M100" i="1"/>
  <c r="G101" i="1"/>
  <c r="M104" i="1"/>
  <c r="I105" i="1"/>
  <c r="I107" i="1"/>
  <c r="M108" i="1"/>
  <c r="G109" i="1"/>
  <c r="M112" i="1"/>
  <c r="I113" i="1"/>
  <c r="I115" i="1"/>
  <c r="M116" i="1"/>
  <c r="G117" i="1"/>
  <c r="M120" i="1"/>
  <c r="I121" i="1"/>
  <c r="I123" i="1"/>
  <c r="M124" i="1"/>
  <c r="I128" i="1"/>
  <c r="O129" i="1"/>
  <c r="M40" i="1"/>
  <c r="O41" i="1"/>
  <c r="K43" i="1"/>
  <c r="G45" i="1"/>
  <c r="M48" i="1"/>
  <c r="O49" i="1"/>
  <c r="K51" i="1"/>
  <c r="G53" i="1"/>
  <c r="M56" i="1"/>
  <c r="O57" i="1"/>
  <c r="K59" i="1"/>
  <c r="G61" i="1"/>
  <c r="M64" i="1"/>
  <c r="O65" i="1"/>
  <c r="K67" i="1"/>
  <c r="G69" i="1"/>
  <c r="M72" i="1"/>
  <c r="O73" i="1"/>
  <c r="I74" i="1"/>
  <c r="K75" i="1"/>
  <c r="G77" i="1"/>
  <c r="O78" i="1"/>
  <c r="M79" i="1"/>
  <c r="K80" i="1"/>
  <c r="I81" i="1"/>
  <c r="G82" i="1"/>
  <c r="O82" i="1"/>
  <c r="M83" i="1"/>
  <c r="K84" i="1"/>
  <c r="O85" i="1"/>
  <c r="K87" i="1"/>
  <c r="G89" i="1"/>
  <c r="I102" i="1"/>
  <c r="I110" i="1"/>
  <c r="I118" i="1"/>
  <c r="I126" i="1"/>
  <c r="G127" i="1"/>
  <c r="K132" i="1"/>
  <c r="G25" i="1"/>
  <c r="P25" i="1" s="1"/>
  <c r="R25" i="1" s="1"/>
  <c r="G27" i="1"/>
  <c r="G29" i="1"/>
  <c r="P29" i="1" s="1"/>
  <c r="R29" i="1" s="1"/>
  <c r="M38" i="1"/>
  <c r="O39" i="1"/>
  <c r="I40" i="1"/>
  <c r="K41" i="1"/>
  <c r="G43" i="1"/>
  <c r="P43" i="1" s="1"/>
  <c r="R43" i="1" s="1"/>
  <c r="K44" i="1"/>
  <c r="M46" i="1"/>
  <c r="O47" i="1"/>
  <c r="K49" i="1"/>
  <c r="G51" i="1"/>
  <c r="K52" i="1"/>
  <c r="M54" i="1"/>
  <c r="O55" i="1"/>
  <c r="K57" i="1"/>
  <c r="G59" i="1"/>
  <c r="M62" i="1"/>
  <c r="O63" i="1"/>
  <c r="K65" i="1"/>
  <c r="G67" i="1"/>
  <c r="M70" i="1"/>
  <c r="O71" i="1"/>
  <c r="K73" i="1"/>
  <c r="G75" i="1"/>
  <c r="P75" i="1" s="1"/>
  <c r="R75" i="1" s="1"/>
  <c r="I78" i="1"/>
  <c r="G79" i="1"/>
  <c r="O79" i="1"/>
  <c r="M80" i="1"/>
  <c r="K81" i="1"/>
  <c r="I82" i="1"/>
  <c r="G83" i="1"/>
  <c r="O83" i="1"/>
  <c r="M84" i="1"/>
  <c r="K85" i="1"/>
  <c r="M85" i="1"/>
  <c r="I86" i="1"/>
  <c r="I87" i="1"/>
  <c r="M88" i="1"/>
  <c r="O93" i="1"/>
  <c r="K95" i="1"/>
  <c r="G97" i="1"/>
  <c r="I98" i="1"/>
  <c r="K99" i="1"/>
  <c r="O101" i="1"/>
  <c r="K103" i="1"/>
  <c r="G105" i="1"/>
  <c r="I106" i="1"/>
  <c r="K107" i="1"/>
  <c r="O109" i="1"/>
  <c r="K111" i="1"/>
  <c r="G113" i="1"/>
  <c r="I114" i="1"/>
  <c r="K115" i="1"/>
  <c r="O117" i="1"/>
  <c r="K119" i="1"/>
  <c r="G121" i="1"/>
  <c r="I122" i="1"/>
  <c r="K123" i="1"/>
  <c r="G125" i="1"/>
  <c r="O127" i="1"/>
  <c r="M128" i="1"/>
  <c r="K39" i="1"/>
  <c r="G41" i="1"/>
  <c r="M44" i="1"/>
  <c r="O45" i="1"/>
  <c r="K47" i="1"/>
  <c r="G49" i="1"/>
  <c r="M52" i="1"/>
  <c r="O53" i="1"/>
  <c r="K55" i="1"/>
  <c r="G57" i="1"/>
  <c r="P57" i="1" s="1"/>
  <c r="R57" i="1" s="1"/>
  <c r="M60" i="1"/>
  <c r="O61" i="1"/>
  <c r="K63" i="1"/>
  <c r="T65" i="1"/>
  <c r="G65" i="1"/>
  <c r="P65" i="1" s="1"/>
  <c r="R65" i="1" s="1"/>
  <c r="K66" i="1"/>
  <c r="M68" i="1"/>
  <c r="O69" i="1"/>
  <c r="K71" i="1"/>
  <c r="G73" i="1"/>
  <c r="M76" i="1"/>
  <c r="O77" i="1"/>
  <c r="I79" i="1"/>
  <c r="G80" i="1"/>
  <c r="P80" i="1" s="1"/>
  <c r="R80" i="1" s="1"/>
  <c r="O80" i="1"/>
  <c r="M81" i="1"/>
  <c r="K82" i="1"/>
  <c r="I83" i="1"/>
  <c r="G84" i="1"/>
  <c r="O84" i="1"/>
  <c r="K86" i="1"/>
  <c r="G88" i="1"/>
  <c r="I89" i="1"/>
  <c r="O89" i="1"/>
  <c r="I90" i="1"/>
  <c r="K91" i="1"/>
  <c r="M92" i="1"/>
  <c r="K93" i="1"/>
  <c r="M93" i="1"/>
  <c r="I94" i="1"/>
  <c r="I95" i="1"/>
  <c r="O97" i="1"/>
  <c r="I103" i="1"/>
  <c r="O105" i="1"/>
  <c r="I111" i="1"/>
  <c r="O113" i="1"/>
  <c r="I119" i="1"/>
  <c r="O121" i="1"/>
  <c r="O125" i="1"/>
  <c r="I130" i="1"/>
  <c r="O132" i="1"/>
  <c r="O86" i="1"/>
  <c r="K88" i="1"/>
  <c r="K89" i="1"/>
  <c r="G90" i="1"/>
  <c r="O94" i="1"/>
  <c r="K96" i="1"/>
  <c r="K97" i="1"/>
  <c r="G98" i="1"/>
  <c r="M101" i="1"/>
  <c r="O102" i="1"/>
  <c r="K104" i="1"/>
  <c r="K105" i="1"/>
  <c r="G106" i="1"/>
  <c r="M109" i="1"/>
  <c r="O110" i="1"/>
  <c r="K112" i="1"/>
  <c r="K113" i="1"/>
  <c r="G114" i="1"/>
  <c r="M117" i="1"/>
  <c r="O118" i="1"/>
  <c r="K120" i="1"/>
  <c r="K121" i="1"/>
  <c r="G122" i="1"/>
  <c r="M127" i="1"/>
  <c r="I127" i="1"/>
  <c r="K127" i="1"/>
  <c r="K128" i="1"/>
  <c r="O131" i="1"/>
  <c r="G133" i="1"/>
  <c r="K134" i="1"/>
  <c r="O138" i="1"/>
  <c r="M139" i="1"/>
  <c r="G140" i="1"/>
  <c r="M143" i="1"/>
  <c r="I144" i="1"/>
  <c r="O144" i="1"/>
  <c r="K146" i="1"/>
  <c r="I149" i="1"/>
  <c r="G150" i="1"/>
  <c r="M157" i="1"/>
  <c r="I158" i="1"/>
  <c r="I165" i="1"/>
  <c r="G166" i="1"/>
  <c r="I171" i="1"/>
  <c r="G96" i="1"/>
  <c r="M99" i="1"/>
  <c r="O100" i="1"/>
  <c r="I101" i="1"/>
  <c r="K102" i="1"/>
  <c r="G104" i="1"/>
  <c r="M107" i="1"/>
  <c r="O108" i="1"/>
  <c r="I109" i="1"/>
  <c r="K110" i="1"/>
  <c r="G112" i="1"/>
  <c r="M115" i="1"/>
  <c r="O116" i="1"/>
  <c r="I117" i="1"/>
  <c r="K118" i="1"/>
  <c r="G120" i="1"/>
  <c r="M123" i="1"/>
  <c r="O124" i="1"/>
  <c r="M129" i="1"/>
  <c r="I129" i="1"/>
  <c r="K129" i="1"/>
  <c r="K130" i="1"/>
  <c r="M130" i="1"/>
  <c r="M132" i="1"/>
  <c r="I133" i="1"/>
  <c r="I134" i="1"/>
  <c r="M135" i="1"/>
  <c r="I136" i="1"/>
  <c r="O136" i="1"/>
  <c r="K138" i="1"/>
  <c r="I141" i="1"/>
  <c r="G142" i="1"/>
  <c r="O148" i="1"/>
  <c r="K150" i="1"/>
  <c r="I151" i="1"/>
  <c r="G152" i="1"/>
  <c r="I153" i="1"/>
  <c r="O154" i="1"/>
  <c r="M155" i="1"/>
  <c r="G156" i="1"/>
  <c r="M159" i="1"/>
  <c r="I160" i="1"/>
  <c r="O160" i="1"/>
  <c r="K162" i="1"/>
  <c r="O164" i="1"/>
  <c r="K166" i="1"/>
  <c r="I167" i="1"/>
  <c r="O170" i="1"/>
  <c r="G86" i="1"/>
  <c r="P86" i="1" s="1"/>
  <c r="R86" i="1" s="1"/>
  <c r="M89" i="1"/>
  <c r="O90" i="1"/>
  <c r="K92" i="1"/>
  <c r="G94" i="1"/>
  <c r="P94" i="1" s="1"/>
  <c r="R94" i="1" s="1"/>
  <c r="M97" i="1"/>
  <c r="O98" i="1"/>
  <c r="K100" i="1"/>
  <c r="K101" i="1"/>
  <c r="G102" i="1"/>
  <c r="M105" i="1"/>
  <c r="O106" i="1"/>
  <c r="K108" i="1"/>
  <c r="K109" i="1"/>
  <c r="G110" i="1"/>
  <c r="P110" i="1" s="1"/>
  <c r="R110" i="1" s="1"/>
  <c r="M113" i="1"/>
  <c r="O114" i="1"/>
  <c r="K116" i="1"/>
  <c r="K117" i="1"/>
  <c r="G118" i="1"/>
  <c r="M121" i="1"/>
  <c r="O122" i="1"/>
  <c r="K124" i="1"/>
  <c r="O126" i="1"/>
  <c r="O130" i="1"/>
  <c r="K131" i="1"/>
  <c r="K133" i="1"/>
  <c r="G135" i="1"/>
  <c r="O140" i="1"/>
  <c r="K142" i="1"/>
  <c r="I143" i="1"/>
  <c r="G144" i="1"/>
  <c r="I145" i="1"/>
  <c r="M149" i="1"/>
  <c r="I150" i="1"/>
  <c r="I157" i="1"/>
  <c r="G158" i="1"/>
  <c r="M165" i="1"/>
  <c r="I166" i="1"/>
  <c r="M171" i="1"/>
  <c r="M87" i="1"/>
  <c r="O88" i="1"/>
  <c r="K90" i="1"/>
  <c r="G92" i="1"/>
  <c r="P92" i="1" s="1"/>
  <c r="R92" i="1" s="1"/>
  <c r="M95" i="1"/>
  <c r="O96" i="1"/>
  <c r="K98" i="1"/>
  <c r="G100" i="1"/>
  <c r="M103" i="1"/>
  <c r="O104" i="1"/>
  <c r="K106" i="1"/>
  <c r="G108" i="1"/>
  <c r="M111" i="1"/>
  <c r="O112" i="1"/>
  <c r="K114" i="1"/>
  <c r="G116" i="1"/>
  <c r="P116" i="1" s="1"/>
  <c r="R116" i="1" s="1"/>
  <c r="M119" i="1"/>
  <c r="O120" i="1"/>
  <c r="K122" i="1"/>
  <c r="T124" i="1"/>
  <c r="G124" i="1"/>
  <c r="P124" i="1" s="1"/>
  <c r="R124" i="1" s="1"/>
  <c r="M125" i="1"/>
  <c r="I125" i="1"/>
  <c r="K125" i="1"/>
  <c r="K126" i="1"/>
  <c r="O128" i="1"/>
  <c r="M131" i="1"/>
  <c r="I132" i="1"/>
  <c r="M133" i="1"/>
  <c r="G134" i="1"/>
  <c r="I135" i="1"/>
  <c r="G136" i="1"/>
  <c r="I137" i="1"/>
  <c r="M141" i="1"/>
  <c r="I142" i="1"/>
  <c r="O146" i="1"/>
  <c r="M147" i="1"/>
  <c r="G148" i="1"/>
  <c r="M151" i="1"/>
  <c r="I152" i="1"/>
  <c r="O152" i="1"/>
  <c r="K154" i="1"/>
  <c r="O156" i="1"/>
  <c r="K158" i="1"/>
  <c r="I159" i="1"/>
  <c r="G160" i="1"/>
  <c r="I161" i="1"/>
  <c r="O162" i="1"/>
  <c r="M163" i="1"/>
  <c r="G164" i="1"/>
  <c r="M167" i="1"/>
  <c r="I168" i="1"/>
  <c r="O168" i="1"/>
  <c r="K170" i="1"/>
  <c r="G126" i="1"/>
  <c r="G128" i="1"/>
  <c r="P128" i="1" s="1"/>
  <c r="R128" i="1" s="1"/>
  <c r="O133" i="1"/>
  <c r="K135" i="1"/>
  <c r="K136" i="1"/>
  <c r="G137" i="1"/>
  <c r="M140" i="1"/>
  <c r="O141" i="1"/>
  <c r="K143" i="1"/>
  <c r="K144" i="1"/>
  <c r="G145" i="1"/>
  <c r="M148" i="1"/>
  <c r="O149" i="1"/>
  <c r="K151" i="1"/>
  <c r="K152" i="1"/>
  <c r="G153" i="1"/>
  <c r="M156" i="1"/>
  <c r="O157" i="1"/>
  <c r="K159" i="1"/>
  <c r="K160" i="1"/>
  <c r="G161" i="1"/>
  <c r="M164" i="1"/>
  <c r="O165" i="1"/>
  <c r="K167" i="1"/>
  <c r="K168" i="1"/>
  <c r="G169" i="1"/>
  <c r="O171" i="1"/>
  <c r="O173" i="1"/>
  <c r="M174" i="1"/>
  <c r="I174" i="1"/>
  <c r="K174" i="1"/>
  <c r="I178" i="1"/>
  <c r="M182" i="1"/>
  <c r="G183" i="1"/>
  <c r="M184" i="1"/>
  <c r="I185" i="1"/>
  <c r="O187" i="1"/>
  <c r="K189" i="1"/>
  <c r="M194" i="1"/>
  <c r="I195" i="1"/>
  <c r="O197" i="1"/>
  <c r="M138" i="1"/>
  <c r="O139" i="1"/>
  <c r="I140" i="1"/>
  <c r="K141" i="1"/>
  <c r="G143" i="1"/>
  <c r="M146" i="1"/>
  <c r="O147" i="1"/>
  <c r="I148" i="1"/>
  <c r="K149" i="1"/>
  <c r="G151" i="1"/>
  <c r="M154" i="1"/>
  <c r="O155" i="1"/>
  <c r="I156" i="1"/>
  <c r="K157" i="1"/>
  <c r="G159" i="1"/>
  <c r="M162" i="1"/>
  <c r="O163" i="1"/>
  <c r="I164" i="1"/>
  <c r="K165" i="1"/>
  <c r="G167" i="1"/>
  <c r="M170" i="1"/>
  <c r="K171" i="1"/>
  <c r="M172" i="1"/>
  <c r="I172" i="1"/>
  <c r="K172" i="1"/>
  <c r="K173" i="1"/>
  <c r="G175" i="1"/>
  <c r="M176" i="1"/>
  <c r="I177" i="1"/>
  <c r="O179" i="1"/>
  <c r="K181" i="1"/>
  <c r="I187" i="1"/>
  <c r="K191" i="1"/>
  <c r="I192" i="1"/>
  <c r="G193" i="1"/>
  <c r="I200" i="1"/>
  <c r="M136" i="1"/>
  <c r="O137" i="1"/>
  <c r="I138" i="1"/>
  <c r="K139" i="1"/>
  <c r="K140" i="1"/>
  <c r="G141" i="1"/>
  <c r="M144" i="1"/>
  <c r="O145" i="1"/>
  <c r="I146" i="1"/>
  <c r="K147" i="1"/>
  <c r="K148" i="1"/>
  <c r="T149" i="1"/>
  <c r="G149" i="1"/>
  <c r="P149" i="1" s="1"/>
  <c r="R149" i="1" s="1"/>
  <c r="M152" i="1"/>
  <c r="O153" i="1"/>
  <c r="I154" i="1"/>
  <c r="K155" i="1"/>
  <c r="K156" i="1"/>
  <c r="G157" i="1"/>
  <c r="P157" i="1" s="1"/>
  <c r="R157" i="1" s="1"/>
  <c r="M160" i="1"/>
  <c r="O161" i="1"/>
  <c r="I162" i="1"/>
  <c r="K163" i="1"/>
  <c r="K164" i="1"/>
  <c r="G165" i="1"/>
  <c r="P165" i="1" s="1"/>
  <c r="R165" i="1" s="1"/>
  <c r="M168" i="1"/>
  <c r="O169" i="1"/>
  <c r="I170" i="1"/>
  <c r="M175" i="1"/>
  <c r="I179" i="1"/>
  <c r="K183" i="1"/>
  <c r="I184" i="1"/>
  <c r="G185" i="1"/>
  <c r="O189" i="1"/>
  <c r="K193" i="1"/>
  <c r="I194" i="1"/>
  <c r="O195" i="1"/>
  <c r="K197" i="1"/>
  <c r="G131" i="1"/>
  <c r="P131" i="1" s="1"/>
  <c r="R131" i="1" s="1"/>
  <c r="M134" i="1"/>
  <c r="O135" i="1"/>
  <c r="K137" i="1"/>
  <c r="G139" i="1"/>
  <c r="P139" i="1" s="1"/>
  <c r="R139" i="1" s="1"/>
  <c r="M142" i="1"/>
  <c r="O143" i="1"/>
  <c r="K145" i="1"/>
  <c r="T147" i="1"/>
  <c r="G147" i="1"/>
  <c r="P147" i="1" s="1"/>
  <c r="R147" i="1" s="1"/>
  <c r="M150" i="1"/>
  <c r="O151" i="1"/>
  <c r="K153" i="1"/>
  <c r="G155" i="1"/>
  <c r="P155" i="1" s="1"/>
  <c r="R155" i="1" s="1"/>
  <c r="M158" i="1"/>
  <c r="O159" i="1"/>
  <c r="K161" i="1"/>
  <c r="G163" i="1"/>
  <c r="P163" i="1" s="1"/>
  <c r="R163" i="1" s="1"/>
  <c r="M166" i="1"/>
  <c r="O167" i="1"/>
  <c r="K169" i="1"/>
  <c r="K175" i="1"/>
  <c r="I176" i="1"/>
  <c r="G177" i="1"/>
  <c r="O181" i="1"/>
  <c r="I186" i="1"/>
  <c r="M190" i="1"/>
  <c r="G191" i="1"/>
  <c r="M192" i="1"/>
  <c r="I193" i="1"/>
  <c r="G171" i="1"/>
  <c r="G173" i="1"/>
  <c r="P173" i="1" s="1"/>
  <c r="R173" i="1" s="1"/>
  <c r="O176" i="1"/>
  <c r="K178" i="1"/>
  <c r="K179" i="1"/>
  <c r="G180" i="1"/>
  <c r="M183" i="1"/>
  <c r="O184" i="1"/>
  <c r="K186" i="1"/>
  <c r="K187" i="1"/>
  <c r="G188" i="1"/>
  <c r="M191" i="1"/>
  <c r="O192" i="1"/>
  <c r="K194" i="1"/>
  <c r="K195" i="1"/>
  <c r="G196" i="1"/>
  <c r="K205" i="1"/>
  <c r="I175" i="1"/>
  <c r="K176" i="1"/>
  <c r="G178" i="1"/>
  <c r="M181" i="1"/>
  <c r="O182" i="1"/>
  <c r="I183" i="1"/>
  <c r="K184" i="1"/>
  <c r="G186" i="1"/>
  <c r="M189" i="1"/>
  <c r="O190" i="1"/>
  <c r="I191" i="1"/>
  <c r="K192" i="1"/>
  <c r="G194" i="1"/>
  <c r="M197" i="1"/>
  <c r="K199" i="1"/>
  <c r="G176" i="1"/>
  <c r="M179" i="1"/>
  <c r="O180" i="1"/>
  <c r="I181" i="1"/>
  <c r="K182" i="1"/>
  <c r="G184" i="1"/>
  <c r="M187" i="1"/>
  <c r="O188" i="1"/>
  <c r="I189" i="1"/>
  <c r="K190" i="1"/>
  <c r="G192" i="1"/>
  <c r="P192" i="1" s="1"/>
  <c r="R192" i="1" s="1"/>
  <c r="M195" i="1"/>
  <c r="O196" i="1"/>
  <c r="I197" i="1"/>
  <c r="K198" i="1"/>
  <c r="K200" i="1"/>
  <c r="M200" i="1"/>
  <c r="K201" i="1"/>
  <c r="M202" i="1"/>
  <c r="G203" i="1"/>
  <c r="M177" i="1"/>
  <c r="O178" i="1"/>
  <c r="K180" i="1"/>
  <c r="G182" i="1"/>
  <c r="P182" i="1" s="1"/>
  <c r="R182" i="1" s="1"/>
  <c r="M185" i="1"/>
  <c r="O186" i="1"/>
  <c r="K188" i="1"/>
  <c r="G190" i="1"/>
  <c r="P190" i="1" s="1"/>
  <c r="R190" i="1" s="1"/>
  <c r="M193" i="1"/>
  <c r="O194" i="1"/>
  <c r="K196" i="1"/>
  <c r="G198" i="1"/>
  <c r="K203" i="1"/>
  <c r="M204" i="1"/>
  <c r="M199" i="1"/>
  <c r="I199" i="1"/>
  <c r="G199" i="1"/>
  <c r="P199" i="1" s="1"/>
  <c r="R199" i="1" s="1"/>
  <c r="M201" i="1"/>
  <c r="I201" i="1"/>
  <c r="G201" i="1"/>
  <c r="M203" i="1"/>
  <c r="I203" i="1"/>
  <c r="M205" i="1"/>
  <c r="I205" i="1"/>
  <c r="G205" i="1"/>
  <c r="K206" i="1"/>
  <c r="M206" i="1"/>
  <c r="I206" i="1"/>
  <c r="K208" i="1"/>
  <c r="M208" i="1"/>
  <c r="I208" i="1"/>
  <c r="K210" i="1"/>
  <c r="M210" i="1"/>
  <c r="I210" i="1"/>
  <c r="K212" i="1"/>
  <c r="M212" i="1"/>
  <c r="I212" i="1"/>
  <c r="K214" i="1"/>
  <c r="M214" i="1"/>
  <c r="I214" i="1"/>
  <c r="K216" i="1"/>
  <c r="M216" i="1"/>
  <c r="I216" i="1"/>
  <c r="K218" i="1"/>
  <c r="K220" i="1"/>
  <c r="K222" i="1"/>
  <c r="I225" i="1"/>
  <c r="K226" i="1"/>
  <c r="O228" i="1"/>
  <c r="K230" i="1"/>
  <c r="O232" i="1"/>
  <c r="I238" i="1"/>
  <c r="O224" i="1"/>
  <c r="I230" i="1"/>
  <c r="G234" i="1"/>
  <c r="M235" i="1"/>
  <c r="I236" i="1"/>
  <c r="K202" i="1"/>
  <c r="I202" i="1"/>
  <c r="K204" i="1"/>
  <c r="I204" i="1"/>
  <c r="M207" i="1"/>
  <c r="I207" i="1"/>
  <c r="K207" i="1"/>
  <c r="M209" i="1"/>
  <c r="I209" i="1"/>
  <c r="K209" i="1"/>
  <c r="M211" i="1"/>
  <c r="I211" i="1"/>
  <c r="K211" i="1"/>
  <c r="M213" i="1"/>
  <c r="I213" i="1"/>
  <c r="K213" i="1"/>
  <c r="M215" i="1"/>
  <c r="I215" i="1"/>
  <c r="K215" i="1"/>
  <c r="M217" i="1"/>
  <c r="I217" i="1"/>
  <c r="K217" i="1"/>
  <c r="M219" i="1"/>
  <c r="M221" i="1"/>
  <c r="G226" i="1"/>
  <c r="M227" i="1"/>
  <c r="I228" i="1"/>
  <c r="M231" i="1"/>
  <c r="G232" i="1"/>
  <c r="I237" i="1"/>
  <c r="M223" i="1"/>
  <c r="G224" i="1"/>
  <c r="I229" i="1"/>
  <c r="I233" i="1"/>
  <c r="K234" i="1"/>
  <c r="O236" i="1"/>
  <c r="K238" i="1"/>
  <c r="I218" i="1"/>
  <c r="M218" i="1"/>
  <c r="K219" i="1"/>
  <c r="I220" i="1"/>
  <c r="M220" i="1"/>
  <c r="K221" i="1"/>
  <c r="I222" i="1"/>
  <c r="M222" i="1"/>
  <c r="M224" i="1"/>
  <c r="O225" i="1"/>
  <c r="I226" i="1"/>
  <c r="K227" i="1"/>
  <c r="K228" i="1"/>
  <c r="G229" i="1"/>
  <c r="M232" i="1"/>
  <c r="O233" i="1"/>
  <c r="I234" i="1"/>
  <c r="K235" i="1"/>
  <c r="K236" i="1"/>
  <c r="G237" i="1"/>
  <c r="K239" i="1"/>
  <c r="I240" i="1"/>
  <c r="G241" i="1"/>
  <c r="O241" i="1"/>
  <c r="M242" i="1"/>
  <c r="K243" i="1"/>
  <c r="I244" i="1"/>
  <c r="G245" i="1"/>
  <c r="O245" i="1"/>
  <c r="M246" i="1"/>
  <c r="I247" i="1"/>
  <c r="M247" i="1"/>
  <c r="G248" i="1"/>
  <c r="M251" i="1"/>
  <c r="I252" i="1"/>
  <c r="O256" i="1"/>
  <c r="O258" i="1"/>
  <c r="G260" i="1"/>
  <c r="G262" i="1"/>
  <c r="O264" i="1"/>
  <c r="O223" i="1"/>
  <c r="I224" i="1"/>
  <c r="K225" i="1"/>
  <c r="G227" i="1"/>
  <c r="M230" i="1"/>
  <c r="O231" i="1"/>
  <c r="I232" i="1"/>
  <c r="K233" i="1"/>
  <c r="G235" i="1"/>
  <c r="M238" i="1"/>
  <c r="M239" i="1"/>
  <c r="K240" i="1"/>
  <c r="I241" i="1"/>
  <c r="G242" i="1"/>
  <c r="O242" i="1"/>
  <c r="M243" i="1"/>
  <c r="K244" i="1"/>
  <c r="I245" i="1"/>
  <c r="G246" i="1"/>
  <c r="O246" i="1"/>
  <c r="I249" i="1"/>
  <c r="I253" i="1"/>
  <c r="I261" i="1"/>
  <c r="I263" i="1"/>
  <c r="I219" i="1"/>
  <c r="I221" i="1"/>
  <c r="K223" i="1"/>
  <c r="K224" i="1"/>
  <c r="G225" i="1"/>
  <c r="P225" i="1" s="1"/>
  <c r="R225" i="1" s="1"/>
  <c r="M228" i="1"/>
  <c r="O229" i="1"/>
  <c r="K231" i="1"/>
  <c r="K232" i="1"/>
  <c r="G233" i="1"/>
  <c r="M236" i="1"/>
  <c r="O237" i="1"/>
  <c r="G239" i="1"/>
  <c r="O239" i="1"/>
  <c r="M240" i="1"/>
  <c r="K241" i="1"/>
  <c r="I242" i="1"/>
  <c r="G243" i="1"/>
  <c r="O243" i="1"/>
  <c r="M244" i="1"/>
  <c r="K245" i="1"/>
  <c r="I246" i="1"/>
  <c r="O248" i="1"/>
  <c r="K250" i="1"/>
  <c r="O252" i="1"/>
  <c r="K256" i="1"/>
  <c r="K262" i="1"/>
  <c r="K264" i="1"/>
  <c r="G223" i="1"/>
  <c r="P223" i="1" s="1"/>
  <c r="R223" i="1" s="1"/>
  <c r="M226" i="1"/>
  <c r="O227" i="1"/>
  <c r="K229" i="1"/>
  <c r="G231" i="1"/>
  <c r="M234" i="1"/>
  <c r="O235" i="1"/>
  <c r="K237" i="1"/>
  <c r="I239" i="1"/>
  <c r="G240" i="1"/>
  <c r="O240" i="1"/>
  <c r="M241" i="1"/>
  <c r="K242" i="1"/>
  <c r="I243" i="1"/>
  <c r="G244" i="1"/>
  <c r="O244" i="1"/>
  <c r="M245" i="1"/>
  <c r="K246" i="1"/>
  <c r="M249" i="1"/>
  <c r="I250" i="1"/>
  <c r="M257" i="1"/>
  <c r="M263" i="1"/>
  <c r="M248" i="1"/>
  <c r="O249" i="1"/>
  <c r="K251" i="1"/>
  <c r="K252" i="1"/>
  <c r="G253" i="1"/>
  <c r="G259" i="1"/>
  <c r="I260" i="1"/>
  <c r="K261" i="1"/>
  <c r="M262" i="1"/>
  <c r="O263" i="1"/>
  <c r="I265" i="1"/>
  <c r="K266" i="1"/>
  <c r="M267" i="1"/>
  <c r="G268" i="1"/>
  <c r="O268" i="1"/>
  <c r="I269" i="1"/>
  <c r="O270" i="1"/>
  <c r="O247" i="1"/>
  <c r="I248" i="1"/>
  <c r="K249" i="1"/>
  <c r="G251" i="1"/>
  <c r="M256" i="1"/>
  <c r="O257" i="1"/>
  <c r="G261" i="1"/>
  <c r="I262" i="1"/>
  <c r="K263" i="1"/>
  <c r="M264" i="1"/>
  <c r="K265" i="1"/>
  <c r="M266" i="1"/>
  <c r="G267" i="1"/>
  <c r="O267" i="1"/>
  <c r="I268" i="1"/>
  <c r="K269" i="1"/>
  <c r="I270" i="1"/>
  <c r="K247" i="1"/>
  <c r="K248" i="1"/>
  <c r="G249" i="1"/>
  <c r="M252" i="1"/>
  <c r="O253" i="1"/>
  <c r="I256" i="1"/>
  <c r="K257" i="1"/>
  <c r="M258" i="1"/>
  <c r="O259" i="1"/>
  <c r="G263" i="1"/>
  <c r="I264" i="1"/>
  <c r="M265" i="1"/>
  <c r="G266" i="1"/>
  <c r="O266" i="1"/>
  <c r="I267" i="1"/>
  <c r="K268" i="1"/>
  <c r="M269" i="1"/>
  <c r="K270" i="1"/>
  <c r="G247" i="1"/>
  <c r="M250" i="1"/>
  <c r="O251" i="1"/>
  <c r="K253" i="1"/>
  <c r="G257" i="1"/>
  <c r="P257" i="1" s="1"/>
  <c r="R257" i="1" s="1"/>
  <c r="I258" i="1"/>
  <c r="K259" i="1"/>
  <c r="M260" i="1"/>
  <c r="O261" i="1"/>
  <c r="G265" i="1"/>
  <c r="O265" i="1"/>
  <c r="I266" i="1"/>
  <c r="K267" i="1"/>
  <c r="M268" i="1"/>
  <c r="O269" i="1"/>
  <c r="M270" i="1"/>
  <c r="G269" i="1"/>
  <c r="G270" i="1"/>
  <c r="P198" i="1" l="1"/>
  <c r="T139" i="1"/>
  <c r="T92" i="1"/>
  <c r="P120" i="1"/>
  <c r="R120" i="1" s="1"/>
  <c r="P59" i="1"/>
  <c r="T43" i="1"/>
  <c r="W43" i="1" s="1"/>
  <c r="P66" i="1"/>
  <c r="R66" i="1" s="1"/>
  <c r="P50" i="1"/>
  <c r="R50" i="1" s="1"/>
  <c r="K7" i="1"/>
  <c r="T15" i="1"/>
  <c r="P259" i="1"/>
  <c r="R259" i="1" s="1"/>
  <c r="T225" i="1"/>
  <c r="P176" i="1"/>
  <c r="R176" i="1" s="1"/>
  <c r="P20" i="1"/>
  <c r="R20" i="1" s="1"/>
  <c r="P253" i="1"/>
  <c r="R253" i="1" s="1"/>
  <c r="T190" i="1"/>
  <c r="P51" i="1"/>
  <c r="R51" i="1" s="1"/>
  <c r="P58" i="1"/>
  <c r="R58" i="1" s="1"/>
  <c r="P42" i="1"/>
  <c r="R42" i="1" s="1"/>
  <c r="I7" i="1"/>
  <c r="P261" i="1"/>
  <c r="R261" i="1" s="1"/>
  <c r="P161" i="1"/>
  <c r="P266" i="1"/>
  <c r="P263" i="1"/>
  <c r="P249" i="1"/>
  <c r="P267" i="1"/>
  <c r="P240" i="1"/>
  <c r="G228" i="1"/>
  <c r="P228" i="1" s="1"/>
  <c r="R228" i="1" s="1"/>
  <c r="T228" i="1"/>
  <c r="P247" i="1"/>
  <c r="P251" i="1"/>
  <c r="P239" i="1"/>
  <c r="P246" i="1"/>
  <c r="P229" i="1"/>
  <c r="P226" i="1"/>
  <c r="P269" i="1"/>
  <c r="P265" i="1"/>
  <c r="P268" i="1"/>
  <c r="T253" i="1"/>
  <c r="W253" i="1" s="1"/>
  <c r="P244" i="1"/>
  <c r="P231" i="1"/>
  <c r="P235" i="1"/>
  <c r="P248" i="1"/>
  <c r="P241" i="1"/>
  <c r="P237" i="1"/>
  <c r="P201" i="1"/>
  <c r="T182" i="1"/>
  <c r="P203" i="1"/>
  <c r="T200" i="1"/>
  <c r="G200" i="1"/>
  <c r="P200" i="1" s="1"/>
  <c r="R200" i="1" s="1"/>
  <c r="P184" i="1"/>
  <c r="P194" i="1"/>
  <c r="P186" i="1"/>
  <c r="P178" i="1"/>
  <c r="P196" i="1"/>
  <c r="P171" i="1"/>
  <c r="P177" i="1"/>
  <c r="T155" i="1"/>
  <c r="W147" i="1"/>
  <c r="T165" i="1"/>
  <c r="P141" i="1"/>
  <c r="P193" i="1"/>
  <c r="P175" i="1"/>
  <c r="P167" i="1"/>
  <c r="P151" i="1"/>
  <c r="G162" i="1"/>
  <c r="P162" i="1" s="1"/>
  <c r="R162" i="1" s="1"/>
  <c r="G154" i="1"/>
  <c r="P154" i="1" s="1"/>
  <c r="R154" i="1" s="1"/>
  <c r="G146" i="1"/>
  <c r="P146" i="1" s="1"/>
  <c r="R146" i="1" s="1"/>
  <c r="G138" i="1"/>
  <c r="P138" i="1" s="1"/>
  <c r="R138" i="1" s="1"/>
  <c r="P126" i="1"/>
  <c r="P100" i="1"/>
  <c r="P118" i="1"/>
  <c r="P102" i="1"/>
  <c r="T86" i="1"/>
  <c r="G132" i="1"/>
  <c r="P132" i="1" s="1"/>
  <c r="R132" i="1" s="1"/>
  <c r="T120" i="1"/>
  <c r="P166" i="1"/>
  <c r="P150" i="1"/>
  <c r="P122" i="1"/>
  <c r="P114" i="1"/>
  <c r="P106" i="1"/>
  <c r="P98" i="1"/>
  <c r="P88" i="1"/>
  <c r="P84" i="1"/>
  <c r="P41" i="1"/>
  <c r="P121" i="1"/>
  <c r="P79" i="1"/>
  <c r="T75" i="1"/>
  <c r="P67" i="1"/>
  <c r="T51" i="1"/>
  <c r="W51" i="1" s="1"/>
  <c r="P27" i="1"/>
  <c r="G70" i="1"/>
  <c r="P70" i="1" s="1"/>
  <c r="R70" i="1" s="1"/>
  <c r="G54" i="1"/>
  <c r="P54" i="1" s="1"/>
  <c r="R54" i="1" s="1"/>
  <c r="T54" i="1"/>
  <c r="G38" i="1"/>
  <c r="P38" i="1" s="1"/>
  <c r="R38" i="1" s="1"/>
  <c r="G31" i="1"/>
  <c r="P31" i="1" s="1"/>
  <c r="R31" i="1" s="1"/>
  <c r="P32" i="1"/>
  <c r="P24" i="1"/>
  <c r="T50" i="1"/>
  <c r="P11" i="1"/>
  <c r="T42" i="1"/>
  <c r="W42" i="1" s="1"/>
  <c r="T30" i="1"/>
  <c r="W30" i="1" s="1"/>
  <c r="P19" i="1"/>
  <c r="P14" i="1"/>
  <c r="T58" i="1"/>
  <c r="T28" i="1"/>
  <c r="W28" i="1" s="1"/>
  <c r="P17" i="1"/>
  <c r="H7" i="1"/>
  <c r="P12" i="1"/>
  <c r="P60" i="1"/>
  <c r="P95" i="1"/>
  <c r="P168" i="1"/>
  <c r="P264" i="1"/>
  <c r="P243" i="1"/>
  <c r="W225" i="1"/>
  <c r="G222" i="1"/>
  <c r="P222" i="1" s="1"/>
  <c r="R222" i="1" s="1"/>
  <c r="G218" i="1"/>
  <c r="P218" i="1" s="1"/>
  <c r="R218" i="1" s="1"/>
  <c r="P242" i="1"/>
  <c r="P262" i="1"/>
  <c r="G221" i="1"/>
  <c r="P221" i="1" s="1"/>
  <c r="R221" i="1" s="1"/>
  <c r="T219" i="1"/>
  <c r="G219" i="1"/>
  <c r="P219" i="1" s="1"/>
  <c r="R219" i="1" s="1"/>
  <c r="P224" i="1"/>
  <c r="P232" i="1"/>
  <c r="G216" i="1"/>
  <c r="P216" i="1" s="1"/>
  <c r="R216" i="1" s="1"/>
  <c r="G214" i="1"/>
  <c r="P214" i="1" s="1"/>
  <c r="R214" i="1" s="1"/>
  <c r="T214" i="1"/>
  <c r="G212" i="1"/>
  <c r="P212" i="1" s="1"/>
  <c r="R212" i="1" s="1"/>
  <c r="G210" i="1"/>
  <c r="P210" i="1" s="1"/>
  <c r="R210" i="1" s="1"/>
  <c r="G208" i="1"/>
  <c r="P208" i="1" s="1"/>
  <c r="R208" i="1" s="1"/>
  <c r="G206" i="1"/>
  <c r="P206" i="1" s="1"/>
  <c r="R206" i="1" s="1"/>
  <c r="T206" i="1"/>
  <c r="G181" i="1"/>
  <c r="P181" i="1" s="1"/>
  <c r="R181" i="1" s="1"/>
  <c r="W139" i="1"/>
  <c r="P185" i="1"/>
  <c r="W149" i="1"/>
  <c r="G170" i="1"/>
  <c r="P170" i="1" s="1"/>
  <c r="R170" i="1" s="1"/>
  <c r="P153" i="1"/>
  <c r="P145" i="1"/>
  <c r="P137" i="1"/>
  <c r="P164" i="1"/>
  <c r="P136" i="1"/>
  <c r="W124" i="1"/>
  <c r="W92" i="1"/>
  <c r="P158" i="1"/>
  <c r="P112" i="1"/>
  <c r="P96" i="1"/>
  <c r="W65" i="1"/>
  <c r="P125" i="1"/>
  <c r="P113" i="1"/>
  <c r="P89" i="1"/>
  <c r="G78" i="1"/>
  <c r="P78" i="1" s="1"/>
  <c r="R78" i="1" s="1"/>
  <c r="P69" i="1"/>
  <c r="P53" i="1"/>
  <c r="G37" i="1"/>
  <c r="P37" i="1" s="1"/>
  <c r="R37" i="1" s="1"/>
  <c r="P109" i="1"/>
  <c r="P81" i="1"/>
  <c r="P74" i="1"/>
  <c r="W58" i="1"/>
  <c r="W50" i="1"/>
  <c r="W15" i="1"/>
  <c r="T36" i="1"/>
  <c r="O7" i="1"/>
  <c r="P68" i="1"/>
  <c r="P103" i="1"/>
  <c r="P230" i="1"/>
  <c r="P258" i="1"/>
  <c r="G252" i="1"/>
  <c r="P252" i="1" s="1"/>
  <c r="R252" i="1" s="1"/>
  <c r="P260" i="1"/>
  <c r="P245" i="1"/>
  <c r="G217" i="1"/>
  <c r="P217" i="1" s="1"/>
  <c r="R217" i="1" s="1"/>
  <c r="G215" i="1"/>
  <c r="P215" i="1" s="1"/>
  <c r="R215" i="1" s="1"/>
  <c r="G213" i="1"/>
  <c r="P213" i="1" s="1"/>
  <c r="R213" i="1" s="1"/>
  <c r="T213" i="1"/>
  <c r="G211" i="1"/>
  <c r="P211" i="1" s="1"/>
  <c r="R211" i="1" s="1"/>
  <c r="G209" i="1"/>
  <c r="P209" i="1" s="1"/>
  <c r="R209" i="1" s="1"/>
  <c r="T209" i="1"/>
  <c r="G207" i="1"/>
  <c r="P207" i="1" s="1"/>
  <c r="R207" i="1" s="1"/>
  <c r="G202" i="1"/>
  <c r="P202" i="1" s="1"/>
  <c r="R202" i="1" s="1"/>
  <c r="W190" i="1"/>
  <c r="T199" i="1"/>
  <c r="W199" i="1" s="1"/>
  <c r="G189" i="1"/>
  <c r="P189" i="1" s="1"/>
  <c r="R189" i="1" s="1"/>
  <c r="P180" i="1"/>
  <c r="T173" i="1"/>
  <c r="G172" i="1"/>
  <c r="P172" i="1" s="1"/>
  <c r="R172" i="1" s="1"/>
  <c r="P159" i="1"/>
  <c r="P143" i="1"/>
  <c r="P169" i="1"/>
  <c r="P160" i="1"/>
  <c r="P148" i="1"/>
  <c r="P144" i="1"/>
  <c r="P135" i="1"/>
  <c r="P156" i="1"/>
  <c r="G130" i="1"/>
  <c r="P130" i="1" s="1"/>
  <c r="R130" i="1" s="1"/>
  <c r="P140" i="1"/>
  <c r="G91" i="1"/>
  <c r="P91" i="1" s="1"/>
  <c r="R91" i="1" s="1"/>
  <c r="G93" i="1"/>
  <c r="P93" i="1" s="1"/>
  <c r="R93" i="1" s="1"/>
  <c r="P105" i="1"/>
  <c r="P83" i="1"/>
  <c r="P77" i="1"/>
  <c r="G62" i="1"/>
  <c r="P62" i="1" s="1"/>
  <c r="R62" i="1" s="1"/>
  <c r="G46" i="1"/>
  <c r="P46" i="1" s="1"/>
  <c r="R46" i="1" s="1"/>
  <c r="T46" i="1"/>
  <c r="G35" i="1"/>
  <c r="P35" i="1" s="1"/>
  <c r="R35" i="1" s="1"/>
  <c r="G72" i="1"/>
  <c r="P72" i="1" s="1"/>
  <c r="R72" i="1" s="1"/>
  <c r="G64" i="1"/>
  <c r="P64" i="1" s="1"/>
  <c r="R64" i="1" s="1"/>
  <c r="G56" i="1"/>
  <c r="P56" i="1" s="1"/>
  <c r="R56" i="1" s="1"/>
  <c r="G48" i="1"/>
  <c r="P48" i="1" s="1"/>
  <c r="R48" i="1" s="1"/>
  <c r="G40" i="1"/>
  <c r="P40" i="1" s="1"/>
  <c r="R40" i="1" s="1"/>
  <c r="W36" i="1"/>
  <c r="M7" i="1"/>
  <c r="J7" i="1"/>
  <c r="T66" i="1"/>
  <c r="W66" i="1" s="1"/>
  <c r="T29" i="1"/>
  <c r="T25" i="1"/>
  <c r="W25" i="1" s="1"/>
  <c r="P22" i="1"/>
  <c r="T13" i="1"/>
  <c r="W13" i="1" s="1"/>
  <c r="P9" i="1"/>
  <c r="P44" i="1"/>
  <c r="P76" i="1"/>
  <c r="P111" i="1"/>
  <c r="P238" i="1"/>
  <c r="P250" i="1"/>
  <c r="T259" i="1"/>
  <c r="W259" i="1" s="1"/>
  <c r="T223" i="1"/>
  <c r="W223" i="1" s="1"/>
  <c r="P270" i="1"/>
  <c r="T257" i="1"/>
  <c r="W257" i="1" s="1"/>
  <c r="P233" i="1"/>
  <c r="T220" i="1"/>
  <c r="G220" i="1"/>
  <c r="P220" i="1" s="1"/>
  <c r="R220" i="1" s="1"/>
  <c r="G236" i="1"/>
  <c r="P236" i="1" s="1"/>
  <c r="R236" i="1" s="1"/>
  <c r="T236" i="1"/>
  <c r="P227" i="1"/>
  <c r="G204" i="1"/>
  <c r="P204" i="1" s="1"/>
  <c r="R204" i="1" s="1"/>
  <c r="P234" i="1"/>
  <c r="P205" i="1"/>
  <c r="W182" i="1"/>
  <c r="T192" i="1"/>
  <c r="W192" i="1" s="1"/>
  <c r="T176" i="1"/>
  <c r="W176" i="1" s="1"/>
  <c r="G195" i="1"/>
  <c r="P195" i="1" s="1"/>
  <c r="R195" i="1" s="1"/>
  <c r="G187" i="1"/>
  <c r="P187" i="1" s="1"/>
  <c r="R187" i="1" s="1"/>
  <c r="T187" i="1"/>
  <c r="G179" i="1"/>
  <c r="P179" i="1" s="1"/>
  <c r="R179" i="1" s="1"/>
  <c r="G197" i="1"/>
  <c r="P197" i="1" s="1"/>
  <c r="R197" i="1" s="1"/>
  <c r="P188" i="1"/>
  <c r="W173" i="1"/>
  <c r="P191" i="1"/>
  <c r="T163" i="1"/>
  <c r="W163" i="1" s="1"/>
  <c r="W155" i="1"/>
  <c r="T131" i="1"/>
  <c r="W131" i="1" s="1"/>
  <c r="W165" i="1"/>
  <c r="T157" i="1"/>
  <c r="W157" i="1" s="1"/>
  <c r="P183" i="1"/>
  <c r="G174" i="1"/>
  <c r="P174" i="1" s="1"/>
  <c r="R174" i="1" s="1"/>
  <c r="W128" i="1"/>
  <c r="P134" i="1"/>
  <c r="G129" i="1"/>
  <c r="P129" i="1" s="1"/>
  <c r="R129" i="1" s="1"/>
  <c r="T116" i="1"/>
  <c r="W116" i="1" s="1"/>
  <c r="P108" i="1"/>
  <c r="T110" i="1"/>
  <c r="W110" i="1" s="1"/>
  <c r="T94" i="1"/>
  <c r="W94" i="1" s="1"/>
  <c r="W86" i="1"/>
  <c r="P152" i="1"/>
  <c r="P142" i="1"/>
  <c r="T128" i="1"/>
  <c r="W120" i="1"/>
  <c r="P104" i="1"/>
  <c r="P133" i="1"/>
  <c r="G123" i="1"/>
  <c r="P123" i="1" s="1"/>
  <c r="R123" i="1" s="1"/>
  <c r="G115" i="1"/>
  <c r="P115" i="1" s="1"/>
  <c r="R115" i="1" s="1"/>
  <c r="G107" i="1"/>
  <c r="P107" i="1" s="1"/>
  <c r="R107" i="1" s="1"/>
  <c r="G99" i="1"/>
  <c r="P99" i="1" s="1"/>
  <c r="R99" i="1" s="1"/>
  <c r="P90" i="1"/>
  <c r="T80" i="1"/>
  <c r="W80" i="1" s="1"/>
  <c r="P73" i="1"/>
  <c r="T57" i="1"/>
  <c r="W57" i="1" s="1"/>
  <c r="P49" i="1"/>
  <c r="P97" i="1"/>
  <c r="G85" i="1"/>
  <c r="P85" i="1" s="1"/>
  <c r="R85" i="1" s="1"/>
  <c r="W75" i="1"/>
  <c r="W29" i="1"/>
  <c r="P127" i="1"/>
  <c r="P82" i="1"/>
  <c r="P61" i="1"/>
  <c r="P45" i="1"/>
  <c r="G33" i="1"/>
  <c r="P33" i="1" s="1"/>
  <c r="R33" i="1" s="1"/>
  <c r="P117" i="1"/>
  <c r="P101" i="1"/>
  <c r="P71" i="1"/>
  <c r="P63" i="1"/>
  <c r="P55" i="1"/>
  <c r="P47" i="1"/>
  <c r="P39" i="1"/>
  <c r="P26" i="1"/>
  <c r="T20" i="1"/>
  <c r="W20" i="1" s="1"/>
  <c r="T16" i="1"/>
  <c r="W16" i="1" s="1"/>
  <c r="L7" i="1"/>
  <c r="P23" i="1"/>
  <c r="P18" i="1"/>
  <c r="T10" i="1"/>
  <c r="W10" i="1" s="1"/>
  <c r="T34" i="1"/>
  <c r="W34" i="1" s="1"/>
  <c r="P21" i="1"/>
  <c r="P52" i="1"/>
  <c r="P87" i="1"/>
  <c r="P119" i="1"/>
  <c r="P256" i="1"/>
  <c r="F7" i="1"/>
  <c r="T85" i="1" l="1"/>
  <c r="T99" i="1"/>
  <c r="T64" i="1"/>
  <c r="T93" i="1"/>
  <c r="W93" i="1" s="1"/>
  <c r="T130" i="1"/>
  <c r="T222" i="1"/>
  <c r="T154" i="1"/>
  <c r="T204" i="1"/>
  <c r="W204" i="1" s="1"/>
  <c r="T48" i="1"/>
  <c r="T172" i="1"/>
  <c r="T252" i="1"/>
  <c r="T210" i="1"/>
  <c r="W210" i="1" s="1"/>
  <c r="T132" i="1"/>
  <c r="T138" i="1"/>
  <c r="T261" i="1"/>
  <c r="W261" i="1" s="1"/>
  <c r="R161" i="1"/>
  <c r="W161" i="1" s="1"/>
  <c r="T161" i="1"/>
  <c r="T115" i="1"/>
  <c r="T35" i="1"/>
  <c r="T189" i="1"/>
  <c r="W189" i="1" s="1"/>
  <c r="R59" i="1"/>
  <c r="W59" i="1" s="1"/>
  <c r="T59" i="1"/>
  <c r="R198" i="1"/>
  <c r="T198" i="1"/>
  <c r="T256" i="1"/>
  <c r="R256" i="1"/>
  <c r="R55" i="1"/>
  <c r="T55" i="1"/>
  <c r="R97" i="1"/>
  <c r="T97" i="1"/>
  <c r="R87" i="1"/>
  <c r="T87" i="1"/>
  <c r="R39" i="1"/>
  <c r="T39" i="1"/>
  <c r="R71" i="1"/>
  <c r="T71" i="1"/>
  <c r="T33" i="1"/>
  <c r="R127" i="1"/>
  <c r="T127" i="1"/>
  <c r="W85" i="1"/>
  <c r="W99" i="1"/>
  <c r="W115" i="1"/>
  <c r="R133" i="1"/>
  <c r="T133" i="1"/>
  <c r="T142" i="1"/>
  <c r="R142" i="1"/>
  <c r="T129" i="1"/>
  <c r="T174" i="1"/>
  <c r="T179" i="1"/>
  <c r="T195" i="1"/>
  <c r="W236" i="1"/>
  <c r="T250" i="1"/>
  <c r="R250" i="1"/>
  <c r="R44" i="1"/>
  <c r="T44" i="1"/>
  <c r="T40" i="1"/>
  <c r="T56" i="1"/>
  <c r="T72" i="1"/>
  <c r="W46" i="1"/>
  <c r="R83" i="1"/>
  <c r="T83" i="1"/>
  <c r="R140" i="1"/>
  <c r="T140" i="1"/>
  <c r="R143" i="1"/>
  <c r="T143" i="1"/>
  <c r="R180" i="1"/>
  <c r="T180" i="1"/>
  <c r="T202" i="1"/>
  <c r="W209" i="1"/>
  <c r="W213" i="1"/>
  <c r="T217" i="1"/>
  <c r="W252" i="1"/>
  <c r="T103" i="1"/>
  <c r="R103" i="1"/>
  <c r="W103" i="1" s="1"/>
  <c r="R81" i="1"/>
  <c r="T81" i="1"/>
  <c r="R53" i="1"/>
  <c r="T53" i="1"/>
  <c r="R89" i="1"/>
  <c r="T89" i="1"/>
  <c r="R113" i="1"/>
  <c r="T113" i="1"/>
  <c r="R112" i="1"/>
  <c r="T112" i="1"/>
  <c r="R136" i="1"/>
  <c r="T136" i="1"/>
  <c r="R153" i="1"/>
  <c r="T153" i="1"/>
  <c r="T181" i="1"/>
  <c r="T208" i="1"/>
  <c r="W208" i="1" s="1"/>
  <c r="T212" i="1"/>
  <c r="T216" i="1"/>
  <c r="W219" i="1"/>
  <c r="T262" i="1"/>
  <c r="R262" i="1"/>
  <c r="W222" i="1"/>
  <c r="R60" i="1"/>
  <c r="T60" i="1"/>
  <c r="R24" i="1"/>
  <c r="T24" i="1"/>
  <c r="T38" i="1"/>
  <c r="W38" i="1" s="1"/>
  <c r="T70" i="1"/>
  <c r="W70" i="1" s="1"/>
  <c r="R67" i="1"/>
  <c r="T67" i="1"/>
  <c r="R41" i="1"/>
  <c r="T41" i="1"/>
  <c r="R106" i="1"/>
  <c r="T106" i="1"/>
  <c r="T166" i="1"/>
  <c r="R166" i="1"/>
  <c r="R126" i="1"/>
  <c r="T126" i="1"/>
  <c r="T146" i="1"/>
  <c r="T162" i="1"/>
  <c r="W162" i="1" s="1"/>
  <c r="R193" i="1"/>
  <c r="T193" i="1"/>
  <c r="R178" i="1"/>
  <c r="T178" i="1"/>
  <c r="W200" i="1"/>
  <c r="R201" i="1"/>
  <c r="T201" i="1"/>
  <c r="R235" i="1"/>
  <c r="T235" i="1"/>
  <c r="R268" i="1"/>
  <c r="T268" i="1"/>
  <c r="R229" i="1"/>
  <c r="T229" i="1"/>
  <c r="R251" i="1"/>
  <c r="T251" i="1"/>
  <c r="R240" i="1"/>
  <c r="T240" i="1"/>
  <c r="R263" i="1"/>
  <c r="T263" i="1"/>
  <c r="R21" i="1"/>
  <c r="T21" i="1"/>
  <c r="R117" i="1"/>
  <c r="T117" i="1"/>
  <c r="R52" i="1"/>
  <c r="W52" i="1" s="1"/>
  <c r="T52" i="1"/>
  <c r="R18" i="1"/>
  <c r="T18" i="1"/>
  <c r="R47" i="1"/>
  <c r="W47" i="1" s="1"/>
  <c r="T47" i="1"/>
  <c r="R101" i="1"/>
  <c r="T101" i="1"/>
  <c r="R45" i="1"/>
  <c r="W45" i="1" s="1"/>
  <c r="T45" i="1"/>
  <c r="R73" i="1"/>
  <c r="T73" i="1"/>
  <c r="R104" i="1"/>
  <c r="T104" i="1"/>
  <c r="R152" i="1"/>
  <c r="T152" i="1"/>
  <c r="R108" i="1"/>
  <c r="T108" i="1"/>
  <c r="R134" i="1"/>
  <c r="T134" i="1"/>
  <c r="R183" i="1"/>
  <c r="T183" i="1"/>
  <c r="R188" i="1"/>
  <c r="T188" i="1"/>
  <c r="W179" i="1"/>
  <c r="W195" i="1"/>
  <c r="W220" i="1"/>
  <c r="R270" i="1"/>
  <c r="T270" i="1"/>
  <c r="T238" i="1"/>
  <c r="R238" i="1"/>
  <c r="R9" i="1"/>
  <c r="P7" i="1"/>
  <c r="T9" i="1"/>
  <c r="R22" i="1"/>
  <c r="T22" i="1"/>
  <c r="W48" i="1"/>
  <c r="W64" i="1"/>
  <c r="W35" i="1"/>
  <c r="T62" i="1"/>
  <c r="W62" i="1" s="1"/>
  <c r="R105" i="1"/>
  <c r="W105" i="1" s="1"/>
  <c r="T105" i="1"/>
  <c r="W130" i="1"/>
  <c r="R148" i="1"/>
  <c r="T148" i="1"/>
  <c r="R159" i="1"/>
  <c r="W159" i="1" s="1"/>
  <c r="T159" i="1"/>
  <c r="T207" i="1"/>
  <c r="W207" i="1" s="1"/>
  <c r="T211" i="1"/>
  <c r="T215" i="1"/>
  <c r="R245" i="1"/>
  <c r="T245" i="1"/>
  <c r="R68" i="1"/>
  <c r="W68" i="1" s="1"/>
  <c r="T68" i="1"/>
  <c r="R109" i="1"/>
  <c r="T109" i="1"/>
  <c r="R69" i="1"/>
  <c r="T69" i="1"/>
  <c r="R125" i="1"/>
  <c r="T125" i="1"/>
  <c r="T158" i="1"/>
  <c r="R158" i="1"/>
  <c r="R164" i="1"/>
  <c r="T164" i="1"/>
  <c r="R185" i="1"/>
  <c r="T185" i="1"/>
  <c r="W212" i="1"/>
  <c r="W216" i="1"/>
  <c r="R242" i="1"/>
  <c r="T242" i="1"/>
  <c r="T264" i="1"/>
  <c r="R264" i="1"/>
  <c r="R12" i="1"/>
  <c r="T12" i="1"/>
  <c r="R32" i="1"/>
  <c r="W32" i="1" s="1"/>
  <c r="T32" i="1"/>
  <c r="R84" i="1"/>
  <c r="T84" i="1"/>
  <c r="R114" i="1"/>
  <c r="T114" i="1"/>
  <c r="R102" i="1"/>
  <c r="T102" i="1"/>
  <c r="W138" i="1"/>
  <c r="W154" i="1"/>
  <c r="R151" i="1"/>
  <c r="T151" i="1"/>
  <c r="R141" i="1"/>
  <c r="T141" i="1"/>
  <c r="R177" i="1"/>
  <c r="T177" i="1"/>
  <c r="R186" i="1"/>
  <c r="T186" i="1"/>
  <c r="R237" i="1"/>
  <c r="T237" i="1"/>
  <c r="R231" i="1"/>
  <c r="T231" i="1"/>
  <c r="R265" i="1"/>
  <c r="T265" i="1"/>
  <c r="R246" i="1"/>
  <c r="T246" i="1"/>
  <c r="R247" i="1"/>
  <c r="T247" i="1"/>
  <c r="R266" i="1"/>
  <c r="T266" i="1"/>
  <c r="R26" i="1"/>
  <c r="T26" i="1"/>
  <c r="R227" i="1"/>
  <c r="T227" i="1"/>
  <c r="G7" i="1"/>
  <c r="R160" i="1"/>
  <c r="T160" i="1"/>
  <c r="W211" i="1"/>
  <c r="W215" i="1"/>
  <c r="R260" i="1"/>
  <c r="W260" i="1" s="1"/>
  <c r="T260" i="1"/>
  <c r="R258" i="1"/>
  <c r="T258" i="1"/>
  <c r="W78" i="1"/>
  <c r="R137" i="1"/>
  <c r="T137" i="1"/>
  <c r="R232" i="1"/>
  <c r="W232" i="1" s="1"/>
  <c r="T232" i="1"/>
  <c r="R168" i="1"/>
  <c r="T168" i="1"/>
  <c r="R14" i="1"/>
  <c r="W14" i="1" s="1"/>
  <c r="T14" i="1"/>
  <c r="R11" i="1"/>
  <c r="T11" i="1"/>
  <c r="R27" i="1"/>
  <c r="T27" i="1"/>
  <c r="R79" i="1"/>
  <c r="W79" i="1" s="1"/>
  <c r="T79" i="1"/>
  <c r="R88" i="1"/>
  <c r="T88" i="1"/>
  <c r="R122" i="1"/>
  <c r="W122" i="1" s="1"/>
  <c r="T122" i="1"/>
  <c r="R118" i="1"/>
  <c r="T118" i="1"/>
  <c r="R167" i="1"/>
  <c r="W167" i="1" s="1"/>
  <c r="T167" i="1"/>
  <c r="R171" i="1"/>
  <c r="T171" i="1"/>
  <c r="R194" i="1"/>
  <c r="W194" i="1" s="1"/>
  <c r="T194" i="1"/>
  <c r="T203" i="1"/>
  <c r="R203" i="1"/>
  <c r="R241" i="1"/>
  <c r="W241" i="1" s="1"/>
  <c r="T241" i="1"/>
  <c r="R244" i="1"/>
  <c r="T244" i="1"/>
  <c r="R269" i="1"/>
  <c r="W269" i="1" s="1"/>
  <c r="T269" i="1"/>
  <c r="R239" i="1"/>
  <c r="T239" i="1"/>
  <c r="R267" i="1"/>
  <c r="W267" i="1" s="1"/>
  <c r="T267" i="1"/>
  <c r="R23" i="1"/>
  <c r="T23" i="1"/>
  <c r="R61" i="1"/>
  <c r="W61" i="1" s="1"/>
  <c r="T61" i="1"/>
  <c r="R205" i="1"/>
  <c r="T205" i="1"/>
  <c r="T111" i="1"/>
  <c r="R111" i="1"/>
  <c r="R135" i="1"/>
  <c r="T135" i="1"/>
  <c r="T119" i="1"/>
  <c r="R119" i="1"/>
  <c r="R63" i="1"/>
  <c r="T63" i="1"/>
  <c r="W33" i="1"/>
  <c r="R82" i="1"/>
  <c r="T82" i="1"/>
  <c r="R49" i="1"/>
  <c r="T49" i="1"/>
  <c r="R90" i="1"/>
  <c r="T90" i="1"/>
  <c r="T107" i="1"/>
  <c r="W107" i="1" s="1"/>
  <c r="T123" i="1"/>
  <c r="W123" i="1" s="1"/>
  <c r="W129" i="1"/>
  <c r="W174" i="1"/>
  <c r="R191" i="1"/>
  <c r="T191" i="1"/>
  <c r="T197" i="1"/>
  <c r="W197" i="1" s="1"/>
  <c r="W187" i="1"/>
  <c r="R234" i="1"/>
  <c r="T234" i="1"/>
  <c r="R233" i="1"/>
  <c r="T233" i="1"/>
  <c r="R76" i="1"/>
  <c r="T76" i="1"/>
  <c r="W40" i="1"/>
  <c r="W56" i="1"/>
  <c r="W72" i="1"/>
  <c r="R77" i="1"/>
  <c r="T77" i="1"/>
  <c r="T91" i="1"/>
  <c r="W91" i="1" s="1"/>
  <c r="R156" i="1"/>
  <c r="T156" i="1"/>
  <c r="R144" i="1"/>
  <c r="T144" i="1"/>
  <c r="R169" i="1"/>
  <c r="T169" i="1"/>
  <c r="W172" i="1"/>
  <c r="W202" i="1"/>
  <c r="W217" i="1"/>
  <c r="T230" i="1"/>
  <c r="R230" i="1"/>
  <c r="R74" i="1"/>
  <c r="T74" i="1"/>
  <c r="T37" i="1"/>
  <c r="W37" i="1" s="1"/>
  <c r="T78" i="1"/>
  <c r="R96" i="1"/>
  <c r="T96" i="1"/>
  <c r="R145" i="1"/>
  <c r="T145" i="1"/>
  <c r="T170" i="1"/>
  <c r="W170" i="1" s="1"/>
  <c r="W181" i="1"/>
  <c r="W206" i="1"/>
  <c r="W214" i="1"/>
  <c r="R224" i="1"/>
  <c r="T224" i="1"/>
  <c r="T221" i="1"/>
  <c r="W221" i="1" s="1"/>
  <c r="T218" i="1"/>
  <c r="W218" i="1" s="1"/>
  <c r="R243" i="1"/>
  <c r="T243" i="1"/>
  <c r="T95" i="1"/>
  <c r="R95" i="1"/>
  <c r="R17" i="1"/>
  <c r="T17" i="1"/>
  <c r="R19" i="1"/>
  <c r="T19" i="1"/>
  <c r="T31" i="1"/>
  <c r="W31" i="1" s="1"/>
  <c r="W54" i="1"/>
  <c r="R121" i="1"/>
  <c r="T121" i="1"/>
  <c r="R98" i="1"/>
  <c r="T98" i="1"/>
  <c r="T150" i="1"/>
  <c r="R150" i="1"/>
  <c r="W132" i="1"/>
  <c r="R100" i="1"/>
  <c r="T100" i="1"/>
  <c r="W146" i="1"/>
  <c r="T175" i="1"/>
  <c r="R175" i="1"/>
  <c r="R196" i="1"/>
  <c r="W196" i="1" s="1"/>
  <c r="T196" i="1"/>
  <c r="R184" i="1"/>
  <c r="T184" i="1"/>
  <c r="R248" i="1"/>
  <c r="W248" i="1" s="1"/>
  <c r="T248" i="1"/>
  <c r="R226" i="1"/>
  <c r="T226" i="1"/>
  <c r="W228" i="1"/>
  <c r="R249" i="1"/>
  <c r="T249" i="1"/>
  <c r="W175" i="1" l="1"/>
  <c r="W121" i="1"/>
  <c r="W19" i="1"/>
  <c r="W230" i="1"/>
  <c r="W90" i="1"/>
  <c r="W82" i="1"/>
  <c r="W26" i="1"/>
  <c r="W247" i="1"/>
  <c r="W265" i="1"/>
  <c r="W237" i="1"/>
  <c r="W177" i="1"/>
  <c r="W151" i="1"/>
  <c r="W102" i="1"/>
  <c r="W84" i="1"/>
  <c r="W164" i="1"/>
  <c r="W125" i="1"/>
  <c r="W109" i="1"/>
  <c r="W270" i="1"/>
  <c r="W178" i="1"/>
  <c r="W41" i="1"/>
  <c r="W60" i="1"/>
  <c r="W133" i="1"/>
  <c r="W71" i="1"/>
  <c r="W87" i="1"/>
  <c r="W198" i="1"/>
  <c r="W158" i="1"/>
  <c r="W238" i="1"/>
  <c r="W188" i="1"/>
  <c r="W142" i="1"/>
  <c r="W256" i="1"/>
  <c r="W249" i="1"/>
  <c r="W169" i="1"/>
  <c r="W156" i="1"/>
  <c r="W76" i="1"/>
  <c r="W234" i="1"/>
  <c r="W191" i="1"/>
  <c r="W203" i="1"/>
  <c r="W262" i="1"/>
  <c r="W83" i="1"/>
  <c r="W74" i="1"/>
  <c r="W226" i="1"/>
  <c r="W184" i="1"/>
  <c r="W98" i="1"/>
  <c r="W17" i="1"/>
  <c r="W243" i="1"/>
  <c r="W224" i="1"/>
  <c r="W96" i="1"/>
  <c r="W77" i="1"/>
  <c r="W49" i="1"/>
  <c r="W63" i="1"/>
  <c r="W135" i="1"/>
  <c r="W111" i="1"/>
  <c r="W23" i="1"/>
  <c r="W239" i="1"/>
  <c r="W244" i="1"/>
  <c r="W171" i="1"/>
  <c r="W118" i="1"/>
  <c r="W88" i="1"/>
  <c r="W27" i="1"/>
  <c r="W137" i="1"/>
  <c r="W266" i="1"/>
  <c r="W246" i="1"/>
  <c r="W231" i="1"/>
  <c r="W186" i="1"/>
  <c r="W141" i="1"/>
  <c r="W114" i="1"/>
  <c r="W12" i="1"/>
  <c r="W242" i="1"/>
  <c r="W185" i="1"/>
  <c r="T7" i="1"/>
  <c r="W101" i="1"/>
  <c r="W18" i="1"/>
  <c r="W193" i="1"/>
  <c r="W126" i="1"/>
  <c r="W106" i="1"/>
  <c r="W67" i="1"/>
  <c r="W24" i="1"/>
  <c r="W44" i="1"/>
  <c r="W39" i="1"/>
  <c r="W97" i="1"/>
  <c r="W150" i="1"/>
  <c r="W95" i="1"/>
  <c r="W119" i="1"/>
  <c r="W264" i="1"/>
  <c r="W134" i="1"/>
  <c r="W152" i="1"/>
  <c r="W73" i="1"/>
  <c r="W21" i="1"/>
  <c r="W240" i="1"/>
  <c r="W229" i="1"/>
  <c r="W235" i="1"/>
  <c r="W166" i="1"/>
  <c r="W136" i="1"/>
  <c r="W113" i="1"/>
  <c r="W53" i="1"/>
  <c r="W143" i="1"/>
  <c r="W250" i="1"/>
  <c r="W55" i="1"/>
  <c r="W9" i="1"/>
  <c r="R7" i="1"/>
  <c r="W100" i="1"/>
  <c r="W145" i="1"/>
  <c r="W144" i="1"/>
  <c r="W233" i="1"/>
  <c r="W205" i="1"/>
  <c r="W11" i="1"/>
  <c r="W168" i="1"/>
  <c r="W258" i="1"/>
  <c r="W160" i="1"/>
  <c r="W227" i="1"/>
  <c r="W69" i="1"/>
  <c r="W245" i="1"/>
  <c r="W148" i="1"/>
  <c r="W22" i="1"/>
  <c r="W183" i="1"/>
  <c r="W108" i="1"/>
  <c r="W104" i="1"/>
  <c r="W117" i="1"/>
  <c r="W263" i="1"/>
  <c r="W251" i="1"/>
  <c r="W268" i="1"/>
  <c r="W201" i="1"/>
  <c r="W153" i="1"/>
  <c r="W112" i="1"/>
  <c r="W89" i="1"/>
  <c r="W81" i="1"/>
  <c r="W180" i="1"/>
  <c r="W140" i="1"/>
  <c r="W127" i="1"/>
  <c r="W273" i="1" l="1"/>
  <c r="W7" i="1"/>
</calcChain>
</file>

<file path=xl/sharedStrings.xml><?xml version="1.0" encoding="utf-8"?>
<sst xmlns="http://schemas.openxmlformats.org/spreadsheetml/2006/main" count="548" uniqueCount="301">
  <si>
    <t>FY2019 Final Grants</t>
  </si>
  <si>
    <t>as of 3-06-19</t>
  </si>
  <si>
    <t>FY2019</t>
  </si>
  <si>
    <t>Stabilization</t>
  </si>
  <si>
    <t>Grants = Max of Preliminary Grant plus Stabiliation Grant @ 88% OR 95% of 11-15-17 Grant Estimate</t>
  </si>
  <si>
    <t>From EOY Data Excl Charter And OOS</t>
  </si>
  <si>
    <t>17-18 Membership</t>
  </si>
  <si>
    <t>Base Adequacy Aid</t>
  </si>
  <si>
    <t xml:space="preserve">F &amp;R </t>
  </si>
  <si>
    <t>Free or Reduced Differentiated Aid</t>
  </si>
  <si>
    <t xml:space="preserve"> SPED</t>
  </si>
  <si>
    <t>Special Education Differentiated Aid</t>
  </si>
  <si>
    <t>ELL</t>
  </si>
  <si>
    <t>ELL Differentiated Aid</t>
  </si>
  <si>
    <t>Grade 3 Reading Below Proficient</t>
  </si>
  <si>
    <t>Grade 3 Reading Differentiated Aid</t>
  </si>
  <si>
    <t>Total Calculated Cost of an Adequate Education</t>
  </si>
  <si>
    <t>SWEPT @</t>
  </si>
  <si>
    <t>Preliminary        Grants = Cost of Adequacy            Less SWEPT</t>
  </si>
  <si>
    <t xml:space="preserve">FY2012 Stabilization Grant  </t>
  </si>
  <si>
    <t xml:space="preserve">If Preliminary Grant &gt; 0 and  ADM &gt; 0 then FY12 Stabilization  @ </t>
  </si>
  <si>
    <t>FY2019 First Estimate on            11-15-17</t>
  </si>
  <si>
    <t>Minimum First FY19 Estimate as of   11-15-17 X</t>
  </si>
  <si>
    <t>ADM</t>
  </si>
  <si>
    <t>$</t>
  </si>
  <si>
    <t>State Total</t>
  </si>
  <si>
    <t>Acworth</t>
  </si>
  <si>
    <t>Albany</t>
  </si>
  <si>
    <t>Alexandria</t>
  </si>
  <si>
    <t>Allenstown</t>
  </si>
  <si>
    <t>Alstead</t>
  </si>
  <si>
    <t>Alton</t>
  </si>
  <si>
    <t>Amherst</t>
  </si>
  <si>
    <t>Andover</t>
  </si>
  <si>
    <t>Antrim</t>
  </si>
  <si>
    <t>Ashland</t>
  </si>
  <si>
    <t>Atkinson</t>
  </si>
  <si>
    <t>Auburn</t>
  </si>
  <si>
    <t>Barnstead</t>
  </si>
  <si>
    <t>Barrington</t>
  </si>
  <si>
    <t>Bartlett</t>
  </si>
  <si>
    <t>Bath</t>
  </si>
  <si>
    <t>Bedford</t>
  </si>
  <si>
    <t>Belmont</t>
  </si>
  <si>
    <t>Bennington</t>
  </si>
  <si>
    <t>Benton</t>
  </si>
  <si>
    <t>Berlin</t>
  </si>
  <si>
    <t>Bethlehem</t>
  </si>
  <si>
    <t>Boscawen</t>
  </si>
  <si>
    <t>Bow</t>
  </si>
  <si>
    <t>Bradford</t>
  </si>
  <si>
    <t>Brentwood</t>
  </si>
  <si>
    <t>Bridgewater</t>
  </si>
  <si>
    <t>Bristol</t>
  </si>
  <si>
    <t>Brookfield</t>
  </si>
  <si>
    <t>Brookline</t>
  </si>
  <si>
    <t>Cambridge</t>
  </si>
  <si>
    <t>Campton</t>
  </si>
  <si>
    <t>Canaan</t>
  </si>
  <si>
    <t>Candia</t>
  </si>
  <si>
    <t>Canterbury</t>
  </si>
  <si>
    <t>Carroll</t>
  </si>
  <si>
    <t>Center Harbor</t>
  </si>
  <si>
    <t>Charlestown</t>
  </si>
  <si>
    <t>Chatham</t>
  </si>
  <si>
    <t>Chester</t>
  </si>
  <si>
    <t>Chesterfield</t>
  </si>
  <si>
    <t>Chichester</t>
  </si>
  <si>
    <t>Claremont</t>
  </si>
  <si>
    <t>Clarksville</t>
  </si>
  <si>
    <t>Colebrook</t>
  </si>
  <si>
    <t>Columbia</t>
  </si>
  <si>
    <t>Concord</t>
  </si>
  <si>
    <t>Conway</t>
  </si>
  <si>
    <t>Cornish</t>
  </si>
  <si>
    <t>Croydon</t>
  </si>
  <si>
    <t>Dalton</t>
  </si>
  <si>
    <t>Danbury</t>
  </si>
  <si>
    <t>Danville</t>
  </si>
  <si>
    <t>Deerfield</t>
  </si>
  <si>
    <t>Deering</t>
  </si>
  <si>
    <t>Derry</t>
  </si>
  <si>
    <t>Dix's Grant</t>
  </si>
  <si>
    <t>Dixville</t>
  </si>
  <si>
    <t>Dorchester</t>
  </si>
  <si>
    <t>Dover</t>
  </si>
  <si>
    <t>Dublin</t>
  </si>
  <si>
    <t>Dummer</t>
  </si>
  <si>
    <t>Dunbarton</t>
  </si>
  <si>
    <t>Durham</t>
  </si>
  <si>
    <t>East Kingston</t>
  </si>
  <si>
    <t>Easton</t>
  </si>
  <si>
    <t>Eaton</t>
  </si>
  <si>
    <t>Effingham</t>
  </si>
  <si>
    <t>Ellsworth</t>
  </si>
  <si>
    <t>Enfield</t>
  </si>
  <si>
    <t>Epping</t>
  </si>
  <si>
    <t>Epsom</t>
  </si>
  <si>
    <t>Errol</t>
  </si>
  <si>
    <t>Exeter</t>
  </si>
  <si>
    <t>Farmington</t>
  </si>
  <si>
    <t>Fitzwilliam</t>
  </si>
  <si>
    <t>Francestown</t>
  </si>
  <si>
    <t>Franconia</t>
  </si>
  <si>
    <t>Franklin</t>
  </si>
  <si>
    <t>Freedom</t>
  </si>
  <si>
    <t>Fremont</t>
  </si>
  <si>
    <t>Gilford</t>
  </si>
  <si>
    <t>Gilmanton</t>
  </si>
  <si>
    <t>Gilsum</t>
  </si>
  <si>
    <t>Goffstown</t>
  </si>
  <si>
    <t>Gorham</t>
  </si>
  <si>
    <t>Goshen</t>
  </si>
  <si>
    <t>Grafton</t>
  </si>
  <si>
    <t>Grantham</t>
  </si>
  <si>
    <t>Greenfield</t>
  </si>
  <si>
    <t>Greenland</t>
  </si>
  <si>
    <t>Greenville</t>
  </si>
  <si>
    <t>Groton</t>
  </si>
  <si>
    <t>Hale's Location</t>
  </si>
  <si>
    <t>Hampstead</t>
  </si>
  <si>
    <t>Hampton</t>
  </si>
  <si>
    <t>Hampton Falls</t>
  </si>
  <si>
    <t>Hancock</t>
  </si>
  <si>
    <t>Hanover</t>
  </si>
  <si>
    <t>Harrisville</t>
  </si>
  <si>
    <t>Hart's Location</t>
  </si>
  <si>
    <t>Haverhill</t>
  </si>
  <si>
    <t>Hebron</t>
  </si>
  <si>
    <t>Henniker</t>
  </si>
  <si>
    <t>Hill</t>
  </si>
  <si>
    <t>Hillsboro</t>
  </si>
  <si>
    <t>Hinsdale</t>
  </si>
  <si>
    <t>Holderness</t>
  </si>
  <si>
    <t>Hollis</t>
  </si>
  <si>
    <t>Hooksett</t>
  </si>
  <si>
    <t>Hopkinton</t>
  </si>
  <si>
    <t>Hudson</t>
  </si>
  <si>
    <t>Jackson</t>
  </si>
  <si>
    <t>Jaffrey</t>
  </si>
  <si>
    <t>Jefferson</t>
  </si>
  <si>
    <t>Keene</t>
  </si>
  <si>
    <t>Kensington</t>
  </si>
  <si>
    <t>Kingston</t>
  </si>
  <si>
    <t>Laconia</t>
  </si>
  <si>
    <t>Lancaster</t>
  </si>
  <si>
    <t>Landaff</t>
  </si>
  <si>
    <t>Langdon</t>
  </si>
  <si>
    <t>Lebanon</t>
  </si>
  <si>
    <t>Lee</t>
  </si>
  <si>
    <t>Lempster</t>
  </si>
  <si>
    <t>Lincoln</t>
  </si>
  <si>
    <t>Lisbon</t>
  </si>
  <si>
    <t>Litchfield</t>
  </si>
  <si>
    <t>Littleton</t>
  </si>
  <si>
    <t>Londonderry</t>
  </si>
  <si>
    <t>Loudon</t>
  </si>
  <si>
    <t>Lyman</t>
  </si>
  <si>
    <t>Lyme</t>
  </si>
  <si>
    <t>Lyndeborough</t>
  </si>
  <si>
    <t>Madbury</t>
  </si>
  <si>
    <t>Madison</t>
  </si>
  <si>
    <t>Manchester</t>
  </si>
  <si>
    <t>Marlborough</t>
  </si>
  <si>
    <t>Marlow</t>
  </si>
  <si>
    <t>Martin's Location</t>
  </si>
  <si>
    <t>Mason</t>
  </si>
  <si>
    <t>Meredith</t>
  </si>
  <si>
    <t>Merrimack</t>
  </si>
  <si>
    <t>Middleton</t>
  </si>
  <si>
    <t>Milan</t>
  </si>
  <si>
    <t>Milford</t>
  </si>
  <si>
    <t>Millsfield</t>
  </si>
  <si>
    <t>Milton</t>
  </si>
  <si>
    <t>Monroe</t>
  </si>
  <si>
    <t>Mont Vernon</t>
  </si>
  <si>
    <t>Moultonborough</t>
  </si>
  <si>
    <t>Nashua</t>
  </si>
  <si>
    <t>Nelson</t>
  </si>
  <si>
    <t>New Boston</t>
  </si>
  <si>
    <t>Newbury</t>
  </si>
  <si>
    <t>New Castle</t>
  </si>
  <si>
    <t>New Durham</t>
  </si>
  <si>
    <t>Newfields</t>
  </si>
  <si>
    <t>New Hampton</t>
  </si>
  <si>
    <t>Newington</t>
  </si>
  <si>
    <t>New Ipswich</t>
  </si>
  <si>
    <t>New London</t>
  </si>
  <si>
    <t>Newmarket</t>
  </si>
  <si>
    <t>Newport</t>
  </si>
  <si>
    <t>Newton</t>
  </si>
  <si>
    <t>Northfield</t>
  </si>
  <si>
    <t>North Hampton</t>
  </si>
  <si>
    <t>Northumberland</t>
  </si>
  <si>
    <t>Northwood</t>
  </si>
  <si>
    <t>Nottingham</t>
  </si>
  <si>
    <t>Odell</t>
  </si>
  <si>
    <t>Orange</t>
  </si>
  <si>
    <t>Ossipee</t>
  </si>
  <si>
    <t>Pelham</t>
  </si>
  <si>
    <t>Pembroke</t>
  </si>
  <si>
    <t>Penacook</t>
  </si>
  <si>
    <t>Peterborough</t>
  </si>
  <si>
    <t>Piermont</t>
  </si>
  <si>
    <t>Pinkham's Grant</t>
  </si>
  <si>
    <t>Pittsburg</t>
  </si>
  <si>
    <t>Pittsfield</t>
  </si>
  <si>
    <t>Plainfield</t>
  </si>
  <si>
    <t>Plaistow</t>
  </si>
  <si>
    <t>Plymouth</t>
  </si>
  <si>
    <t>Portsmouth</t>
  </si>
  <si>
    <t>Randolph</t>
  </si>
  <si>
    <t>Raymond</t>
  </si>
  <si>
    <t>Richmond</t>
  </si>
  <si>
    <t>Rindge</t>
  </si>
  <si>
    <t>Rochester</t>
  </si>
  <si>
    <t>Rollinsford</t>
  </si>
  <si>
    <t>Roxbury</t>
  </si>
  <si>
    <t>Rumney</t>
  </si>
  <si>
    <t>Rye</t>
  </si>
  <si>
    <t>Salem</t>
  </si>
  <si>
    <t>Salisbury</t>
  </si>
  <si>
    <t>Sanbornton</t>
  </si>
  <si>
    <t>Sandown</t>
  </si>
  <si>
    <t>Sandwich</t>
  </si>
  <si>
    <t>Seabrook</t>
  </si>
  <si>
    <t>Sharon</t>
  </si>
  <si>
    <t>Shelburne</t>
  </si>
  <si>
    <t>Somersworth</t>
  </si>
  <si>
    <t>South Hampton</t>
  </si>
  <si>
    <t>Springfield</t>
  </si>
  <si>
    <t>Stark</t>
  </si>
  <si>
    <t>Stewartstown</t>
  </si>
  <si>
    <t>Stoddard</t>
  </si>
  <si>
    <t>Strafford</t>
  </si>
  <si>
    <t>Stratford</t>
  </si>
  <si>
    <t>Stratham</t>
  </si>
  <si>
    <t>Sugar Hill</t>
  </si>
  <si>
    <t>Sullivan</t>
  </si>
  <si>
    <t>Success</t>
  </si>
  <si>
    <t>Sunapee</t>
  </si>
  <si>
    <t>Surry</t>
  </si>
  <si>
    <t>Sutton</t>
  </si>
  <si>
    <t>Swanzey</t>
  </si>
  <si>
    <t>Tamworth</t>
  </si>
  <si>
    <t>Temple</t>
  </si>
  <si>
    <t>Thornton</t>
  </si>
  <si>
    <t>Tilton</t>
  </si>
  <si>
    <t>Troy</t>
  </si>
  <si>
    <t>Tuftonboro</t>
  </si>
  <si>
    <t>Unity</t>
  </si>
  <si>
    <t>Wakefield</t>
  </si>
  <si>
    <t>Walpole</t>
  </si>
  <si>
    <t>Warner</t>
  </si>
  <si>
    <t>Warren</t>
  </si>
  <si>
    <t>Washington</t>
  </si>
  <si>
    <t>Waterville Valley</t>
  </si>
  <si>
    <t>Weare</t>
  </si>
  <si>
    <t>Webster</t>
  </si>
  <si>
    <t>Wentworth</t>
  </si>
  <si>
    <t>Wentworth's Location</t>
  </si>
  <si>
    <t>Westmoreland</t>
  </si>
  <si>
    <t>Whitefield</t>
  </si>
  <si>
    <t>Wilmot</t>
  </si>
  <si>
    <t>Wilton</t>
  </si>
  <si>
    <t>Winchester</t>
  </si>
  <si>
    <t>Windham</t>
  </si>
  <si>
    <t>Windsor</t>
  </si>
  <si>
    <t>Wolfeboro</t>
  </si>
  <si>
    <t>Woodstock</t>
  </si>
  <si>
    <t>Orford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</si>
  <si>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</si>
  <si>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</si>
  <si>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</si>
  <si>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</si>
  <si>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</si>
  <si>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</si>
  <si>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</si>
  <si>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</si>
  <si>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</si>
  <si>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</si>
  <si>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</si>
  <si>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</si>
  <si>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</si>
  <si>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</si>
  <si>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</si>
  <si>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ATK. &amp; GILMANTON ACAD.</t>
  </si>
  <si>
    <t>BEAN'S GRANT</t>
  </si>
  <si>
    <t>BEAN'S PURCHASE</t>
  </si>
  <si>
    <t>CHANDLER'S PURCHASE</t>
  </si>
  <si>
    <t>CRAWFORD'S PURCH.</t>
  </si>
  <si>
    <t>CUTT'S GRANT</t>
  </si>
  <si>
    <t>ERVING'S GRANT</t>
  </si>
  <si>
    <t>GREEN'S GRANT</t>
  </si>
  <si>
    <t>HADLEY'S PURCH.</t>
  </si>
  <si>
    <t>KILKENNY</t>
  </si>
  <si>
    <t>LIVERMORE</t>
  </si>
  <si>
    <t>LOW &amp; BURBANK GR.</t>
  </si>
  <si>
    <t>SARGENT'S PURCHASE</t>
  </si>
  <si>
    <t>SECOND COLLEGE GR.</t>
  </si>
  <si>
    <t>THOM. &amp; MES. PURCH.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</si>
</sst>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6" formatCode="&quot;$&quot;#,##0_);[Red]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#,##0.0000"/>
    <numFmt numFmtId="166" formatCode="&quot;$&quot;#,##0.000_);[Red]\(&quot;$&quot;#,##0.000\)"/>
    <numFmt numFmtId="167" formatCode="_(* #,##0.0_);_(* \(#,##0.0\);_(* &quot;-&quot;??_);_(@_)"/>
  </numFmts>
  <fonts count="37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indexed="8"/>
      <name val="Arial"/>
      <family val="2"/>
    </font>
    <font>
      <b/>
      <sz val="10"/>
      <color rgb="FFFF0000"/>
      <name val="Arial"/>
      <family val="2"/>
    </font>
    <font>
      <sz val="10"/>
      <color theme="1"/>
      <name val="Arial"/>
      <family val="2"/>
    </font>
    <font>
      <sz val="10"/>
      <color indexed="10"/>
      <name val="Arial"/>
      <family val="2"/>
    </font>
    <font>
      <sz val="12"/>
      <color indexed="8"/>
      <name val="Arial"/>
      <family val="2"/>
    </font>
    <font>
      <b/>
      <sz val="10"/>
      <color rgb="FFC00000"/>
      <name val="Arial"/>
      <family val="2"/>
    </font>
    <font>
      <b/>
      <sz val="10"/>
      <color indexed="10"/>
      <name val="Arial"/>
      <family val="2"/>
    </font>
    <font>
      <b/>
      <sz val="10"/>
      <color indexed="8"/>
      <name val="Arial"/>
      <family val="2"/>
    </font>
    <font>
      <sz val="12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indexed="52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5"/>
      <color indexed="56"/>
      <name val="Arial"/>
      <family val="2"/>
    </font>
    <font>
      <b/>
      <sz val="15"/>
      <color theme="3"/>
      <name val="Arial"/>
      <family val="2"/>
    </font>
    <font>
      <b/>
      <sz val="13"/>
      <color indexed="56"/>
      <name val="Arial"/>
      <family val="2"/>
    </font>
    <font>
      <b/>
      <sz val="13"/>
      <color theme="3"/>
      <name val="Arial"/>
      <family val="2"/>
    </font>
    <font>
      <b/>
      <sz val="11"/>
      <color indexed="56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indexed="52"/>
      <name val="Arial"/>
      <family val="2"/>
    </font>
    <font>
      <sz val="10"/>
      <color rgb="FFFA7D00"/>
      <name val="Arial"/>
      <family val="2"/>
    </font>
    <font>
      <sz val="10"/>
      <color indexed="60"/>
      <name val="Arial"/>
      <family val="2"/>
    </font>
    <font>
      <sz val="10"/>
      <color rgb="FF9C6500"/>
      <name val="Arial"/>
      <family val="2"/>
    </font>
    <font>
      <b/>
      <sz val="10"/>
      <color rgb="FF3F3F3F"/>
      <name val="Arial"/>
      <family val="2"/>
    </font>
    <font>
      <b/>
      <sz val="18"/>
      <color indexed="56"/>
      <name val="Cambria"/>
      <family val="2"/>
      <scheme val="major"/>
    </font>
  </fonts>
  <fills count="5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29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232">
    <xf numFmtId="0" fontId="0" fillId="0" borderId="0"/>
    <xf numFmtId="43" fontId="7" fillId="0" borderId="0" applyFont="0" applyFill="0" applyBorder="0" applyAlignment="0" applyProtection="0"/>
    <xf numFmtId="0" fontId="11" fillId="0" borderId="0"/>
    <xf numFmtId="43" fontId="7" fillId="0" borderId="0" applyFont="0" applyFill="0" applyBorder="0" applyAlignment="0" applyProtection="0"/>
    <xf numFmtId="0" fontId="5" fillId="36" borderId="0" applyNumberFormat="0" applyBorder="0" applyAlignment="0" applyProtection="0"/>
    <xf numFmtId="0" fontId="5" fillId="10" borderId="0" applyNumberFormat="0" applyBorder="0" applyAlignment="0" applyProtection="0"/>
    <xf numFmtId="0" fontId="5" fillId="37" borderId="0" applyNumberFormat="0" applyBorder="0" applyAlignment="0" applyProtection="0"/>
    <xf numFmtId="0" fontId="5" fillId="14" borderId="0" applyNumberFormat="0" applyBorder="0" applyAlignment="0" applyProtection="0"/>
    <xf numFmtId="0" fontId="5" fillId="38" borderId="0" applyNumberFormat="0" applyBorder="0" applyAlignment="0" applyProtection="0"/>
    <xf numFmtId="0" fontId="5" fillId="18" borderId="0" applyNumberFormat="0" applyBorder="0" applyAlignment="0" applyProtection="0"/>
    <xf numFmtId="0" fontId="5" fillId="39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40" borderId="0" applyNumberFormat="0" applyBorder="0" applyAlignment="0" applyProtection="0"/>
    <xf numFmtId="0" fontId="5" fillId="30" borderId="0" applyNumberFormat="0" applyBorder="0" applyAlignment="0" applyProtection="0"/>
    <xf numFmtId="0" fontId="5" fillId="4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42" borderId="0" applyNumberFormat="0" applyBorder="0" applyAlignment="0" applyProtection="0"/>
    <xf numFmtId="0" fontId="5" fillId="19" borderId="0" applyNumberFormat="0" applyBorder="0" applyAlignment="0" applyProtection="0"/>
    <xf numFmtId="0" fontId="5" fillId="39" borderId="0" applyNumberFormat="0" applyBorder="0" applyAlignment="0" applyProtection="0"/>
    <xf numFmtId="0" fontId="5" fillId="23" borderId="0" applyNumberFormat="0" applyBorder="0" applyAlignment="0" applyProtection="0"/>
    <xf numFmtId="0" fontId="5" fillId="41" borderId="0" applyNumberFormat="0" applyBorder="0" applyAlignment="0" applyProtection="0"/>
    <xf numFmtId="0" fontId="5" fillId="27" borderId="0" applyNumberFormat="0" applyBorder="0" applyAlignment="0" applyProtection="0"/>
    <xf numFmtId="0" fontId="5" fillId="43" borderId="0" applyNumberFormat="0" applyBorder="0" applyAlignment="0" applyProtection="0"/>
    <xf numFmtId="0" fontId="5" fillId="31" borderId="0" applyNumberFormat="0" applyBorder="0" applyAlignment="0" applyProtection="0"/>
    <xf numFmtId="0" fontId="16" fillId="44" borderId="0" applyNumberFormat="0" applyBorder="0" applyAlignment="0" applyProtection="0"/>
    <xf numFmtId="0" fontId="16" fillId="12" borderId="0" applyNumberFormat="0" applyBorder="0" applyAlignment="0" applyProtection="0"/>
    <xf numFmtId="0" fontId="16" fillId="45" borderId="0" applyNumberFormat="0" applyBorder="0" applyAlignment="0" applyProtection="0"/>
    <xf numFmtId="0" fontId="16" fillId="16" borderId="0" applyNumberFormat="0" applyBorder="0" applyAlignment="0" applyProtection="0"/>
    <xf numFmtId="0" fontId="16" fillId="42" borderId="0" applyNumberFormat="0" applyBorder="0" applyAlignment="0" applyProtection="0"/>
    <xf numFmtId="0" fontId="16" fillId="20" borderId="0" applyNumberFormat="0" applyBorder="0" applyAlignment="0" applyProtection="0"/>
    <xf numFmtId="0" fontId="16" fillId="46" borderId="0" applyNumberFormat="0" applyBorder="0" applyAlignment="0" applyProtection="0"/>
    <xf numFmtId="0" fontId="16" fillId="24" borderId="0" applyNumberFormat="0" applyBorder="0" applyAlignment="0" applyProtection="0"/>
    <xf numFmtId="0" fontId="16" fillId="47" borderId="0" applyNumberFormat="0" applyBorder="0" applyAlignment="0" applyProtection="0"/>
    <xf numFmtId="0" fontId="16" fillId="28" borderId="0" applyNumberFormat="0" applyBorder="0" applyAlignment="0" applyProtection="0"/>
    <xf numFmtId="0" fontId="16" fillId="48" borderId="0" applyNumberFormat="0" applyBorder="0" applyAlignment="0" applyProtection="0"/>
    <xf numFmtId="0" fontId="16" fillId="32" borderId="0" applyNumberFormat="0" applyBorder="0" applyAlignment="0" applyProtection="0"/>
    <xf numFmtId="0" fontId="16" fillId="49" borderId="0" applyNumberFormat="0" applyBorder="0" applyAlignment="0" applyProtection="0"/>
    <xf numFmtId="0" fontId="16" fillId="9" borderId="0" applyNumberFormat="0" applyBorder="0" applyAlignment="0" applyProtection="0"/>
    <xf numFmtId="0" fontId="16" fillId="50" borderId="0" applyNumberFormat="0" applyBorder="0" applyAlignment="0" applyProtection="0"/>
    <xf numFmtId="0" fontId="16" fillId="13" borderId="0" applyNumberFormat="0" applyBorder="0" applyAlignment="0" applyProtection="0"/>
    <xf numFmtId="0" fontId="16" fillId="51" borderId="0" applyNumberFormat="0" applyBorder="0" applyAlignment="0" applyProtection="0"/>
    <xf numFmtId="0" fontId="16" fillId="17" borderId="0" applyNumberFormat="0" applyBorder="0" applyAlignment="0" applyProtection="0"/>
    <xf numFmtId="0" fontId="16" fillId="46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52" borderId="0" applyNumberFormat="0" applyBorder="0" applyAlignment="0" applyProtection="0"/>
    <xf numFmtId="0" fontId="16" fillId="29" borderId="0" applyNumberFormat="0" applyBorder="0" applyAlignment="0" applyProtection="0"/>
    <xf numFmtId="0" fontId="17" fillId="37" borderId="0" applyNumberFormat="0" applyBorder="0" applyAlignment="0" applyProtection="0"/>
    <xf numFmtId="0" fontId="17" fillId="3" borderId="0" applyNumberFormat="0" applyBorder="0" applyAlignment="0" applyProtection="0"/>
    <xf numFmtId="0" fontId="18" fillId="40" borderId="4" applyNumberFormat="0" applyAlignment="0" applyProtection="0"/>
    <xf numFmtId="0" fontId="19" fillId="6" borderId="4" applyNumberFormat="0" applyAlignment="0" applyProtection="0"/>
    <xf numFmtId="0" fontId="20" fillId="7" borderId="7" applyNumberFormat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38" borderId="0" applyNumberFormat="0" applyBorder="0" applyAlignment="0" applyProtection="0"/>
    <xf numFmtId="0" fontId="23" fillId="2" borderId="0" applyNumberFormat="0" applyBorder="0" applyAlignment="0" applyProtection="0"/>
    <xf numFmtId="0" fontId="24" fillId="0" borderId="12" applyNumberFormat="0" applyFill="0" applyAlignment="0" applyProtection="0"/>
    <xf numFmtId="0" fontId="25" fillId="0" borderId="1" applyNumberFormat="0" applyFill="0" applyAlignment="0" applyProtection="0"/>
    <xf numFmtId="0" fontId="26" fillId="0" borderId="13" applyNumberFormat="0" applyFill="0" applyAlignment="0" applyProtection="0"/>
    <xf numFmtId="0" fontId="27" fillId="0" borderId="2" applyNumberFormat="0" applyFill="0" applyAlignment="0" applyProtection="0"/>
    <xf numFmtId="0" fontId="28" fillId="0" borderId="14" applyNumberFormat="0" applyFill="0" applyAlignment="0" applyProtection="0"/>
    <xf numFmtId="0" fontId="29" fillId="0" borderId="3" applyNumberFormat="0" applyFill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40" borderId="4" applyNumberFormat="0" applyAlignment="0" applyProtection="0"/>
    <xf numFmtId="0" fontId="30" fillId="5" borderId="4" applyNumberFormat="0" applyAlignment="0" applyProtection="0"/>
    <xf numFmtId="0" fontId="31" fillId="0" borderId="15" applyNumberFormat="0" applyFill="0" applyAlignment="0" applyProtection="0"/>
    <xf numFmtId="0" fontId="32" fillId="0" borderId="6" applyNumberFormat="0" applyFill="0" applyAlignment="0" applyProtection="0"/>
    <xf numFmtId="0" fontId="33" fillId="4" borderId="0" applyNumberFormat="0" applyBorder="0" applyAlignment="0" applyProtection="0"/>
    <xf numFmtId="0" fontId="34" fillId="4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8" borderId="8" applyNumberFormat="0" applyFont="0" applyAlignment="0" applyProtection="0"/>
    <xf numFmtId="0" fontId="5" fillId="8" borderId="8" applyNumberFormat="0" applyFont="0" applyAlignment="0" applyProtection="0"/>
    <xf numFmtId="0" fontId="35" fillId="40" borderId="5" applyNumberFormat="0" applyAlignment="0" applyProtection="0"/>
    <xf numFmtId="0" fontId="35" fillId="6" borderId="5" applyNumberForma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13" fillId="0" borderId="16" applyNumberFormat="0" applyFill="0" applyAlignment="0" applyProtection="0"/>
    <xf numFmtId="0" fontId="13" fillId="0" borderId="9" applyNumberFormat="0" applyFill="0" applyAlignment="0" applyProtection="0"/>
    <xf numFmtId="0" fontId="12" fillId="0" borderId="0" applyNumberFormat="0" applyFill="0" applyBorder="0" applyAlignment="0" applyProtection="0"/>
  </cellStyleXfs>
  <cellXfs count="76">
    <xf numFmtId="0" fontId="0" fillId="0" borderId="0" xfId="0"/>
    <xf numFmtId="0" fontId="3" fillId="0" borderId="0" xfId="0" applyFont="1"/>
    <xf numFmtId="0" fontId="4" fillId="0" borderId="0" xfId="0" quotePrefix="1" applyFont="1"/>
    <xf numFmtId="4" fontId="3" fillId="0" borderId="0" xfId="0" applyNumberFormat="1" applyFont="1"/>
    <xf numFmtId="43" fontId="3" fillId="0" borderId="0" xfId="0" applyNumberFormat="1" applyFont="1"/>
    <xf numFmtId="0" fontId="5" fillId="0" borderId="0" xfId="0" applyFont="1"/>
    <xf numFmtId="4" fontId="5" fillId="0" borderId="0" xfId="0" applyNumberFormat="1" applyFont="1"/>
    <xf numFmtId="164" fontId="3" fillId="0" borderId="0" xfId="0" applyNumberFormat="1" applyFont="1"/>
    <xf numFmtId="164" fontId="6" fillId="0" borderId="0" xfId="0" applyNumberFormat="1" applyFont="1"/>
    <xf numFmtId="14" fontId="4" fillId="0" borderId="0" xfId="0" applyNumberFormat="1" applyFont="1" applyAlignment="1">
      <alignment horizontal="center"/>
    </xf>
    <xf numFmtId="43" fontId="5" fillId="0" borderId="0" xfId="1" applyFont="1"/>
    <xf numFmtId="165" fontId="5" fillId="0" borderId="0" xfId="0" applyNumberFormat="1" applyFont="1"/>
    <xf numFmtId="0" fontId="8" fillId="33" borderId="0" xfId="0" applyFont="1" applyFill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164" fontId="9" fillId="0" borderId="0" xfId="0" applyNumberFormat="1" applyFont="1"/>
    <xf numFmtId="0" fontId="9" fillId="0" borderId="0" xfId="0" applyFont="1"/>
    <xf numFmtId="0" fontId="10" fillId="34" borderId="0" xfId="0" applyFont="1" applyFill="1" applyAlignment="1">
      <alignment horizontal="center"/>
    </xf>
    <xf numFmtId="0" fontId="5" fillId="0" borderId="0" xfId="2" applyFont="1" applyFill="1" applyAlignment="1">
      <alignment horizontal="center" wrapText="1"/>
    </xf>
    <xf numFmtId="0" fontId="12" fillId="0" borderId="0" xfId="0" applyFont="1"/>
    <xf numFmtId="14" fontId="4" fillId="0" borderId="0" xfId="0" applyNumberFormat="1" applyFont="1"/>
    <xf numFmtId="0" fontId="13" fillId="0" borderId="0" xfId="0" applyFont="1" applyAlignment="1">
      <alignment horizontal="center"/>
    </xf>
    <xf numFmtId="0" fontId="3" fillId="34" borderId="0" xfId="0" applyFont="1" applyFill="1" applyAlignment="1">
      <alignment horizontal="center" wrapText="1"/>
    </xf>
    <xf numFmtId="0" fontId="3" fillId="0" borderId="0" xfId="0" applyFont="1" applyAlignment="1">
      <alignment wrapText="1"/>
    </xf>
    <xf numFmtId="164" fontId="10" fillId="0" borderId="0" xfId="0" applyNumberFormat="1" applyFont="1"/>
    <xf numFmtId="0" fontId="3" fillId="0" borderId="0" xfId="0" applyFont="1" applyAlignment="1">
      <alignment horizontal="center" wrapText="1"/>
    </xf>
    <xf numFmtId="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2" applyFont="1" applyAlignment="1">
      <alignment horizontal="center" wrapText="1"/>
    </xf>
    <xf numFmtId="0" fontId="10" fillId="0" borderId="0" xfId="0" applyFont="1"/>
    <xf numFmtId="7" fontId="10" fillId="0" borderId="0" xfId="0" applyNumberFormat="1" applyFont="1" applyAlignment="1">
      <alignment horizontal="center"/>
    </xf>
    <xf numFmtId="6" fontId="3" fillId="0" borderId="0" xfId="0" applyNumberFormat="1" applyFont="1" applyAlignment="1">
      <alignment horizontal="center"/>
    </xf>
    <xf numFmtId="166" fontId="10" fillId="0" borderId="0" xfId="0" applyNumberFormat="1" applyFont="1" applyAlignment="1">
      <alignment horizontal="center"/>
    </xf>
    <xf numFmtId="9" fontId="10" fillId="0" borderId="0" xfId="0" applyNumberFormat="1" applyFont="1" applyAlignment="1">
      <alignment horizontal="center"/>
    </xf>
    <xf numFmtId="0" fontId="10" fillId="0" borderId="11" xfId="0" applyFont="1" applyBorder="1"/>
    <xf numFmtId="4" fontId="14" fillId="0" borderId="11" xfId="1" applyNumberFormat="1" applyFont="1" applyBorder="1"/>
    <xf numFmtId="39" fontId="14" fillId="0" borderId="11" xfId="1" applyNumberFormat="1" applyFont="1" applyBorder="1"/>
    <xf numFmtId="43" fontId="14" fillId="0" borderId="11" xfId="1" applyNumberFormat="1" applyFont="1" applyBorder="1"/>
    <xf numFmtId="164" fontId="14" fillId="0" borderId="11" xfId="1" applyNumberFormat="1" applyFont="1" applyBorder="1"/>
    <xf numFmtId="164" fontId="14" fillId="34" borderId="11" xfId="1" applyNumberFormat="1" applyFont="1" applyFill="1" applyBorder="1"/>
    <xf numFmtId="43" fontId="14" fillId="34" borderId="11" xfId="1" applyNumberFormat="1" applyFont="1" applyFill="1" applyBorder="1"/>
    <xf numFmtId="43" fontId="14" fillId="33" borderId="11" xfId="1" applyFont="1" applyFill="1" applyBorder="1"/>
    <xf numFmtId="4" fontId="10" fillId="0" borderId="0" xfId="1" applyNumberFormat="1" applyFont="1"/>
    <xf numFmtId="167" fontId="10" fillId="0" borderId="0" xfId="1" applyNumberFormat="1" applyFont="1"/>
    <xf numFmtId="164" fontId="10" fillId="0" borderId="0" xfId="1" applyNumberFormat="1" applyFont="1"/>
    <xf numFmtId="0" fontId="10" fillId="33" borderId="0" xfId="0" applyFont="1" applyFill="1"/>
    <xf numFmtId="0" fontId="15" fillId="0" borderId="0" xfId="0" applyFont="1"/>
    <xf numFmtId="43" fontId="3" fillId="0" borderId="0" xfId="1" applyFont="1"/>
    <xf numFmtId="43" fontId="3" fillId="0" borderId="0" xfId="1" applyNumberFormat="1" applyFont="1"/>
    <xf numFmtId="164" fontId="3" fillId="0" borderId="0" xfId="3" applyNumberFormat="1" applyFont="1"/>
    <xf numFmtId="43" fontId="3" fillId="34" borderId="0" xfId="1" applyNumberFormat="1" applyFont="1" applyFill="1"/>
    <xf numFmtId="43" fontId="3" fillId="33" borderId="0" xfId="3" applyNumberFormat="1" applyFont="1" applyFill="1"/>
    <xf numFmtId="43" fontId="15" fillId="34" borderId="0" xfId="1" applyFont="1" applyFill="1"/>
    <xf numFmtId="4" fontId="3" fillId="0" borderId="0" xfId="1" applyNumberFormat="1" applyFont="1"/>
    <xf numFmtId="164" fontId="3" fillId="0" borderId="0" xfId="1" applyNumberFormat="1" applyFont="1"/>
    <xf numFmtId="0" fontId="3" fillId="34" borderId="0" xfId="0" applyFont="1" applyFill="1"/>
    <xf numFmtId="43" fontId="15" fillId="0" borderId="0" xfId="1" applyNumberFormat="1" applyFont="1"/>
    <xf numFmtId="4" fontId="3" fillId="34" borderId="0" xfId="1" applyNumberFormat="1" applyFont="1" applyFill="1"/>
    <xf numFmtId="37" fontId="3" fillId="34" borderId="0" xfId="1" applyNumberFormat="1" applyFont="1" applyFill="1"/>
    <xf numFmtId="4" fontId="3" fillId="34" borderId="0" xfId="0" applyNumberFormat="1" applyFont="1" applyFill="1"/>
    <xf numFmtId="164" fontId="3" fillId="34" borderId="0" xfId="1" applyNumberFormat="1" applyFont="1" applyFill="1"/>
    <xf numFmtId="39" fontId="3" fillId="0" borderId="0" xfId="1" applyNumberFormat="1" applyFont="1"/>
    <xf numFmtId="0" fontId="4" fillId="0" borderId="0" xfId="0" applyFont="1" applyAlignment="1">
      <alignment horizontal="right"/>
    </xf>
    <xf numFmtId="2" fontId="3" fillId="0" borderId="0" xfId="0" applyNumberFormat="1" applyFont="1"/>
    <xf numFmtId="43" fontId="3" fillId="0" borderId="0" xfId="3" applyNumberFormat="1" applyFont="1"/>
    <xf numFmtId="4" fontId="6" fillId="0" borderId="0" xfId="0" applyNumberFormat="1" applyFont="1"/>
    <xf numFmtId="4" fontId="3" fillId="0" borderId="0" xfId="0" applyNumberFormat="1" applyFont="1" applyFill="1" applyAlignment="1">
      <alignment horizontal="center" wrapText="1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/>
    </xf>
    <xf numFmtId="4" fontId="6" fillId="0" borderId="0" xfId="0" applyNumberFormat="1" applyFont="1" applyFill="1" applyAlignment="1">
      <alignment horizontal="center" wrapText="1"/>
    </xf>
    <xf numFmtId="0" fontId="6" fillId="0" borderId="0" xfId="0" applyFont="1" applyAlignment="1">
      <alignment horizontal="center"/>
    </xf>
    <xf numFmtId="0" fontId="6" fillId="0" borderId="0" xfId="0" applyFont="1"/>
    <xf numFmtId="4" fontId="3" fillId="0" borderId="0" xfId="0" applyNumberFormat="1" applyFont="1" applyAlignment="1"/>
    <xf numFmtId="0" fontId="3" fillId="33" borderId="0" xfId="0" applyFont="1" applyFill="1"/>
    <xf numFmtId="43" fontId="8" fillId="35" borderId="0" xfId="3" applyFont="1" applyFill="1" applyAlignment="1">
      <alignment horizontal="center" vertical="center" wrapText="1"/>
    </xf>
    <xf numFmtId="43" fontId="8" fillId="35" borderId="10" xfId="3" applyFont="1" applyFill="1" applyBorder="1" applyAlignment="1">
      <alignment horizontal="center" vertical="center" wrapText="1"/>
    </xf>
  </cellXfs>
  <cellStyles count="232">
    <cellStyle name="20% - Accent1 2" xfId="4"/>
    <cellStyle name="20% - Accent1 3" xfId="5"/>
    <cellStyle name="20% - Accent2 2" xfId="6"/>
    <cellStyle name="20% - Accent2 3" xfId="7"/>
    <cellStyle name="20% - Accent3 2" xfId="8"/>
    <cellStyle name="20% - Accent3 3" xfId="9"/>
    <cellStyle name="20% - Accent4 2" xfId="10"/>
    <cellStyle name="20% - Accent4 3" xfId="11"/>
    <cellStyle name="20% - Accent5 2" xfId="12"/>
    <cellStyle name="20% - Accent6 2" xfId="13"/>
    <cellStyle name="20% - Accent6 3" xfId="14"/>
    <cellStyle name="40% - Accent1 2" xfId="15"/>
    <cellStyle name="40% - Accent1 3" xfId="16"/>
    <cellStyle name="40% - Accent2 2" xfId="17"/>
    <cellStyle name="40% - Accent3 2" xfId="18"/>
    <cellStyle name="40% - Accent3 3" xfId="19"/>
    <cellStyle name="40% - Accent4 2" xfId="20"/>
    <cellStyle name="40% - Accent4 3" xfId="21"/>
    <cellStyle name="40% - Accent5 2" xfId="22"/>
    <cellStyle name="40% - Accent5 3" xfId="23"/>
    <cellStyle name="40% - Accent6 2" xfId="24"/>
    <cellStyle name="40% - Accent6 3" xfId="25"/>
    <cellStyle name="60% - Accent1 2" xfId="26"/>
    <cellStyle name="60% - Accent1 3" xfId="27"/>
    <cellStyle name="60% - Accent2 2" xfId="28"/>
    <cellStyle name="60% - Accent2 3" xfId="29"/>
    <cellStyle name="60% - Accent3 2" xfId="30"/>
    <cellStyle name="60% - Accent3 3" xfId="31"/>
    <cellStyle name="60% - Accent4 2" xfId="32"/>
    <cellStyle name="60% - Accent4 3" xfId="33"/>
    <cellStyle name="60% - Accent5 2" xfId="34"/>
    <cellStyle name="60% - Accent5 3" xfId="35"/>
    <cellStyle name="60% - Accent6 2" xfId="36"/>
    <cellStyle name="60% - Accent6 3" xfId="37"/>
    <cellStyle name="Accent1 2" xfId="38"/>
    <cellStyle name="Accent1 3" xfId="39"/>
    <cellStyle name="Accent2 2" xfId="40"/>
    <cellStyle name="Accent2 3" xfId="41"/>
    <cellStyle name="Accent3 2" xfId="42"/>
    <cellStyle name="Accent3 3" xfId="43"/>
    <cellStyle name="Accent4 2" xfId="44"/>
    <cellStyle name="Accent4 3" xfId="45"/>
    <cellStyle name="Accent5 2" xfId="46"/>
    <cellStyle name="Accent6 2" xfId="47"/>
    <cellStyle name="Accent6 3" xfId="48"/>
    <cellStyle name="Bad 2" xfId="49"/>
    <cellStyle name="Bad 3" xfId="50"/>
    <cellStyle name="Calculation 2" xfId="51"/>
    <cellStyle name="Calculation 3" xfId="52"/>
    <cellStyle name="Check Cell 2" xfId="53"/>
    <cellStyle name="Comma" xfId="1" builtinId="3"/>
    <cellStyle name="Comma 10" xfId="54"/>
    <cellStyle name="Comma 11" xfId="55"/>
    <cellStyle name="Comma 12" xfId="56"/>
    <cellStyle name="Comma 13" xfId="57"/>
    <cellStyle name="Comma 14" xfId="58"/>
    <cellStyle name="Comma 15" xfId="59"/>
    <cellStyle name="Comma 16" xfId="60"/>
    <cellStyle name="Comma 17" xfId="61"/>
    <cellStyle name="Comma 18" xfId="62"/>
    <cellStyle name="Comma 19" xfId="63"/>
    <cellStyle name="Comma 2" xfId="3"/>
    <cellStyle name="Comma 2 2" xfId="64"/>
    <cellStyle name="Comma 2 3" xfId="65"/>
    <cellStyle name="Comma 20" xfId="66"/>
    <cellStyle name="Comma 21" xfId="67"/>
    <cellStyle name="Comma 22" xfId="68"/>
    <cellStyle name="Comma 23" xfId="69"/>
    <cellStyle name="Comma 24" xfId="70"/>
    <cellStyle name="Comma 25" xfId="71"/>
    <cellStyle name="Comma 26" xfId="72"/>
    <cellStyle name="Comma 27" xfId="73"/>
    <cellStyle name="Comma 28" xfId="74"/>
    <cellStyle name="Comma 29" xfId="75"/>
    <cellStyle name="Comma 3" xfId="76"/>
    <cellStyle name="Comma 3 2" xfId="77"/>
    <cellStyle name="Comma 30" xfId="78"/>
    <cellStyle name="Comma 31" xfId="79"/>
    <cellStyle name="Comma 32" xfId="80"/>
    <cellStyle name="Comma 33" xfId="81"/>
    <cellStyle name="Comma 34" xfId="82"/>
    <cellStyle name="Comma 35" xfId="83"/>
    <cellStyle name="Comma 36" xfId="84"/>
    <cellStyle name="Comma 36 2" xfId="85"/>
    <cellStyle name="Comma 36 2 2" xfId="86"/>
    <cellStyle name="Comma 36 3" xfId="87"/>
    <cellStyle name="Comma 37" xfId="88"/>
    <cellStyle name="Comma 38" xfId="89"/>
    <cellStyle name="Comma 38 2" xfId="90"/>
    <cellStyle name="Comma 4" xfId="91"/>
    <cellStyle name="Comma 5" xfId="92"/>
    <cellStyle name="Comma 6" xfId="93"/>
    <cellStyle name="Comma 7" xfId="94"/>
    <cellStyle name="Comma 8" xfId="95"/>
    <cellStyle name="Comma 9" xfId="96"/>
    <cellStyle name="Currency 2" xfId="97"/>
    <cellStyle name="Currency 2 2" xfId="98"/>
    <cellStyle name="Currency 5" xfId="99"/>
    <cellStyle name="Currency 6" xfId="100"/>
    <cellStyle name="Explanatory Text 2" xfId="101"/>
    <cellStyle name="Good 2" xfId="102"/>
    <cellStyle name="Good 3" xfId="103"/>
    <cellStyle name="Heading 1 2" xfId="104"/>
    <cellStyle name="Heading 1 3" xfId="105"/>
    <cellStyle name="Heading 2 2" xfId="106"/>
    <cellStyle name="Heading 2 3" xfId="107"/>
    <cellStyle name="Heading 3 2" xfId="108"/>
    <cellStyle name="Heading 3 3" xfId="109"/>
    <cellStyle name="Heading 4 2" xfId="110"/>
    <cellStyle name="Heading 4 3" xfId="111"/>
    <cellStyle name="Input 2" xfId="112"/>
    <cellStyle name="Input 3" xfId="113"/>
    <cellStyle name="Linked Cell 2" xfId="114"/>
    <cellStyle name="Linked Cell 3" xfId="115"/>
    <cellStyle name="Neutral 2" xfId="116"/>
    <cellStyle name="Neutral 3" xfId="117"/>
    <cellStyle name="Normal" xfId="0" builtinId="0"/>
    <cellStyle name="Normal 10" xfId="118"/>
    <cellStyle name="Normal 11" xfId="119"/>
    <cellStyle name="Normal 12" xfId="120"/>
    <cellStyle name="Normal 13" xfId="121"/>
    <cellStyle name="Normal 14" xfId="122"/>
    <cellStyle name="Normal 15" xfId="123"/>
    <cellStyle name="Normal 16" xfId="124"/>
    <cellStyle name="Normal 17" xfId="125"/>
    <cellStyle name="Normal 18" xfId="126"/>
    <cellStyle name="Normal 19" xfId="127"/>
    <cellStyle name="Normal 2" xfId="2"/>
    <cellStyle name="Normal 20" xfId="128"/>
    <cellStyle name="Normal 21" xfId="129"/>
    <cellStyle name="Normal 22" xfId="130"/>
    <cellStyle name="Normal 23" xfId="131"/>
    <cellStyle name="Normal 24" xfId="132"/>
    <cellStyle name="Normal 25" xfId="133"/>
    <cellStyle name="Normal 26" xfId="134"/>
    <cellStyle name="Normal 27" xfId="135"/>
    <cellStyle name="Normal 28" xfId="136"/>
    <cellStyle name="Normal 29" xfId="137"/>
    <cellStyle name="Normal 3" xfId="138"/>
    <cellStyle name="Normal 3 2" xfId="139"/>
    <cellStyle name="Normal 3 2 2" xfId="140"/>
    <cellStyle name="Normal 3 3" xfId="141"/>
    <cellStyle name="Normal 30" xfId="142"/>
    <cellStyle name="Normal 31" xfId="143"/>
    <cellStyle name="Normal 32" xfId="144"/>
    <cellStyle name="Normal 33" xfId="145"/>
    <cellStyle name="Normal 34" xfId="146"/>
    <cellStyle name="Normal 35" xfId="147"/>
    <cellStyle name="Normal 36" xfId="148"/>
    <cellStyle name="Normal 36 2" xfId="149"/>
    <cellStyle name="Normal 36 3" xfId="150"/>
    <cellStyle name="Normal 37" xfId="151"/>
    <cellStyle name="Normal 37 2" xfId="152"/>
    <cellStyle name="Normal 37 2 2" xfId="153"/>
    <cellStyle name="Normal 37 2 2 2" xfId="154"/>
    <cellStyle name="Normal 37 2 2 2 2" xfId="155"/>
    <cellStyle name="Normal 37 2 2 3" xfId="156"/>
    <cellStyle name="Normal 37 2 3" xfId="157"/>
    <cellStyle name="Normal 37 2 3 2" xfId="158"/>
    <cellStyle name="Normal 37 2 4" xfId="159"/>
    <cellStyle name="Normal 37 2 4 2" xfId="160"/>
    <cellStyle name="Normal 37 2 5" xfId="161"/>
    <cellStyle name="Normal 37 2 6" xfId="162"/>
    <cellStyle name="Normal 37 3" xfId="163"/>
    <cellStyle name="Normal 37 3 2" xfId="164"/>
    <cellStyle name="Normal 37 3 3" xfId="165"/>
    <cellStyle name="Normal 37 4" xfId="166"/>
    <cellStyle name="Normal 37 4 2" xfId="167"/>
    <cellStyle name="Normal 37 5" xfId="168"/>
    <cellStyle name="Normal 37 5 2" xfId="169"/>
    <cellStyle name="Normal 37 6" xfId="170"/>
    <cellStyle name="Normal 37 7" xfId="171"/>
    <cellStyle name="Normal 38" xfId="172"/>
    <cellStyle name="Normal 39" xfId="173"/>
    <cellStyle name="Normal 39 2" xfId="174"/>
    <cellStyle name="Normal 39 2 2" xfId="175"/>
    <cellStyle name="Normal 39 2 3" xfId="176"/>
    <cellStyle name="Normal 39 3" xfId="177"/>
    <cellStyle name="Normal 39 3 2" xfId="178"/>
    <cellStyle name="Normal 39 4" xfId="179"/>
    <cellStyle name="Normal 39 4 2" xfId="180"/>
    <cellStyle name="Normal 39 5" xfId="181"/>
    <cellStyle name="Normal 39 6" xfId="182"/>
    <cellStyle name="Normal 4" xfId="183"/>
    <cellStyle name="Normal 40" xfId="184"/>
    <cellStyle name="Normal 40 2" xfId="185"/>
    <cellStyle name="Normal 40 2 2" xfId="186"/>
    <cellStyle name="Normal 40 2 2 2" xfId="187"/>
    <cellStyle name="Normal 40 2 2 2 2" xfId="188"/>
    <cellStyle name="Normal 40 2 2 3" xfId="189"/>
    <cellStyle name="Normal 40 2 3" xfId="190"/>
    <cellStyle name="Normal 40 2 3 2" xfId="191"/>
    <cellStyle name="Normal 40 2 4" xfId="192"/>
    <cellStyle name="Normal 40 2 4 2" xfId="193"/>
    <cellStyle name="Normal 40 2 5" xfId="194"/>
    <cellStyle name="Normal 40 2 6" xfId="195"/>
    <cellStyle name="Normal 40 3" xfId="196"/>
    <cellStyle name="Normal 40 3 2" xfId="197"/>
    <cellStyle name="Normal 40 3 3" xfId="198"/>
    <cellStyle name="Normal 40 4" xfId="199"/>
    <cellStyle name="Normal 40 4 2" xfId="200"/>
    <cellStyle name="Normal 40 5" xfId="201"/>
    <cellStyle name="Normal 40 5 2" xfId="202"/>
    <cellStyle name="Normal 40 6" xfId="203"/>
    <cellStyle name="Normal 40 7" xfId="204"/>
    <cellStyle name="Normal 41" xfId="205"/>
    <cellStyle name="Normal 41 2" xfId="206"/>
    <cellStyle name="Normal 41 3" xfId="207"/>
    <cellStyle name="Normal 42" xfId="208"/>
    <cellStyle name="Normal 42 2" xfId="209"/>
    <cellStyle name="Normal 43" xfId="210"/>
    <cellStyle name="Normal 43 2" xfId="211"/>
    <cellStyle name="Normal 44" xfId="212"/>
    <cellStyle name="Normal 44 2" xfId="213"/>
    <cellStyle name="Normal 5" xfId="214"/>
    <cellStyle name="Normal 6" xfId="215"/>
    <cellStyle name="Normal 7" xfId="216"/>
    <cellStyle name="Normal 8" xfId="217"/>
    <cellStyle name="Normal 9" xfId="218"/>
    <cellStyle name="Note 2" xfId="219"/>
    <cellStyle name="Note 3" xfId="220"/>
    <cellStyle name="Output 2" xfId="221"/>
    <cellStyle name="Output 3" xfId="222"/>
    <cellStyle name="Percent 2" xfId="223"/>
    <cellStyle name="Percent 2 2" xfId="224"/>
    <cellStyle name="Percent 3" xfId="225"/>
    <cellStyle name="Percent 5" xfId="226"/>
    <cellStyle name="Percent 6" xfId="227"/>
    <cellStyle name="Title 2" xfId="228"/>
    <cellStyle name="Total 2" xfId="229"/>
    <cellStyle name="Total 3" xfId="230"/>
    <cellStyle name="Warning Text 2" xfId="23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257175</xdr:colOff>
      <xdr:row>0</xdr:row>
      <xdr:rowOff>1</xdr:rowOff>
    </xdr:from>
    <xdr:to>
      <xdr:col>22</xdr:col>
      <xdr:colOff>942975</xdr:colOff>
      <xdr:row>0</xdr:row>
      <xdr:rowOff>190501</xdr:rowOff>
    </xdr:to>
    <xdr:sp macro="" textlink="">
      <xdr:nvSpPr>
        <xdr:cNvPr id="2" name="Down Arrow 1"/>
        <xdr:cNvSpPr/>
      </xdr:nvSpPr>
      <xdr:spPr>
        <a:xfrm>
          <a:off x="18087975" y="1"/>
          <a:ext cx="685800" cy="1905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Y479"/>
  <sheetViews>
    <sheetView tabSelected="1" zoomScaleNormal="100" workbookViewId="0">
      <pane xSplit="6" ySplit="8" topLeftCell="G9" activePane="bottomRight" state="frozen"/>
      <selection activeCell="Z19" sqref="Z19"/>
      <selection pane="topRight" activeCell="Z19" sqref="Z19"/>
      <selection pane="bottomLeft" activeCell="Z19" sqref="Z19"/>
      <selection pane="bottomRight" activeCell="D1" sqref="D1:D1048576"/>
    </sheetView>
  </sheetViews>
  <sheetFormatPr defaultColWidth="8.84375" defaultRowHeight="15.5" x14ac:dyDescent="0.35"/>
  <cols>
    <col min="1" max="1" width="9.4609375" style="1" hidden="1" customWidth="1"/>
    <col min="2" max="2" width="4" style="1" hidden="1" customWidth="1"/>
    <col min="3" max="3" width="5.69140625" style="1" hidden="1" customWidth="1"/>
    <col min="4" max="4" width="4.4609375" style="1" hidden="1" customWidth="1"/>
    <col min="5" max="5" width="17.3046875" style="1" customWidth="1"/>
    <col min="6" max="6" width="8.765625" style="3" customWidth="1"/>
    <col min="7" max="7" width="12.765625" style="1" customWidth="1"/>
    <col min="8" max="8" width="7.69140625" customWidth="1"/>
    <col min="9" max="9" width="12.765625" style="1" customWidth="1"/>
    <col min="10" max="10" width="7.765625" style="1" customWidth="1"/>
    <col min="11" max="11" width="12.765625" style="1" customWidth="1"/>
    <col min="12" max="12" width="8" style="3" customWidth="1"/>
    <col min="13" max="13" width="12.07421875" style="1" customWidth="1"/>
    <col min="14" max="14" width="8.4609375" style="71" customWidth="1"/>
    <col min="15" max="15" width="10.84375" style="71" customWidth="1"/>
    <col min="16" max="16" width="11.23046875" style="1" customWidth="1"/>
    <col min="17" max="17" width="9.765625" style="1" customWidth="1"/>
    <col min="18" max="18" width="11.53515625" style="1" bestFit="1" customWidth="1"/>
    <col min="19" max="19" width="11.23046875" style="1" customWidth="1"/>
    <col min="20" max="20" width="15.07421875" style="1" customWidth="1"/>
    <col min="21" max="21" width="12.23046875" style="1" customWidth="1"/>
    <col min="22" max="22" width="13.07421875" style="1" customWidth="1"/>
    <col min="23" max="23" width="15" style="73" customWidth="1"/>
    <col min="24" max="25" width="2.53515625" style="1" customWidth="1"/>
    <col min="26" max="16384" width="8.84375" style="1"/>
  </cols>
  <sheetData>
    <row r="1" spans="1:25" ht="17.649999999999999" customHeight="1" x14ac:dyDescent="0.35">
      <c r="E1" s="2"/>
      <c r="G1" s="4"/>
      <c r="I1" s="5"/>
      <c r="J1" s="5"/>
      <c r="L1" s="6"/>
      <c r="M1" s="7"/>
      <c r="N1" s="8"/>
      <c r="O1" s="1"/>
      <c r="W1" s="1"/>
    </row>
    <row r="2" spans="1:25" ht="22.5" customHeight="1" x14ac:dyDescent="0.35">
      <c r="E2" s="2"/>
      <c r="G2" s="9"/>
      <c r="I2" s="10"/>
      <c r="J2" s="6"/>
      <c r="L2" s="11"/>
      <c r="M2" s="7"/>
      <c r="N2" s="8"/>
      <c r="O2" s="1"/>
      <c r="W2" s="12" t="s">
        <v>0</v>
      </c>
    </row>
    <row r="3" spans="1:25" ht="15.65" customHeight="1" x14ac:dyDescent="0.35">
      <c r="E3" s="2"/>
      <c r="G3" s="14"/>
      <c r="M3" s="7"/>
      <c r="N3" s="15"/>
      <c r="O3" s="1"/>
      <c r="R3" s="16"/>
      <c r="S3" s="17"/>
      <c r="T3" s="17"/>
      <c r="U3" s="18"/>
      <c r="V3" s="17"/>
      <c r="W3" s="12" t="s">
        <v>1</v>
      </c>
    </row>
    <row r="4" spans="1:25" ht="14.25" customHeight="1" x14ac:dyDescent="0.35">
      <c r="E4" s="3"/>
      <c r="G4" s="14"/>
      <c r="N4" s="16"/>
      <c r="O4" s="1"/>
      <c r="Q4" s="20"/>
      <c r="R4" s="21" t="s">
        <v>2</v>
      </c>
      <c r="S4" s="17"/>
      <c r="T4" s="22" t="s">
        <v>3</v>
      </c>
      <c r="U4" s="18"/>
      <c r="V4" s="22"/>
      <c r="W4" s="74" t="s">
        <v>4</v>
      </c>
    </row>
    <row r="5" spans="1:25" ht="65.25" customHeight="1" x14ac:dyDescent="0.3">
      <c r="A5" s="23"/>
      <c r="B5" s="23" t="s">
        <v>5</v>
      </c>
      <c r="E5" s="24"/>
      <c r="F5" s="25" t="s">
        <v>6</v>
      </c>
      <c r="G5" s="25" t="s">
        <v>7</v>
      </c>
      <c r="H5" s="25" t="s">
        <v>8</v>
      </c>
      <c r="I5" s="25" t="s">
        <v>9</v>
      </c>
      <c r="J5" s="25" t="s">
        <v>10</v>
      </c>
      <c r="K5" s="25" t="s">
        <v>11</v>
      </c>
      <c r="L5" s="26" t="s">
        <v>12</v>
      </c>
      <c r="M5" s="25" t="s">
        <v>13</v>
      </c>
      <c r="N5" s="25" t="s">
        <v>14</v>
      </c>
      <c r="O5" s="25" t="s">
        <v>15</v>
      </c>
      <c r="P5" s="25" t="s">
        <v>16</v>
      </c>
      <c r="Q5" s="27" t="s">
        <v>17</v>
      </c>
      <c r="R5" s="28" t="s">
        <v>18</v>
      </c>
      <c r="S5" s="22" t="s">
        <v>19</v>
      </c>
      <c r="T5" s="22" t="s">
        <v>20</v>
      </c>
      <c r="U5" s="18" t="s">
        <v>21</v>
      </c>
      <c r="V5" s="28" t="s">
        <v>22</v>
      </c>
      <c r="W5" s="74"/>
    </row>
    <row r="6" spans="1:25" ht="13" x14ac:dyDescent="0.3">
      <c r="E6" s="29"/>
      <c r="F6" s="26" t="s">
        <v>23</v>
      </c>
      <c r="G6" s="30">
        <v>3636.06</v>
      </c>
      <c r="H6" s="27" t="s">
        <v>23</v>
      </c>
      <c r="I6" s="30">
        <v>1818.02</v>
      </c>
      <c r="J6" s="27" t="s">
        <v>23</v>
      </c>
      <c r="K6" s="30">
        <v>1956.09</v>
      </c>
      <c r="L6" s="26" t="s">
        <v>23</v>
      </c>
      <c r="M6" s="30">
        <v>711.4</v>
      </c>
      <c r="N6" s="27" t="s">
        <v>23</v>
      </c>
      <c r="O6" s="30">
        <v>711.4</v>
      </c>
      <c r="P6" s="31" t="s">
        <v>24</v>
      </c>
      <c r="Q6" s="32">
        <v>2.17</v>
      </c>
      <c r="T6" s="33">
        <v>0.88</v>
      </c>
      <c r="U6" s="33"/>
      <c r="V6" s="33">
        <v>0.95</v>
      </c>
      <c r="W6" s="75"/>
    </row>
    <row r="7" spans="1:25" s="29" customFormat="1" ht="13" x14ac:dyDescent="0.3">
      <c r="E7" s="34" t="s">
        <v>25</v>
      </c>
      <c r="F7" s="35">
        <f t="shared" ref="F7:W7" si="0">SUM(F9:F270)</f>
        <v>166095.90709999998</v>
      </c>
      <c r="G7" s="36">
        <f t="shared" si="0"/>
        <v>603934684.00999987</v>
      </c>
      <c r="H7" s="35">
        <f t="shared" si="0"/>
        <v>45733.527599999979</v>
      </c>
      <c r="I7" s="36">
        <f t="shared" si="0"/>
        <v>83144467.799999982</v>
      </c>
      <c r="J7" s="36">
        <f t="shared" si="0"/>
        <v>28484.332399999999</v>
      </c>
      <c r="K7" s="36">
        <f>SUM(K9:K270)</f>
        <v>55717917.830000013</v>
      </c>
      <c r="L7" s="35">
        <f t="shared" si="0"/>
        <v>4732.2239000000009</v>
      </c>
      <c r="M7" s="36">
        <f t="shared" si="0"/>
        <v>3366504.0599999987</v>
      </c>
      <c r="N7" s="35">
        <f t="shared" si="0"/>
        <v>2140.6125999999995</v>
      </c>
      <c r="O7" s="37">
        <f t="shared" si="0"/>
        <v>1522831.8200000003</v>
      </c>
      <c r="P7" s="37">
        <f t="shared" si="0"/>
        <v>747686405.52000034</v>
      </c>
      <c r="Q7" s="38">
        <f t="shared" si="0"/>
        <v>363099673</v>
      </c>
      <c r="R7" s="37">
        <f t="shared" si="0"/>
        <v>414104878.79000044</v>
      </c>
      <c r="S7" s="39">
        <f t="shared" si="0"/>
        <v>158480276</v>
      </c>
      <c r="T7" s="40">
        <f t="shared" si="0"/>
        <v>138234410.16000003</v>
      </c>
      <c r="U7" s="40">
        <f t="shared" si="0"/>
        <v>550425113.28999996</v>
      </c>
      <c r="V7" s="40">
        <f t="shared" si="0"/>
        <v>522903857.67999995</v>
      </c>
      <c r="W7" s="41">
        <f t="shared" si="0"/>
        <v>552624220.37000012</v>
      </c>
      <c r="X7" s="1"/>
      <c r="Y7" s="1"/>
    </row>
    <row r="8" spans="1:25" s="29" customFormat="1" ht="13" x14ac:dyDescent="0.3">
      <c r="F8" s="42"/>
      <c r="G8" s="43"/>
      <c r="I8" s="44"/>
      <c r="J8" s="44"/>
      <c r="K8" s="44"/>
      <c r="L8" s="42"/>
      <c r="M8" s="44"/>
      <c r="N8" s="16"/>
      <c r="P8" s="44"/>
      <c r="Q8" s="44"/>
      <c r="R8" s="24"/>
      <c r="W8" s="45"/>
      <c r="X8" s="1"/>
      <c r="Y8" s="1"/>
    </row>
    <row r="9" spans="1:25" s="46" customFormat="1" ht="12.5" x14ac:dyDescent="0.25">
      <c r="D9" s="46">
        <v>3</v>
      </c>
      <c r="E9" s="1" t="s">
        <v>26</v>
      </c>
      <c r="F9" s="47">
        <v>94.566999999999993</v>
      </c>
      <c r="G9" s="47">
        <f t="shared" ref="G9:G72" si="1">ROUND(F9*G$6,2)</f>
        <v>343851.29</v>
      </c>
      <c r="H9" s="47">
        <v>40.902299999999997</v>
      </c>
      <c r="I9" s="47">
        <f>ROUND(H9*$I$6,2)</f>
        <v>74361.2</v>
      </c>
      <c r="J9" s="47">
        <v>17.6111</v>
      </c>
      <c r="K9" s="48">
        <f t="shared" ref="K9:K72" si="2">ROUND(J9*$K$6,2)</f>
        <v>34448.9</v>
      </c>
      <c r="L9" s="47">
        <v>1</v>
      </c>
      <c r="M9" s="47">
        <f t="shared" ref="M9:M72" si="3">ROUND(L9*$M$6,2)</f>
        <v>711.4</v>
      </c>
      <c r="N9" s="47">
        <v>2</v>
      </c>
      <c r="O9" s="48">
        <f>ROUND(N9*$O$6,2)</f>
        <v>1422.8</v>
      </c>
      <c r="P9" s="47">
        <f t="shared" ref="P9:P72" si="4">G9+I9+K9+M9+O9</f>
        <v>454795.59</v>
      </c>
      <c r="Q9" s="49">
        <v>220534</v>
      </c>
      <c r="R9" s="50">
        <f>IF(P9&gt;Q9,P9-Q9,0)</f>
        <v>234261.59000000003</v>
      </c>
      <c r="S9" s="47">
        <v>245385</v>
      </c>
      <c r="T9" s="48">
        <f t="shared" ref="T9:T72" si="5">IF(OR(F9=0,Q9&gt;P9),0,ROUND(S9*$T$6,2))</f>
        <v>215938.8</v>
      </c>
      <c r="U9" s="48">
        <v>447466.15000000008</v>
      </c>
      <c r="V9" s="48">
        <f t="shared" ref="V9:V72" si="6">ROUND(U9*$V$6,2)</f>
        <v>425092.84</v>
      </c>
      <c r="W9" s="51">
        <f t="shared" ref="W9:W72" si="7">MAX(R9+T9,V9)</f>
        <v>450200.39</v>
      </c>
    </row>
    <row r="10" spans="1:25" s="55" customFormat="1" ht="12.5" x14ac:dyDescent="0.25">
      <c r="A10" s="46">
        <v>5</v>
      </c>
      <c r="B10" s="46" t="s">
        <v>27</v>
      </c>
      <c r="C10" s="46" t="b">
        <f t="shared" ref="C10:C73" si="8">B10=E10</f>
        <v>1</v>
      </c>
      <c r="D10" s="46">
        <v>5</v>
      </c>
      <c r="E10" s="53" t="s">
        <v>27</v>
      </c>
      <c r="F10" s="47">
        <v>97.647800000000004</v>
      </c>
      <c r="G10" s="47">
        <f t="shared" si="1"/>
        <v>355053.26</v>
      </c>
      <c r="H10" s="47">
        <v>40.014399999999995</v>
      </c>
      <c r="I10" s="47">
        <f t="shared" ref="I10:I73" si="9">ROUND(H10*$I$6,2)</f>
        <v>72746.98</v>
      </c>
      <c r="J10" s="47">
        <v>13.7433</v>
      </c>
      <c r="K10" s="48">
        <f t="shared" si="2"/>
        <v>26883.13</v>
      </c>
      <c r="L10" s="47">
        <v>0</v>
      </c>
      <c r="M10" s="47">
        <f t="shared" si="3"/>
        <v>0</v>
      </c>
      <c r="N10" s="47">
        <v>2</v>
      </c>
      <c r="O10" s="48">
        <f t="shared" ref="O10:O73" si="10">ROUND(N10*$O$6,2)</f>
        <v>1422.8</v>
      </c>
      <c r="P10" s="47">
        <f t="shared" si="4"/>
        <v>456106.17</v>
      </c>
      <c r="Q10" s="54">
        <v>240063</v>
      </c>
      <c r="R10" s="50">
        <f t="shared" ref="R10:R73" si="11">IF(P10&gt;Q10,P10-Q10,0)</f>
        <v>216043.16999999998</v>
      </c>
      <c r="S10" s="50">
        <v>315427</v>
      </c>
      <c r="T10" s="48">
        <f t="shared" si="5"/>
        <v>277575.76</v>
      </c>
      <c r="U10" s="48">
        <v>507592.15</v>
      </c>
      <c r="V10" s="48">
        <f t="shared" si="6"/>
        <v>482212.54</v>
      </c>
      <c r="W10" s="51">
        <f t="shared" si="7"/>
        <v>493618.93</v>
      </c>
      <c r="X10" s="46"/>
      <c r="Y10" s="46"/>
    </row>
    <row r="11" spans="1:25" s="55" customFormat="1" ht="12.5" x14ac:dyDescent="0.25">
      <c r="A11" s="46">
        <v>7</v>
      </c>
      <c r="B11" s="46" t="s">
        <v>28</v>
      </c>
      <c r="C11" s="46" t="b">
        <f t="shared" si="8"/>
        <v>1</v>
      </c>
      <c r="D11" s="46">
        <v>7</v>
      </c>
      <c r="E11" s="53" t="s">
        <v>28</v>
      </c>
      <c r="F11" s="47">
        <v>201.0077</v>
      </c>
      <c r="G11" s="47">
        <f t="shared" si="1"/>
        <v>730876.06</v>
      </c>
      <c r="H11" s="47">
        <v>78.508899999999997</v>
      </c>
      <c r="I11" s="47">
        <f t="shared" si="9"/>
        <v>142730.75</v>
      </c>
      <c r="J11" s="47">
        <v>25.124400000000001</v>
      </c>
      <c r="K11" s="48">
        <f t="shared" si="2"/>
        <v>49145.59</v>
      </c>
      <c r="L11" s="47">
        <v>2.8222</v>
      </c>
      <c r="M11" s="47">
        <f t="shared" si="3"/>
        <v>2007.71</v>
      </c>
      <c r="N11" s="47">
        <v>1</v>
      </c>
      <c r="O11" s="48">
        <f t="shared" si="10"/>
        <v>711.4</v>
      </c>
      <c r="P11" s="47">
        <f t="shared" si="4"/>
        <v>925471.51</v>
      </c>
      <c r="Q11" s="54">
        <v>396927</v>
      </c>
      <c r="R11" s="50">
        <f t="shared" si="11"/>
        <v>528544.51</v>
      </c>
      <c r="S11" s="50">
        <v>283426</v>
      </c>
      <c r="T11" s="48">
        <f t="shared" si="5"/>
        <v>249414.88</v>
      </c>
      <c r="U11" s="48">
        <v>718767.69000000006</v>
      </c>
      <c r="V11" s="48">
        <f t="shared" si="6"/>
        <v>682829.31</v>
      </c>
      <c r="W11" s="51">
        <f t="shared" si="7"/>
        <v>777959.39</v>
      </c>
      <c r="X11" s="46"/>
      <c r="Y11" s="46"/>
    </row>
    <row r="12" spans="1:25" s="55" customFormat="1" ht="12.5" x14ac:dyDescent="0.25">
      <c r="A12" s="46">
        <v>9</v>
      </c>
      <c r="B12" s="46" t="s">
        <v>29</v>
      </c>
      <c r="C12" s="46" t="b">
        <f t="shared" si="8"/>
        <v>1</v>
      </c>
      <c r="D12" s="46">
        <v>9</v>
      </c>
      <c r="E12" s="53" t="s">
        <v>29</v>
      </c>
      <c r="F12" s="47">
        <v>497.62640000000005</v>
      </c>
      <c r="G12" s="47">
        <f t="shared" si="1"/>
        <v>1809399.45</v>
      </c>
      <c r="H12" s="47">
        <v>201.6217</v>
      </c>
      <c r="I12" s="47">
        <f t="shared" si="9"/>
        <v>366552.28</v>
      </c>
      <c r="J12" s="47">
        <v>91.340599999999995</v>
      </c>
      <c r="K12" s="48">
        <f t="shared" si="2"/>
        <v>178670.43</v>
      </c>
      <c r="L12" s="47">
        <v>2.1722000000000001</v>
      </c>
      <c r="M12" s="47">
        <f t="shared" si="3"/>
        <v>1545.3</v>
      </c>
      <c r="N12" s="47">
        <v>3</v>
      </c>
      <c r="O12" s="48">
        <f t="shared" si="10"/>
        <v>2134.1999999999998</v>
      </c>
      <c r="P12" s="47">
        <f t="shared" si="4"/>
        <v>2358301.66</v>
      </c>
      <c r="Q12" s="54">
        <v>593446</v>
      </c>
      <c r="R12" s="50">
        <f t="shared" si="11"/>
        <v>1764855.6600000001</v>
      </c>
      <c r="S12" s="50">
        <v>2229085</v>
      </c>
      <c r="T12" s="48">
        <f t="shared" si="5"/>
        <v>1961594.8</v>
      </c>
      <c r="U12" s="48">
        <v>3709497.3000000007</v>
      </c>
      <c r="V12" s="48">
        <f t="shared" si="6"/>
        <v>3524022.44</v>
      </c>
      <c r="W12" s="51">
        <f t="shared" si="7"/>
        <v>3726450.46</v>
      </c>
      <c r="X12" s="46"/>
      <c r="Y12" s="46"/>
    </row>
    <row r="13" spans="1:25" s="55" customFormat="1" ht="12.5" x14ac:dyDescent="0.25">
      <c r="A13" s="46">
        <v>11</v>
      </c>
      <c r="B13" s="46" t="s">
        <v>30</v>
      </c>
      <c r="C13" s="46" t="b">
        <f t="shared" si="8"/>
        <v>1</v>
      </c>
      <c r="D13" s="46">
        <v>11</v>
      </c>
      <c r="E13" s="53" t="s">
        <v>30</v>
      </c>
      <c r="F13" s="47">
        <v>207.4332</v>
      </c>
      <c r="G13" s="47">
        <f t="shared" si="1"/>
        <v>754239.56</v>
      </c>
      <c r="H13" s="47">
        <v>88.561999999999998</v>
      </c>
      <c r="I13" s="47">
        <f t="shared" si="9"/>
        <v>161007.49</v>
      </c>
      <c r="J13" s="47">
        <v>44.796900000000001</v>
      </c>
      <c r="K13" s="48">
        <f t="shared" si="2"/>
        <v>87626.77</v>
      </c>
      <c r="L13" s="47">
        <v>0</v>
      </c>
      <c r="M13" s="47">
        <f t="shared" si="3"/>
        <v>0</v>
      </c>
      <c r="N13" s="47">
        <v>1.5889</v>
      </c>
      <c r="O13" s="48">
        <f t="shared" si="10"/>
        <v>1130.3399999999999</v>
      </c>
      <c r="P13" s="47">
        <f t="shared" si="4"/>
        <v>1004004.16</v>
      </c>
      <c r="Q13" s="54">
        <v>348066</v>
      </c>
      <c r="R13" s="50">
        <f t="shared" si="11"/>
        <v>655938.16</v>
      </c>
      <c r="S13" s="50">
        <v>721271</v>
      </c>
      <c r="T13" s="48">
        <f t="shared" si="5"/>
        <v>634718.48</v>
      </c>
      <c r="U13" s="48">
        <v>1231636.6499999999</v>
      </c>
      <c r="V13" s="48">
        <f t="shared" si="6"/>
        <v>1170054.82</v>
      </c>
      <c r="W13" s="51">
        <f t="shared" si="7"/>
        <v>1290656.6400000001</v>
      </c>
      <c r="X13" s="46"/>
      <c r="Y13" s="46"/>
    </row>
    <row r="14" spans="1:25" s="55" customFormat="1" ht="12.5" x14ac:dyDescent="0.25">
      <c r="A14" s="46">
        <v>15</v>
      </c>
      <c r="B14" s="46" t="s">
        <v>31</v>
      </c>
      <c r="C14" s="46" t="b">
        <f t="shared" si="8"/>
        <v>1</v>
      </c>
      <c r="D14" s="46">
        <v>15</v>
      </c>
      <c r="E14" s="53" t="s">
        <v>31</v>
      </c>
      <c r="F14" s="47">
        <v>649.37279999999998</v>
      </c>
      <c r="G14" s="47">
        <f t="shared" si="1"/>
        <v>2361158.46</v>
      </c>
      <c r="H14" s="47">
        <v>174.60599999999999</v>
      </c>
      <c r="I14" s="47">
        <f t="shared" si="9"/>
        <v>317437.2</v>
      </c>
      <c r="J14" s="47">
        <v>114.13209999999999</v>
      </c>
      <c r="K14" s="48">
        <f t="shared" si="2"/>
        <v>223252.66</v>
      </c>
      <c r="L14" s="47">
        <v>0.21709999999999999</v>
      </c>
      <c r="M14" s="47">
        <f t="shared" si="3"/>
        <v>154.44</v>
      </c>
      <c r="N14" s="47">
        <v>12.2057</v>
      </c>
      <c r="O14" s="48">
        <f t="shared" si="10"/>
        <v>8683.1299999999992</v>
      </c>
      <c r="P14" s="47">
        <f t="shared" si="4"/>
        <v>2910685.89</v>
      </c>
      <c r="Q14" s="54">
        <v>3580236</v>
      </c>
      <c r="R14" s="50">
        <f t="shared" si="11"/>
        <v>0</v>
      </c>
      <c r="S14" s="50">
        <v>0</v>
      </c>
      <c r="T14" s="48">
        <f t="shared" si="5"/>
        <v>0</v>
      </c>
      <c r="U14" s="48">
        <v>0</v>
      </c>
      <c r="V14" s="48">
        <f t="shared" si="6"/>
        <v>0</v>
      </c>
      <c r="W14" s="51">
        <f t="shared" si="7"/>
        <v>0</v>
      </c>
      <c r="X14" s="46"/>
      <c r="Y14" s="46"/>
    </row>
    <row r="15" spans="1:25" s="55" customFormat="1" ht="12.5" x14ac:dyDescent="0.25">
      <c r="A15" s="46">
        <v>17</v>
      </c>
      <c r="B15" s="46" t="s">
        <v>32</v>
      </c>
      <c r="C15" s="46" t="b">
        <f t="shared" si="8"/>
        <v>1</v>
      </c>
      <c r="D15" s="46">
        <v>17</v>
      </c>
      <c r="E15" s="53" t="s">
        <v>32</v>
      </c>
      <c r="F15" s="47">
        <v>1791.6943000000001</v>
      </c>
      <c r="G15" s="47">
        <f t="shared" si="1"/>
        <v>6514707.9800000004</v>
      </c>
      <c r="H15" s="47">
        <v>103.9516</v>
      </c>
      <c r="I15" s="47">
        <f t="shared" si="9"/>
        <v>188986.09</v>
      </c>
      <c r="J15" s="47">
        <v>234.22659999999999</v>
      </c>
      <c r="K15" s="48">
        <f t="shared" si="2"/>
        <v>458168.31</v>
      </c>
      <c r="L15" s="47">
        <v>18.903300000000002</v>
      </c>
      <c r="M15" s="47">
        <f t="shared" si="3"/>
        <v>13447.81</v>
      </c>
      <c r="N15" s="47">
        <v>39.188200000000002</v>
      </c>
      <c r="O15" s="48">
        <f t="shared" si="10"/>
        <v>27878.49</v>
      </c>
      <c r="P15" s="47">
        <f t="shared" si="4"/>
        <v>7203188.6799999997</v>
      </c>
      <c r="Q15" s="54">
        <v>3735275</v>
      </c>
      <c r="R15" s="50">
        <f t="shared" si="11"/>
        <v>3467913.6799999997</v>
      </c>
      <c r="S15" s="50">
        <v>0</v>
      </c>
      <c r="T15" s="48">
        <f t="shared" si="5"/>
        <v>0</v>
      </c>
      <c r="U15" s="48">
        <v>3404548.9000000004</v>
      </c>
      <c r="V15" s="48">
        <f t="shared" si="6"/>
        <v>3234321.46</v>
      </c>
      <c r="W15" s="51">
        <f t="shared" si="7"/>
        <v>3467913.6799999997</v>
      </c>
      <c r="X15" s="46"/>
      <c r="Y15" s="46"/>
    </row>
    <row r="16" spans="1:25" s="55" customFormat="1" ht="12.5" x14ac:dyDescent="0.25">
      <c r="A16" s="46">
        <v>19</v>
      </c>
      <c r="B16" s="46" t="s">
        <v>33</v>
      </c>
      <c r="C16" s="46" t="b">
        <f t="shared" si="8"/>
        <v>1</v>
      </c>
      <c r="D16" s="46">
        <v>19</v>
      </c>
      <c r="E16" s="53" t="s">
        <v>33</v>
      </c>
      <c r="F16" s="47">
        <v>300.2013</v>
      </c>
      <c r="G16" s="47">
        <f t="shared" si="1"/>
        <v>1091549.94</v>
      </c>
      <c r="H16" s="47">
        <v>74.018499999999989</v>
      </c>
      <c r="I16" s="47">
        <f t="shared" si="9"/>
        <v>134567.10999999999</v>
      </c>
      <c r="J16" s="47">
        <v>46.733600000000003</v>
      </c>
      <c r="K16" s="48">
        <f t="shared" si="2"/>
        <v>91415.13</v>
      </c>
      <c r="L16" s="47">
        <v>0</v>
      </c>
      <c r="M16" s="47">
        <f t="shared" si="3"/>
        <v>0</v>
      </c>
      <c r="N16" s="47">
        <v>6</v>
      </c>
      <c r="O16" s="48">
        <f t="shared" si="10"/>
        <v>4268.3999999999996</v>
      </c>
      <c r="P16" s="47">
        <f t="shared" si="4"/>
        <v>1321800.5799999996</v>
      </c>
      <c r="Q16" s="54">
        <v>506545</v>
      </c>
      <c r="R16" s="50">
        <f t="shared" si="11"/>
        <v>815255.57999999961</v>
      </c>
      <c r="S16" s="50">
        <v>212449</v>
      </c>
      <c r="T16" s="48">
        <f t="shared" si="5"/>
        <v>186955.12</v>
      </c>
      <c r="U16" s="48">
        <v>978533.80999999994</v>
      </c>
      <c r="V16" s="48">
        <f t="shared" si="6"/>
        <v>929607.12</v>
      </c>
      <c r="W16" s="51">
        <f t="shared" si="7"/>
        <v>1002210.6999999996</v>
      </c>
      <c r="X16" s="46"/>
      <c r="Y16" s="46"/>
    </row>
    <row r="17" spans="1:25" s="55" customFormat="1" ht="12.5" x14ac:dyDescent="0.25">
      <c r="A17" s="46">
        <v>21</v>
      </c>
      <c r="B17" s="46" t="s">
        <v>34</v>
      </c>
      <c r="C17" s="46" t="b">
        <f t="shared" si="8"/>
        <v>1</v>
      </c>
      <c r="D17" s="46">
        <v>21</v>
      </c>
      <c r="E17" s="53" t="s">
        <v>34</v>
      </c>
      <c r="F17" s="47">
        <v>308.29410000000001</v>
      </c>
      <c r="G17" s="47">
        <f t="shared" si="1"/>
        <v>1120975.8500000001</v>
      </c>
      <c r="H17" s="47">
        <v>113.72069999999999</v>
      </c>
      <c r="I17" s="47">
        <f t="shared" si="9"/>
        <v>206746.51</v>
      </c>
      <c r="J17" s="47">
        <v>60.572200000000002</v>
      </c>
      <c r="K17" s="48">
        <f t="shared" si="2"/>
        <v>118484.67</v>
      </c>
      <c r="L17" s="47">
        <v>2</v>
      </c>
      <c r="M17" s="47">
        <f t="shared" si="3"/>
        <v>1422.8</v>
      </c>
      <c r="N17" s="47">
        <v>5</v>
      </c>
      <c r="O17" s="48">
        <f t="shared" si="10"/>
        <v>3557</v>
      </c>
      <c r="P17" s="47">
        <f t="shared" si="4"/>
        <v>1451186.83</v>
      </c>
      <c r="Q17" s="54">
        <v>479990</v>
      </c>
      <c r="R17" s="50">
        <f t="shared" si="11"/>
        <v>971196.83000000007</v>
      </c>
      <c r="S17" s="50">
        <v>1207389</v>
      </c>
      <c r="T17" s="48">
        <f t="shared" si="5"/>
        <v>1062502.32</v>
      </c>
      <c r="U17" s="48">
        <v>2062614.54</v>
      </c>
      <c r="V17" s="48">
        <f t="shared" si="6"/>
        <v>1959483.81</v>
      </c>
      <c r="W17" s="51">
        <f t="shared" si="7"/>
        <v>2033699.1500000001</v>
      </c>
      <c r="X17" s="46"/>
      <c r="Y17" s="46"/>
    </row>
    <row r="18" spans="1:25" s="55" customFormat="1" ht="12.5" x14ac:dyDescent="0.25">
      <c r="A18" s="46">
        <v>23</v>
      </c>
      <c r="B18" s="46" t="s">
        <v>35</v>
      </c>
      <c r="C18" s="46" t="b">
        <f t="shared" si="8"/>
        <v>1</v>
      </c>
      <c r="D18" s="46">
        <v>23</v>
      </c>
      <c r="E18" s="53" t="s">
        <v>35</v>
      </c>
      <c r="F18" s="47">
        <v>212.6755</v>
      </c>
      <c r="G18" s="47">
        <f t="shared" si="1"/>
        <v>773300.88</v>
      </c>
      <c r="H18" s="47">
        <v>96.718599999999995</v>
      </c>
      <c r="I18" s="47">
        <f t="shared" si="9"/>
        <v>175836.35</v>
      </c>
      <c r="J18" s="47">
        <v>34.680499999999995</v>
      </c>
      <c r="K18" s="48">
        <f t="shared" si="2"/>
        <v>67838.179999999993</v>
      </c>
      <c r="L18" s="47">
        <v>2.6818</v>
      </c>
      <c r="M18" s="47">
        <f t="shared" si="3"/>
        <v>1907.83</v>
      </c>
      <c r="N18" s="47">
        <v>2</v>
      </c>
      <c r="O18" s="48">
        <f t="shared" si="10"/>
        <v>1422.8</v>
      </c>
      <c r="P18" s="47">
        <f t="shared" si="4"/>
        <v>1020306.0399999999</v>
      </c>
      <c r="Q18" s="54">
        <v>527385</v>
      </c>
      <c r="R18" s="50">
        <f t="shared" si="11"/>
        <v>492921.03999999992</v>
      </c>
      <c r="S18" s="50">
        <v>275155</v>
      </c>
      <c r="T18" s="48">
        <f t="shared" si="5"/>
        <v>242136.4</v>
      </c>
      <c r="U18" s="48">
        <v>770987.01000000013</v>
      </c>
      <c r="V18" s="48">
        <f t="shared" si="6"/>
        <v>732437.66</v>
      </c>
      <c r="W18" s="51">
        <f t="shared" si="7"/>
        <v>735057.44</v>
      </c>
      <c r="X18" s="46"/>
      <c r="Y18" s="46"/>
    </row>
    <row r="19" spans="1:25" s="55" customFormat="1" ht="12.5" x14ac:dyDescent="0.25">
      <c r="A19" s="46">
        <v>27</v>
      </c>
      <c r="B19" s="46" t="s">
        <v>36</v>
      </c>
      <c r="C19" s="46" t="b">
        <f t="shared" si="8"/>
        <v>1</v>
      </c>
      <c r="D19" s="46">
        <v>27</v>
      </c>
      <c r="E19" s="53" t="s">
        <v>36</v>
      </c>
      <c r="F19" s="47">
        <v>745.60219999999993</v>
      </c>
      <c r="G19" s="47">
        <f t="shared" si="1"/>
        <v>2711054.34</v>
      </c>
      <c r="H19" s="47">
        <v>39.916499999999999</v>
      </c>
      <c r="I19" s="47">
        <f t="shared" si="9"/>
        <v>72569</v>
      </c>
      <c r="J19" s="47">
        <v>122.10550000000001</v>
      </c>
      <c r="K19" s="48">
        <f t="shared" si="2"/>
        <v>238849.35</v>
      </c>
      <c r="L19" s="47">
        <v>1</v>
      </c>
      <c r="M19" s="47">
        <f t="shared" si="3"/>
        <v>711.4</v>
      </c>
      <c r="N19" s="47">
        <v>6</v>
      </c>
      <c r="O19" s="48">
        <f t="shared" si="10"/>
        <v>4268.3999999999996</v>
      </c>
      <c r="P19" s="47">
        <f t="shared" si="4"/>
        <v>3027452.4899999998</v>
      </c>
      <c r="Q19" s="54">
        <v>2113952</v>
      </c>
      <c r="R19" s="50">
        <f t="shared" si="11"/>
        <v>913500.48999999976</v>
      </c>
      <c r="S19" s="50">
        <v>0</v>
      </c>
      <c r="T19" s="48">
        <f t="shared" si="5"/>
        <v>0</v>
      </c>
      <c r="U19" s="48">
        <v>875451.2200000002</v>
      </c>
      <c r="V19" s="48">
        <f t="shared" si="6"/>
        <v>831678.66</v>
      </c>
      <c r="W19" s="51">
        <f t="shared" si="7"/>
        <v>913500.48999999976</v>
      </c>
      <c r="X19" s="46"/>
      <c r="Y19" s="46"/>
    </row>
    <row r="20" spans="1:25" s="55" customFormat="1" ht="12.5" x14ac:dyDescent="0.25">
      <c r="A20" s="46">
        <v>29</v>
      </c>
      <c r="B20" s="46" t="s">
        <v>37</v>
      </c>
      <c r="C20" s="46" t="b">
        <f t="shared" si="8"/>
        <v>1</v>
      </c>
      <c r="D20" s="46">
        <v>29</v>
      </c>
      <c r="E20" s="53" t="s">
        <v>37</v>
      </c>
      <c r="F20" s="47">
        <v>878.43039999999996</v>
      </c>
      <c r="G20" s="47">
        <f t="shared" si="1"/>
        <v>3194025.64</v>
      </c>
      <c r="H20" s="47">
        <v>75.034000000000006</v>
      </c>
      <c r="I20" s="47">
        <f t="shared" si="9"/>
        <v>136413.31</v>
      </c>
      <c r="J20" s="47">
        <v>134.51990000000001</v>
      </c>
      <c r="K20" s="48">
        <f t="shared" si="2"/>
        <v>263133.03000000003</v>
      </c>
      <c r="L20" s="47">
        <v>4.5</v>
      </c>
      <c r="M20" s="47">
        <f t="shared" si="3"/>
        <v>3201.3</v>
      </c>
      <c r="N20" s="47">
        <v>18</v>
      </c>
      <c r="O20" s="48">
        <f t="shared" si="10"/>
        <v>12805.2</v>
      </c>
      <c r="P20" s="47">
        <f t="shared" si="4"/>
        <v>3609578.4800000004</v>
      </c>
      <c r="Q20" s="54">
        <v>1604438</v>
      </c>
      <c r="R20" s="50">
        <f t="shared" si="11"/>
        <v>2005140.4800000004</v>
      </c>
      <c r="S20" s="50">
        <v>69205</v>
      </c>
      <c r="T20" s="48">
        <f t="shared" si="5"/>
        <v>60900.4</v>
      </c>
      <c r="U20" s="48">
        <v>2125501.4700000002</v>
      </c>
      <c r="V20" s="48">
        <f t="shared" si="6"/>
        <v>2019226.4</v>
      </c>
      <c r="W20" s="51">
        <f t="shared" si="7"/>
        <v>2066040.8800000004</v>
      </c>
      <c r="X20" s="46"/>
      <c r="Y20" s="46"/>
    </row>
    <row r="21" spans="1:25" s="55" customFormat="1" ht="12.5" x14ac:dyDescent="0.25">
      <c r="A21" s="46">
        <v>31</v>
      </c>
      <c r="B21" s="46" t="s">
        <v>38</v>
      </c>
      <c r="C21" s="46" t="b">
        <f t="shared" si="8"/>
        <v>1</v>
      </c>
      <c r="D21" s="46">
        <v>31</v>
      </c>
      <c r="E21" s="53" t="s">
        <v>38</v>
      </c>
      <c r="F21" s="47">
        <v>662.73929999999996</v>
      </c>
      <c r="G21" s="47">
        <f t="shared" si="1"/>
        <v>2409759.86</v>
      </c>
      <c r="H21" s="47">
        <v>204.88839999999999</v>
      </c>
      <c r="I21" s="47">
        <f t="shared" si="9"/>
        <v>372491.21</v>
      </c>
      <c r="J21" s="47">
        <v>132.37309999999999</v>
      </c>
      <c r="K21" s="48">
        <f t="shared" si="2"/>
        <v>258933.7</v>
      </c>
      <c r="L21" s="47">
        <v>0</v>
      </c>
      <c r="M21" s="47">
        <f t="shared" si="3"/>
        <v>0</v>
      </c>
      <c r="N21" s="47">
        <v>16.644400000000001</v>
      </c>
      <c r="O21" s="48">
        <f t="shared" si="10"/>
        <v>11840.83</v>
      </c>
      <c r="P21" s="47">
        <f t="shared" si="4"/>
        <v>3053025.6</v>
      </c>
      <c r="Q21" s="54">
        <v>1022078</v>
      </c>
      <c r="R21" s="50">
        <f t="shared" si="11"/>
        <v>2030947.6</v>
      </c>
      <c r="S21" s="50">
        <v>888419</v>
      </c>
      <c r="T21" s="48">
        <f t="shared" si="5"/>
        <v>781808.72</v>
      </c>
      <c r="U21" s="48">
        <v>2732605.5200000005</v>
      </c>
      <c r="V21" s="48">
        <f t="shared" si="6"/>
        <v>2595975.2400000002</v>
      </c>
      <c r="W21" s="51">
        <f t="shared" si="7"/>
        <v>2812756.3200000003</v>
      </c>
      <c r="X21" s="46"/>
      <c r="Y21" s="46"/>
    </row>
    <row r="22" spans="1:25" s="55" customFormat="1" ht="12.5" x14ac:dyDescent="0.25">
      <c r="A22" s="46">
        <v>33</v>
      </c>
      <c r="B22" s="46" t="s">
        <v>39</v>
      </c>
      <c r="C22" s="46" t="b">
        <f t="shared" si="8"/>
        <v>1</v>
      </c>
      <c r="D22" s="46">
        <v>33</v>
      </c>
      <c r="E22" s="53" t="s">
        <v>39</v>
      </c>
      <c r="F22" s="47">
        <v>1273.3901999999998</v>
      </c>
      <c r="G22" s="47">
        <f t="shared" si="1"/>
        <v>4630123.17</v>
      </c>
      <c r="H22" s="47">
        <v>175.46280000000002</v>
      </c>
      <c r="I22" s="47">
        <f t="shared" si="9"/>
        <v>318994.88</v>
      </c>
      <c r="J22" s="47">
        <v>257.57209999999998</v>
      </c>
      <c r="K22" s="48">
        <f t="shared" si="2"/>
        <v>503834.21</v>
      </c>
      <c r="L22" s="47">
        <v>5.5</v>
      </c>
      <c r="M22" s="47">
        <f t="shared" si="3"/>
        <v>3912.7</v>
      </c>
      <c r="N22" s="47">
        <v>21.882000000000001</v>
      </c>
      <c r="O22" s="48">
        <f t="shared" si="10"/>
        <v>15566.85</v>
      </c>
      <c r="P22" s="47">
        <f t="shared" si="4"/>
        <v>5472431.8099999996</v>
      </c>
      <c r="Q22" s="54">
        <v>2076794</v>
      </c>
      <c r="R22" s="50">
        <f>IF(P22&gt;Q22,P22-Q22,0)</f>
        <v>3395637.8099999996</v>
      </c>
      <c r="S22" s="50">
        <v>725476</v>
      </c>
      <c r="T22" s="48">
        <f t="shared" si="5"/>
        <v>638418.88</v>
      </c>
      <c r="U22" s="48">
        <v>4070110.7</v>
      </c>
      <c r="V22" s="48">
        <f t="shared" si="6"/>
        <v>3866605.17</v>
      </c>
      <c r="W22" s="51">
        <f t="shared" si="7"/>
        <v>4034056.6899999995</v>
      </c>
      <c r="X22" s="46"/>
      <c r="Y22" s="46"/>
    </row>
    <row r="23" spans="1:25" s="55" customFormat="1" ht="12.5" x14ac:dyDescent="0.25">
      <c r="A23" s="46">
        <v>35</v>
      </c>
      <c r="B23" s="46" t="s">
        <v>40</v>
      </c>
      <c r="C23" s="46" t="b">
        <f t="shared" si="8"/>
        <v>1</v>
      </c>
      <c r="D23" s="46">
        <v>35</v>
      </c>
      <c r="E23" s="53" t="s">
        <v>40</v>
      </c>
      <c r="F23" s="47">
        <v>247.56449999999998</v>
      </c>
      <c r="G23" s="47">
        <f t="shared" si="1"/>
        <v>900159.38</v>
      </c>
      <c r="H23" s="47">
        <v>75.311199999999999</v>
      </c>
      <c r="I23" s="47">
        <f t="shared" si="9"/>
        <v>136917.26999999999</v>
      </c>
      <c r="J23" s="47">
        <v>44.361199999999997</v>
      </c>
      <c r="K23" s="48">
        <f t="shared" si="2"/>
        <v>86774.5</v>
      </c>
      <c r="L23" s="47">
        <v>2.9</v>
      </c>
      <c r="M23" s="47">
        <f t="shared" si="3"/>
        <v>2063.06</v>
      </c>
      <c r="N23" s="47">
        <v>2</v>
      </c>
      <c r="O23" s="48">
        <f t="shared" si="10"/>
        <v>1422.8</v>
      </c>
      <c r="P23" s="47">
        <f t="shared" si="4"/>
        <v>1127337.01</v>
      </c>
      <c r="Q23" s="54">
        <v>2221528</v>
      </c>
      <c r="R23" s="50">
        <f t="shared" si="11"/>
        <v>0</v>
      </c>
      <c r="S23" s="50">
        <v>18308</v>
      </c>
      <c r="T23" s="48">
        <f t="shared" si="5"/>
        <v>0</v>
      </c>
      <c r="U23" s="48">
        <v>0</v>
      </c>
      <c r="V23" s="48">
        <f t="shared" si="6"/>
        <v>0</v>
      </c>
      <c r="W23" s="51">
        <f t="shared" si="7"/>
        <v>0</v>
      </c>
      <c r="X23" s="46"/>
      <c r="Y23" s="46"/>
    </row>
    <row r="24" spans="1:25" s="55" customFormat="1" ht="12.5" x14ac:dyDescent="0.25">
      <c r="A24" s="46">
        <v>39</v>
      </c>
      <c r="B24" s="46" t="s">
        <v>41</v>
      </c>
      <c r="C24" s="46" t="b">
        <f t="shared" si="8"/>
        <v>1</v>
      </c>
      <c r="D24" s="46">
        <v>39</v>
      </c>
      <c r="E24" s="53" t="s">
        <v>41</v>
      </c>
      <c r="F24" s="47">
        <v>129.48560000000001</v>
      </c>
      <c r="G24" s="47">
        <f t="shared" si="1"/>
        <v>470817.41</v>
      </c>
      <c r="H24" s="47">
        <v>41.185499999999998</v>
      </c>
      <c r="I24" s="47">
        <f t="shared" si="9"/>
        <v>74876.06</v>
      </c>
      <c r="J24" s="47">
        <v>20.073</v>
      </c>
      <c r="K24" s="48">
        <f t="shared" si="2"/>
        <v>39264.589999999997</v>
      </c>
      <c r="L24" s="47">
        <v>0</v>
      </c>
      <c r="M24" s="47">
        <f t="shared" si="3"/>
        <v>0</v>
      </c>
      <c r="N24" s="47">
        <v>1</v>
      </c>
      <c r="O24" s="48">
        <f t="shared" si="10"/>
        <v>711.4</v>
      </c>
      <c r="P24" s="47">
        <f t="shared" si="4"/>
        <v>585669.46</v>
      </c>
      <c r="Q24" s="54">
        <v>237671</v>
      </c>
      <c r="R24" s="50">
        <f t="shared" si="11"/>
        <v>347998.45999999996</v>
      </c>
      <c r="S24" s="50">
        <v>259033</v>
      </c>
      <c r="T24" s="48">
        <f t="shared" si="5"/>
        <v>227949.04</v>
      </c>
      <c r="U24" s="48">
        <v>582456.25</v>
      </c>
      <c r="V24" s="48">
        <f t="shared" si="6"/>
        <v>553333.43999999994</v>
      </c>
      <c r="W24" s="51">
        <f t="shared" si="7"/>
        <v>575947.5</v>
      </c>
      <c r="X24" s="46"/>
      <c r="Y24" s="46"/>
    </row>
    <row r="25" spans="1:25" s="55" customFormat="1" ht="12.5" x14ac:dyDescent="0.25">
      <c r="A25" s="46">
        <v>41</v>
      </c>
      <c r="B25" s="46" t="s">
        <v>42</v>
      </c>
      <c r="C25" s="46" t="b">
        <f t="shared" si="8"/>
        <v>1</v>
      </c>
      <c r="D25" s="46">
        <v>41</v>
      </c>
      <c r="E25" s="53" t="s">
        <v>42</v>
      </c>
      <c r="F25" s="47">
        <v>4329.7807000000003</v>
      </c>
      <c r="G25" s="47">
        <f t="shared" si="1"/>
        <v>15743342.41</v>
      </c>
      <c r="H25" s="47">
        <v>226.6499</v>
      </c>
      <c r="I25" s="47">
        <f t="shared" si="9"/>
        <v>412054.05</v>
      </c>
      <c r="J25" s="47">
        <v>562.9674</v>
      </c>
      <c r="K25" s="48">
        <f t="shared" si="2"/>
        <v>1101214.8999999999</v>
      </c>
      <c r="L25" s="47">
        <v>46.393300000000004</v>
      </c>
      <c r="M25" s="47">
        <f t="shared" si="3"/>
        <v>33004.19</v>
      </c>
      <c r="N25" s="47">
        <v>24.928699999999999</v>
      </c>
      <c r="O25" s="48">
        <f t="shared" si="10"/>
        <v>17734.28</v>
      </c>
      <c r="P25" s="47">
        <f t="shared" si="4"/>
        <v>17307349.830000002</v>
      </c>
      <c r="Q25" s="54">
        <v>8342946</v>
      </c>
      <c r="R25" s="50">
        <f t="shared" si="11"/>
        <v>8964403.8300000019</v>
      </c>
      <c r="S25" s="50">
        <v>0</v>
      </c>
      <c r="T25" s="48">
        <f t="shared" si="5"/>
        <v>0</v>
      </c>
      <c r="U25" s="48">
        <v>8863195.5599999987</v>
      </c>
      <c r="V25" s="48">
        <f t="shared" si="6"/>
        <v>8420035.7799999993</v>
      </c>
      <c r="W25" s="51">
        <f t="shared" si="7"/>
        <v>8964403.8300000019</v>
      </c>
      <c r="X25" s="46"/>
      <c r="Y25" s="46"/>
    </row>
    <row r="26" spans="1:25" s="55" customFormat="1" ht="12.5" x14ac:dyDescent="0.25">
      <c r="A26" s="46">
        <v>43</v>
      </c>
      <c r="B26" s="46" t="s">
        <v>43</v>
      </c>
      <c r="C26" s="46" t="b">
        <f t="shared" si="8"/>
        <v>1</v>
      </c>
      <c r="D26" s="46">
        <v>43</v>
      </c>
      <c r="E26" s="53" t="s">
        <v>43</v>
      </c>
      <c r="F26" s="47">
        <v>1004.8225</v>
      </c>
      <c r="G26" s="47">
        <f t="shared" si="1"/>
        <v>3653594.9</v>
      </c>
      <c r="H26" s="47">
        <v>378.74609999999996</v>
      </c>
      <c r="I26" s="47">
        <f t="shared" si="9"/>
        <v>688567.98</v>
      </c>
      <c r="J26" s="47">
        <v>200.28270000000001</v>
      </c>
      <c r="K26" s="48">
        <f t="shared" si="2"/>
        <v>391770.99</v>
      </c>
      <c r="L26" s="47">
        <v>6.4462999999999999</v>
      </c>
      <c r="M26" s="47">
        <f t="shared" si="3"/>
        <v>4585.8999999999996</v>
      </c>
      <c r="N26" s="47">
        <v>10.3277</v>
      </c>
      <c r="O26" s="48">
        <f t="shared" si="10"/>
        <v>7347.13</v>
      </c>
      <c r="P26" s="47">
        <f t="shared" si="4"/>
        <v>4745866.9000000004</v>
      </c>
      <c r="Q26" s="54">
        <v>1387481</v>
      </c>
      <c r="R26" s="50">
        <f t="shared" si="11"/>
        <v>3358385.9000000004</v>
      </c>
      <c r="S26" s="50">
        <v>1233780</v>
      </c>
      <c r="T26" s="48">
        <f t="shared" si="5"/>
        <v>1085726.3999999999</v>
      </c>
      <c r="U26" s="48">
        <v>4426174.8599999994</v>
      </c>
      <c r="V26" s="48">
        <f t="shared" si="6"/>
        <v>4204866.12</v>
      </c>
      <c r="W26" s="51">
        <f t="shared" si="7"/>
        <v>4444112.3000000007</v>
      </c>
      <c r="X26" s="46"/>
      <c r="Y26" s="46"/>
    </row>
    <row r="27" spans="1:25" s="55" customFormat="1" ht="12.5" x14ac:dyDescent="0.25">
      <c r="A27" s="46">
        <v>45</v>
      </c>
      <c r="B27" s="46" t="s">
        <v>44</v>
      </c>
      <c r="C27" s="46" t="b">
        <f t="shared" si="8"/>
        <v>1</v>
      </c>
      <c r="D27" s="46">
        <v>45</v>
      </c>
      <c r="E27" s="53" t="s">
        <v>44</v>
      </c>
      <c r="F27" s="47">
        <v>192.31790000000001</v>
      </c>
      <c r="G27" s="47">
        <f t="shared" si="1"/>
        <v>699279.42</v>
      </c>
      <c r="H27" s="47">
        <v>64.114400000000003</v>
      </c>
      <c r="I27" s="47">
        <f t="shared" si="9"/>
        <v>116561.26</v>
      </c>
      <c r="J27" s="47">
        <v>42.706600000000002</v>
      </c>
      <c r="K27" s="48">
        <f t="shared" si="2"/>
        <v>83537.95</v>
      </c>
      <c r="L27" s="47">
        <v>0.91239999999999999</v>
      </c>
      <c r="M27" s="47">
        <f t="shared" si="3"/>
        <v>649.08000000000004</v>
      </c>
      <c r="N27" s="47">
        <v>5</v>
      </c>
      <c r="O27" s="48">
        <f t="shared" si="10"/>
        <v>3557</v>
      </c>
      <c r="P27" s="47">
        <f t="shared" si="4"/>
        <v>903584.71</v>
      </c>
      <c r="Q27" s="54">
        <v>242362</v>
      </c>
      <c r="R27" s="50">
        <f t="shared" si="11"/>
        <v>661222.71</v>
      </c>
      <c r="S27" s="50">
        <v>489829</v>
      </c>
      <c r="T27" s="48">
        <f t="shared" si="5"/>
        <v>431049.52</v>
      </c>
      <c r="U27" s="48">
        <v>1102198.1100000001</v>
      </c>
      <c r="V27" s="48">
        <f t="shared" si="6"/>
        <v>1047088.2</v>
      </c>
      <c r="W27" s="51">
        <f t="shared" si="7"/>
        <v>1092272.23</v>
      </c>
      <c r="X27" s="46"/>
      <c r="Y27" s="46"/>
    </row>
    <row r="28" spans="1:25" s="55" customFormat="1" ht="12.5" x14ac:dyDescent="0.25">
      <c r="A28" s="46">
        <v>47</v>
      </c>
      <c r="B28" s="46" t="s">
        <v>45</v>
      </c>
      <c r="C28" s="46" t="b">
        <f t="shared" si="8"/>
        <v>1</v>
      </c>
      <c r="D28" s="46">
        <v>47</v>
      </c>
      <c r="E28" s="53" t="s">
        <v>45</v>
      </c>
      <c r="F28" s="47">
        <v>25.706499999999998</v>
      </c>
      <c r="G28" s="47">
        <f t="shared" si="1"/>
        <v>93470.38</v>
      </c>
      <c r="H28" s="47">
        <v>4.7065000000000001</v>
      </c>
      <c r="I28" s="47">
        <f t="shared" si="9"/>
        <v>8556.51</v>
      </c>
      <c r="J28" s="47">
        <v>6.9832999999999998</v>
      </c>
      <c r="K28" s="48">
        <f t="shared" si="2"/>
        <v>13659.96</v>
      </c>
      <c r="L28" s="47">
        <v>0</v>
      </c>
      <c r="M28" s="47">
        <f t="shared" si="3"/>
        <v>0</v>
      </c>
      <c r="N28" s="47">
        <v>1</v>
      </c>
      <c r="O28" s="48">
        <f t="shared" si="10"/>
        <v>711.4</v>
      </c>
      <c r="P28" s="47">
        <f t="shared" si="4"/>
        <v>116398.25</v>
      </c>
      <c r="Q28" s="54">
        <v>60655</v>
      </c>
      <c r="R28" s="50">
        <f t="shared" si="11"/>
        <v>55743.25</v>
      </c>
      <c r="S28" s="50">
        <v>59781</v>
      </c>
      <c r="T28" s="48">
        <f t="shared" si="5"/>
        <v>52607.28</v>
      </c>
      <c r="U28" s="48">
        <v>108976.07</v>
      </c>
      <c r="V28" s="48">
        <f t="shared" si="6"/>
        <v>103527.27</v>
      </c>
      <c r="W28" s="51">
        <f t="shared" si="7"/>
        <v>108350.53</v>
      </c>
      <c r="X28" s="46"/>
      <c r="Y28" s="46"/>
    </row>
    <row r="29" spans="1:25" s="55" customFormat="1" ht="12.5" x14ac:dyDescent="0.25">
      <c r="A29" s="46">
        <v>51</v>
      </c>
      <c r="B29" s="46" t="s">
        <v>46</v>
      </c>
      <c r="C29" s="46" t="b">
        <f t="shared" si="8"/>
        <v>1</v>
      </c>
      <c r="D29" s="46">
        <v>51</v>
      </c>
      <c r="E29" s="53" t="s">
        <v>46</v>
      </c>
      <c r="F29" s="47">
        <v>1022.7221</v>
      </c>
      <c r="G29" s="47">
        <f t="shared" si="1"/>
        <v>3718678.92</v>
      </c>
      <c r="H29" s="47">
        <v>586.4</v>
      </c>
      <c r="I29" s="47">
        <f t="shared" si="9"/>
        <v>1066086.93</v>
      </c>
      <c r="J29" s="47">
        <v>233.91399999999999</v>
      </c>
      <c r="K29" s="48">
        <f t="shared" si="2"/>
        <v>457556.84</v>
      </c>
      <c r="L29" s="47">
        <v>4</v>
      </c>
      <c r="M29" s="47">
        <f t="shared" si="3"/>
        <v>2845.6</v>
      </c>
      <c r="N29" s="47">
        <v>11</v>
      </c>
      <c r="O29" s="48">
        <f t="shared" si="10"/>
        <v>7825.4</v>
      </c>
      <c r="P29" s="47">
        <f t="shared" si="4"/>
        <v>5252993.6899999995</v>
      </c>
      <c r="Q29" s="54">
        <v>563659</v>
      </c>
      <c r="R29" s="50">
        <f t="shared" si="11"/>
        <v>4689334.6899999995</v>
      </c>
      <c r="S29" s="50">
        <v>5495595</v>
      </c>
      <c r="T29" s="48">
        <f t="shared" si="5"/>
        <v>4836123.5999999996</v>
      </c>
      <c r="U29" s="48">
        <v>9590030.3300000001</v>
      </c>
      <c r="V29" s="48">
        <f t="shared" si="6"/>
        <v>9110528.8100000005</v>
      </c>
      <c r="W29" s="51">
        <f t="shared" si="7"/>
        <v>9525458.2899999991</v>
      </c>
      <c r="X29" s="46"/>
      <c r="Y29" s="46"/>
    </row>
    <row r="30" spans="1:25" s="55" customFormat="1" ht="12.5" x14ac:dyDescent="0.25">
      <c r="A30" s="46">
        <v>53</v>
      </c>
      <c r="B30" s="46" t="s">
        <v>47</v>
      </c>
      <c r="C30" s="46" t="b">
        <f t="shared" si="8"/>
        <v>1</v>
      </c>
      <c r="D30" s="46">
        <v>53</v>
      </c>
      <c r="E30" s="53" t="s">
        <v>47</v>
      </c>
      <c r="F30" s="47">
        <v>262.98329999999999</v>
      </c>
      <c r="G30" s="47">
        <f t="shared" si="1"/>
        <v>956223.06</v>
      </c>
      <c r="H30" s="47">
        <v>85.472200000000001</v>
      </c>
      <c r="I30" s="47">
        <f t="shared" si="9"/>
        <v>155390.17000000001</v>
      </c>
      <c r="J30" s="47">
        <v>35.4801</v>
      </c>
      <c r="K30" s="48">
        <f t="shared" si="2"/>
        <v>69402.27</v>
      </c>
      <c r="L30" s="47">
        <v>1.0556000000000001</v>
      </c>
      <c r="M30" s="47">
        <f t="shared" si="3"/>
        <v>750.95</v>
      </c>
      <c r="N30" s="47">
        <v>1</v>
      </c>
      <c r="O30" s="48">
        <f t="shared" si="10"/>
        <v>711.4</v>
      </c>
      <c r="P30" s="47">
        <f t="shared" si="4"/>
        <v>1182477.8499999999</v>
      </c>
      <c r="Q30" s="54">
        <v>552871</v>
      </c>
      <c r="R30" s="50">
        <f t="shared" si="11"/>
        <v>629606.84999999986</v>
      </c>
      <c r="S30" s="50">
        <v>449239</v>
      </c>
      <c r="T30" s="48">
        <f t="shared" si="5"/>
        <v>395330.32</v>
      </c>
      <c r="U30" s="48">
        <v>1007359.8800000001</v>
      </c>
      <c r="V30" s="48">
        <f t="shared" si="6"/>
        <v>956991.89</v>
      </c>
      <c r="W30" s="51">
        <f t="shared" si="7"/>
        <v>1024937.1699999999</v>
      </c>
      <c r="X30" s="46"/>
      <c r="Y30" s="46"/>
    </row>
    <row r="31" spans="1:25" s="55" customFormat="1" ht="12.5" x14ac:dyDescent="0.25">
      <c r="A31" s="46">
        <v>55</v>
      </c>
      <c r="B31" s="46" t="s">
        <v>48</v>
      </c>
      <c r="C31" s="46" t="b">
        <f t="shared" si="8"/>
        <v>1</v>
      </c>
      <c r="D31" s="46">
        <v>55</v>
      </c>
      <c r="E31" s="53" t="s">
        <v>48</v>
      </c>
      <c r="F31" s="47">
        <v>466.02770000000004</v>
      </c>
      <c r="G31" s="47">
        <f t="shared" si="1"/>
        <v>1694504.68</v>
      </c>
      <c r="H31" s="47">
        <v>166.88250000000002</v>
      </c>
      <c r="I31" s="47">
        <f t="shared" si="9"/>
        <v>303395.71999999997</v>
      </c>
      <c r="J31" s="47">
        <v>104.82730000000001</v>
      </c>
      <c r="K31" s="48">
        <f t="shared" si="2"/>
        <v>205051.63</v>
      </c>
      <c r="L31" s="47">
        <v>2.4237000000000002</v>
      </c>
      <c r="M31" s="47">
        <f t="shared" si="3"/>
        <v>1724.22</v>
      </c>
      <c r="N31" s="47">
        <v>0.60450000000000004</v>
      </c>
      <c r="O31" s="48">
        <f t="shared" si="10"/>
        <v>430.04</v>
      </c>
      <c r="P31" s="47">
        <f t="shared" si="4"/>
        <v>2205106.29</v>
      </c>
      <c r="Q31" s="54">
        <v>542935</v>
      </c>
      <c r="R31" s="50">
        <f t="shared" si="11"/>
        <v>1662171.29</v>
      </c>
      <c r="S31" s="50">
        <v>1119944</v>
      </c>
      <c r="T31" s="48">
        <f t="shared" si="5"/>
        <v>985550.72</v>
      </c>
      <c r="U31" s="48">
        <v>2599635.4500000002</v>
      </c>
      <c r="V31" s="48">
        <f t="shared" si="6"/>
        <v>2469653.6800000002</v>
      </c>
      <c r="W31" s="51">
        <f t="shared" si="7"/>
        <v>2647722.0099999998</v>
      </c>
      <c r="X31" s="46"/>
      <c r="Y31" s="46"/>
    </row>
    <row r="32" spans="1:25" s="55" customFormat="1" ht="12.5" x14ac:dyDescent="0.25">
      <c r="A32" s="46">
        <v>57</v>
      </c>
      <c r="B32" s="46" t="s">
        <v>49</v>
      </c>
      <c r="C32" s="46" t="b">
        <f t="shared" si="8"/>
        <v>1</v>
      </c>
      <c r="D32" s="46">
        <v>57</v>
      </c>
      <c r="E32" s="53" t="s">
        <v>49</v>
      </c>
      <c r="F32" s="47">
        <v>1401.6549</v>
      </c>
      <c r="G32" s="47">
        <f t="shared" si="1"/>
        <v>5096501.32</v>
      </c>
      <c r="H32" s="47">
        <v>76.984300000000005</v>
      </c>
      <c r="I32" s="47">
        <f t="shared" si="9"/>
        <v>139959</v>
      </c>
      <c r="J32" s="47">
        <v>186.18719999999999</v>
      </c>
      <c r="K32" s="48">
        <f t="shared" si="2"/>
        <v>364198.92</v>
      </c>
      <c r="L32" s="47">
        <v>7.6055999999999999</v>
      </c>
      <c r="M32" s="47">
        <f t="shared" si="3"/>
        <v>5410.62</v>
      </c>
      <c r="N32" s="47">
        <v>30</v>
      </c>
      <c r="O32" s="48">
        <f t="shared" si="10"/>
        <v>21342</v>
      </c>
      <c r="P32" s="47">
        <f t="shared" si="4"/>
        <v>5627411.8600000003</v>
      </c>
      <c r="Q32" s="54">
        <v>2173420</v>
      </c>
      <c r="R32" s="50">
        <f t="shared" si="11"/>
        <v>3453991.8600000003</v>
      </c>
      <c r="S32" s="50">
        <v>349208</v>
      </c>
      <c r="T32" s="48">
        <f t="shared" si="5"/>
        <v>307303.03999999998</v>
      </c>
      <c r="U32" s="48">
        <v>3750508.7200000016</v>
      </c>
      <c r="V32" s="48">
        <f t="shared" si="6"/>
        <v>3562983.28</v>
      </c>
      <c r="W32" s="51">
        <f t="shared" si="7"/>
        <v>3761294.9000000004</v>
      </c>
      <c r="X32" s="46"/>
      <c r="Y32" s="46"/>
    </row>
    <row r="33" spans="1:25" s="55" customFormat="1" ht="12.5" x14ac:dyDescent="0.25">
      <c r="A33" s="46">
        <v>59</v>
      </c>
      <c r="B33" s="46" t="s">
        <v>50</v>
      </c>
      <c r="C33" s="46" t="b">
        <f t="shared" si="8"/>
        <v>1</v>
      </c>
      <c r="D33" s="46">
        <v>59</v>
      </c>
      <c r="E33" s="53" t="s">
        <v>50</v>
      </c>
      <c r="F33" s="47">
        <v>190.77010000000001</v>
      </c>
      <c r="G33" s="47">
        <f t="shared" si="1"/>
        <v>693651.53</v>
      </c>
      <c r="H33" s="47">
        <v>42.86</v>
      </c>
      <c r="I33" s="47">
        <f t="shared" si="9"/>
        <v>77920.34</v>
      </c>
      <c r="J33" s="47">
        <v>25.1556</v>
      </c>
      <c r="K33" s="48">
        <f t="shared" si="2"/>
        <v>49206.62</v>
      </c>
      <c r="L33" s="47">
        <v>0</v>
      </c>
      <c r="M33" s="47">
        <f t="shared" si="3"/>
        <v>0</v>
      </c>
      <c r="N33" s="47">
        <v>2</v>
      </c>
      <c r="O33" s="48">
        <f t="shared" si="10"/>
        <v>1422.8</v>
      </c>
      <c r="P33" s="47">
        <f t="shared" si="4"/>
        <v>822201.29</v>
      </c>
      <c r="Q33" s="54">
        <v>446513</v>
      </c>
      <c r="R33" s="50">
        <f t="shared" si="11"/>
        <v>375688.29000000004</v>
      </c>
      <c r="S33" s="50">
        <v>199555</v>
      </c>
      <c r="T33" s="48">
        <f t="shared" si="5"/>
        <v>175608.4</v>
      </c>
      <c r="U33" s="48">
        <v>563781.92000000004</v>
      </c>
      <c r="V33" s="48">
        <f t="shared" si="6"/>
        <v>535592.81999999995</v>
      </c>
      <c r="W33" s="51">
        <f t="shared" si="7"/>
        <v>551296.69000000006</v>
      </c>
      <c r="X33" s="46"/>
      <c r="Y33" s="46"/>
    </row>
    <row r="34" spans="1:25" s="55" customFormat="1" ht="12.5" x14ac:dyDescent="0.25">
      <c r="A34" s="46">
        <v>63</v>
      </c>
      <c r="B34" s="46" t="s">
        <v>51</v>
      </c>
      <c r="C34" s="46" t="b">
        <f t="shared" si="8"/>
        <v>1</v>
      </c>
      <c r="D34" s="46">
        <v>63</v>
      </c>
      <c r="E34" s="53" t="s">
        <v>51</v>
      </c>
      <c r="F34" s="47">
        <v>780.1191</v>
      </c>
      <c r="G34" s="47">
        <f t="shared" si="1"/>
        <v>2836559.85</v>
      </c>
      <c r="H34" s="47">
        <v>43.993400000000001</v>
      </c>
      <c r="I34" s="47">
        <f t="shared" si="9"/>
        <v>79980.88</v>
      </c>
      <c r="J34" s="47">
        <v>114.37220000000001</v>
      </c>
      <c r="K34" s="48">
        <f t="shared" si="2"/>
        <v>223722.32</v>
      </c>
      <c r="L34" s="47">
        <v>4</v>
      </c>
      <c r="M34" s="47">
        <f t="shared" si="3"/>
        <v>2845.6</v>
      </c>
      <c r="N34" s="47">
        <v>9.4190000000000005</v>
      </c>
      <c r="O34" s="48">
        <f t="shared" si="10"/>
        <v>6700.68</v>
      </c>
      <c r="P34" s="47">
        <f t="shared" si="4"/>
        <v>3149809.33</v>
      </c>
      <c r="Q34" s="54">
        <v>1230965</v>
      </c>
      <c r="R34" s="50">
        <f t="shared" si="11"/>
        <v>1918844.33</v>
      </c>
      <c r="S34" s="50">
        <v>0</v>
      </c>
      <c r="T34" s="48">
        <f t="shared" si="5"/>
        <v>0</v>
      </c>
      <c r="U34" s="48">
        <v>1974765.7200000002</v>
      </c>
      <c r="V34" s="48">
        <f t="shared" si="6"/>
        <v>1876027.43</v>
      </c>
      <c r="W34" s="51">
        <f t="shared" si="7"/>
        <v>1918844.33</v>
      </c>
      <c r="X34" s="46"/>
      <c r="Y34" s="46"/>
    </row>
    <row r="35" spans="1:25" s="55" customFormat="1" ht="12.5" x14ac:dyDescent="0.25">
      <c r="A35" s="46">
        <v>65</v>
      </c>
      <c r="B35" s="46" t="s">
        <v>52</v>
      </c>
      <c r="C35" s="46" t="b">
        <f t="shared" si="8"/>
        <v>1</v>
      </c>
      <c r="D35" s="46">
        <v>65</v>
      </c>
      <c r="E35" s="53" t="s">
        <v>52</v>
      </c>
      <c r="F35" s="47">
        <v>91.427700000000002</v>
      </c>
      <c r="G35" s="47">
        <f t="shared" si="1"/>
        <v>332436.59999999998</v>
      </c>
      <c r="H35" s="47">
        <v>32.911099999999998</v>
      </c>
      <c r="I35" s="47">
        <f t="shared" si="9"/>
        <v>59833.04</v>
      </c>
      <c r="J35" s="47">
        <v>10.3833</v>
      </c>
      <c r="K35" s="48">
        <f t="shared" si="2"/>
        <v>20310.669999999998</v>
      </c>
      <c r="L35" s="47">
        <v>0</v>
      </c>
      <c r="M35" s="47">
        <f t="shared" si="3"/>
        <v>0</v>
      </c>
      <c r="N35" s="47">
        <v>0</v>
      </c>
      <c r="O35" s="48">
        <f t="shared" si="10"/>
        <v>0</v>
      </c>
      <c r="P35" s="47">
        <f t="shared" si="4"/>
        <v>412580.30999999994</v>
      </c>
      <c r="Q35" s="54">
        <v>751109</v>
      </c>
      <c r="R35" s="50">
        <f t="shared" si="11"/>
        <v>0</v>
      </c>
      <c r="S35" s="50">
        <v>0</v>
      </c>
      <c r="T35" s="48">
        <f t="shared" si="5"/>
        <v>0</v>
      </c>
      <c r="U35" s="48">
        <v>0</v>
      </c>
      <c r="V35" s="48">
        <f t="shared" si="6"/>
        <v>0</v>
      </c>
      <c r="W35" s="51">
        <f t="shared" si="7"/>
        <v>0</v>
      </c>
      <c r="X35" s="46"/>
      <c r="Y35" s="46"/>
    </row>
    <row r="36" spans="1:25" s="55" customFormat="1" ht="12.5" x14ac:dyDescent="0.25">
      <c r="A36" s="46">
        <v>67</v>
      </c>
      <c r="B36" s="46" t="s">
        <v>53</v>
      </c>
      <c r="C36" s="46" t="b">
        <f t="shared" si="8"/>
        <v>1</v>
      </c>
      <c r="D36" s="46">
        <v>67</v>
      </c>
      <c r="E36" s="53" t="s">
        <v>53</v>
      </c>
      <c r="F36" s="47">
        <v>354.92440000000005</v>
      </c>
      <c r="G36" s="47">
        <f t="shared" si="1"/>
        <v>1290526.4099999999</v>
      </c>
      <c r="H36" s="47">
        <v>172.59440000000001</v>
      </c>
      <c r="I36" s="47">
        <f t="shared" si="9"/>
        <v>313780.07</v>
      </c>
      <c r="J36" s="47">
        <v>44.338900000000002</v>
      </c>
      <c r="K36" s="48">
        <f t="shared" si="2"/>
        <v>86730.880000000005</v>
      </c>
      <c r="L36" s="47">
        <v>0</v>
      </c>
      <c r="M36" s="47">
        <f t="shared" si="3"/>
        <v>0</v>
      </c>
      <c r="N36" s="47">
        <v>5.5</v>
      </c>
      <c r="O36" s="48">
        <f t="shared" si="10"/>
        <v>3912.7</v>
      </c>
      <c r="P36" s="47">
        <f t="shared" si="4"/>
        <v>1694950.0599999998</v>
      </c>
      <c r="Q36" s="54">
        <v>1004017</v>
      </c>
      <c r="R36" s="50">
        <f t="shared" si="11"/>
        <v>690933.05999999982</v>
      </c>
      <c r="S36" s="50">
        <v>267027</v>
      </c>
      <c r="T36" s="48">
        <f t="shared" si="5"/>
        <v>234983.76</v>
      </c>
      <c r="U36" s="48">
        <v>906987.44999999972</v>
      </c>
      <c r="V36" s="48">
        <f t="shared" si="6"/>
        <v>861638.08</v>
      </c>
      <c r="W36" s="51">
        <f t="shared" si="7"/>
        <v>925916.81999999983</v>
      </c>
      <c r="X36" s="46"/>
      <c r="Y36" s="46"/>
    </row>
    <row r="37" spans="1:25" s="55" customFormat="1" ht="12.5" x14ac:dyDescent="0.25">
      <c r="A37" s="46">
        <v>69</v>
      </c>
      <c r="B37" s="46" t="s">
        <v>54</v>
      </c>
      <c r="C37" s="46" t="b">
        <f t="shared" si="8"/>
        <v>1</v>
      </c>
      <c r="D37" s="46">
        <v>69</v>
      </c>
      <c r="E37" s="53" t="s">
        <v>54</v>
      </c>
      <c r="F37" s="47">
        <v>76.971199999999996</v>
      </c>
      <c r="G37" s="47">
        <f t="shared" si="1"/>
        <v>279871.90000000002</v>
      </c>
      <c r="H37" s="47">
        <v>24.8736</v>
      </c>
      <c r="I37" s="47">
        <f t="shared" si="9"/>
        <v>45220.7</v>
      </c>
      <c r="J37" s="47">
        <v>6.2816999999999998</v>
      </c>
      <c r="K37" s="48">
        <f t="shared" si="2"/>
        <v>12287.57</v>
      </c>
      <c r="L37" s="47">
        <v>0</v>
      </c>
      <c r="M37" s="47">
        <f t="shared" si="3"/>
        <v>0</v>
      </c>
      <c r="N37" s="47">
        <v>2</v>
      </c>
      <c r="O37" s="48">
        <f t="shared" si="10"/>
        <v>1422.8</v>
      </c>
      <c r="P37" s="47">
        <f t="shared" si="4"/>
        <v>338802.97000000003</v>
      </c>
      <c r="Q37" s="54">
        <v>209474</v>
      </c>
      <c r="R37" s="50">
        <f t="shared" si="11"/>
        <v>129328.97000000003</v>
      </c>
      <c r="S37" s="50">
        <v>56013</v>
      </c>
      <c r="T37" s="48">
        <f t="shared" si="5"/>
        <v>49291.44</v>
      </c>
      <c r="U37" s="48">
        <v>168603.7</v>
      </c>
      <c r="V37" s="48">
        <f t="shared" si="6"/>
        <v>160173.51999999999</v>
      </c>
      <c r="W37" s="51">
        <f t="shared" si="7"/>
        <v>178620.41000000003</v>
      </c>
      <c r="X37" s="46"/>
      <c r="Y37" s="46"/>
    </row>
    <row r="38" spans="1:25" s="55" customFormat="1" ht="12.5" x14ac:dyDescent="0.25">
      <c r="A38" s="46">
        <v>71</v>
      </c>
      <c r="B38" s="46" t="s">
        <v>55</v>
      </c>
      <c r="C38" s="46" t="b">
        <f t="shared" si="8"/>
        <v>1</v>
      </c>
      <c r="D38" s="46">
        <v>71</v>
      </c>
      <c r="E38" s="53" t="s">
        <v>55</v>
      </c>
      <c r="F38" s="47">
        <v>1081.1806999999999</v>
      </c>
      <c r="G38" s="47">
        <f t="shared" si="1"/>
        <v>3931237.9</v>
      </c>
      <c r="H38" s="47">
        <v>67.557599999999994</v>
      </c>
      <c r="I38" s="47">
        <f t="shared" si="9"/>
        <v>122821.07</v>
      </c>
      <c r="J38" s="47">
        <v>137.428</v>
      </c>
      <c r="K38" s="48">
        <f t="shared" si="2"/>
        <v>268821.53999999998</v>
      </c>
      <c r="L38" s="47">
        <v>4</v>
      </c>
      <c r="M38" s="47">
        <f t="shared" si="3"/>
        <v>2845.6</v>
      </c>
      <c r="N38" s="47">
        <v>10.717499999999999</v>
      </c>
      <c r="O38" s="48">
        <f t="shared" si="10"/>
        <v>7624.43</v>
      </c>
      <c r="P38" s="47">
        <f t="shared" si="4"/>
        <v>4333350.5399999991</v>
      </c>
      <c r="Q38" s="54">
        <v>1267926</v>
      </c>
      <c r="R38" s="50">
        <f t="shared" si="11"/>
        <v>3065424.5399999991</v>
      </c>
      <c r="S38" s="50">
        <v>758524</v>
      </c>
      <c r="T38" s="48">
        <f t="shared" si="5"/>
        <v>667501.12</v>
      </c>
      <c r="U38" s="48">
        <v>3827292.2299999995</v>
      </c>
      <c r="V38" s="48">
        <f t="shared" si="6"/>
        <v>3635927.62</v>
      </c>
      <c r="W38" s="51">
        <f t="shared" si="7"/>
        <v>3732925.6599999992</v>
      </c>
      <c r="X38" s="46"/>
      <c r="Y38" s="46"/>
    </row>
    <row r="39" spans="1:25" s="55" customFormat="1" ht="12.5" x14ac:dyDescent="0.25">
      <c r="A39" s="46">
        <v>73</v>
      </c>
      <c r="B39" s="46" t="s">
        <v>56</v>
      </c>
      <c r="C39" s="46" t="b">
        <f t="shared" si="8"/>
        <v>1</v>
      </c>
      <c r="D39" s="46">
        <v>73</v>
      </c>
      <c r="E39" s="53" t="s">
        <v>56</v>
      </c>
      <c r="F39" s="47">
        <v>0</v>
      </c>
      <c r="G39" s="47">
        <f t="shared" si="1"/>
        <v>0</v>
      </c>
      <c r="H39" s="47">
        <v>0</v>
      </c>
      <c r="I39" s="47">
        <f t="shared" si="9"/>
        <v>0</v>
      </c>
      <c r="J39" s="47">
        <v>0</v>
      </c>
      <c r="K39" s="48">
        <f t="shared" si="2"/>
        <v>0</v>
      </c>
      <c r="L39" s="47">
        <v>0</v>
      </c>
      <c r="M39" s="47">
        <f t="shared" si="3"/>
        <v>0</v>
      </c>
      <c r="N39" s="47">
        <v>0</v>
      </c>
      <c r="O39" s="48">
        <f t="shared" si="10"/>
        <v>0</v>
      </c>
      <c r="P39" s="47">
        <f t="shared" si="4"/>
        <v>0</v>
      </c>
      <c r="Q39" s="54">
        <v>21882</v>
      </c>
      <c r="R39" s="50">
        <f t="shared" si="11"/>
        <v>0</v>
      </c>
      <c r="S39" s="50">
        <v>203</v>
      </c>
      <c r="T39" s="48">
        <f t="shared" si="5"/>
        <v>0</v>
      </c>
      <c r="U39" s="48">
        <v>0</v>
      </c>
      <c r="V39" s="48">
        <f t="shared" si="6"/>
        <v>0</v>
      </c>
      <c r="W39" s="51">
        <f t="shared" si="7"/>
        <v>0</v>
      </c>
      <c r="X39" s="46"/>
      <c r="Y39" s="46"/>
    </row>
    <row r="40" spans="1:25" s="55" customFormat="1" ht="12.5" x14ac:dyDescent="0.25">
      <c r="A40" s="46">
        <v>75</v>
      </c>
      <c r="B40" s="46" t="s">
        <v>57</v>
      </c>
      <c r="C40" s="46" t="b">
        <f t="shared" si="8"/>
        <v>1</v>
      </c>
      <c r="D40" s="46">
        <v>75</v>
      </c>
      <c r="E40" s="53" t="s">
        <v>57</v>
      </c>
      <c r="F40" s="47">
        <v>408.1309</v>
      </c>
      <c r="G40" s="47">
        <f t="shared" si="1"/>
        <v>1483988.44</v>
      </c>
      <c r="H40" s="47">
        <v>122.6841</v>
      </c>
      <c r="I40" s="47">
        <f t="shared" si="9"/>
        <v>223042.15</v>
      </c>
      <c r="J40" s="47">
        <v>77.790199999999999</v>
      </c>
      <c r="K40" s="48">
        <f t="shared" si="2"/>
        <v>152164.63</v>
      </c>
      <c r="L40" s="47">
        <v>1.7712000000000001</v>
      </c>
      <c r="M40" s="47">
        <f t="shared" si="3"/>
        <v>1260.03</v>
      </c>
      <c r="N40" s="47">
        <v>1.2090000000000001</v>
      </c>
      <c r="O40" s="48">
        <f t="shared" si="10"/>
        <v>860.08</v>
      </c>
      <c r="P40" s="47">
        <f t="shared" si="4"/>
        <v>1861315.3299999998</v>
      </c>
      <c r="Q40" s="54">
        <v>853375</v>
      </c>
      <c r="R40" s="50">
        <f t="shared" si="11"/>
        <v>1007940.3299999998</v>
      </c>
      <c r="S40" s="50">
        <v>669210</v>
      </c>
      <c r="T40" s="48">
        <f t="shared" si="5"/>
        <v>588904.80000000005</v>
      </c>
      <c r="U40" s="48">
        <v>1634993.27</v>
      </c>
      <c r="V40" s="48">
        <f t="shared" si="6"/>
        <v>1553243.61</v>
      </c>
      <c r="W40" s="51">
        <f t="shared" si="7"/>
        <v>1596845.13</v>
      </c>
      <c r="X40" s="46"/>
      <c r="Y40" s="46"/>
    </row>
    <row r="41" spans="1:25" s="55" customFormat="1" ht="12.5" x14ac:dyDescent="0.25">
      <c r="A41" s="46">
        <v>77</v>
      </c>
      <c r="B41" s="46" t="s">
        <v>58</v>
      </c>
      <c r="C41" s="46" t="b">
        <f t="shared" si="8"/>
        <v>1</v>
      </c>
      <c r="D41" s="46">
        <v>77</v>
      </c>
      <c r="E41" s="53" t="s">
        <v>58</v>
      </c>
      <c r="F41" s="47">
        <v>451.72339999999997</v>
      </c>
      <c r="G41" s="47">
        <f t="shared" si="1"/>
        <v>1642493.39</v>
      </c>
      <c r="H41" s="47">
        <v>162.60769999999999</v>
      </c>
      <c r="I41" s="47">
        <f t="shared" si="9"/>
        <v>295624.05</v>
      </c>
      <c r="J41" s="47">
        <v>103.4494</v>
      </c>
      <c r="K41" s="48">
        <f t="shared" si="2"/>
        <v>202356.34</v>
      </c>
      <c r="L41" s="47">
        <v>3</v>
      </c>
      <c r="M41" s="47">
        <f t="shared" si="3"/>
        <v>2134.1999999999998</v>
      </c>
      <c r="N41" s="47">
        <v>4</v>
      </c>
      <c r="O41" s="48">
        <f t="shared" si="10"/>
        <v>2845.6</v>
      </c>
      <c r="P41" s="47">
        <f t="shared" si="4"/>
        <v>2145453.58</v>
      </c>
      <c r="Q41" s="54">
        <v>741180</v>
      </c>
      <c r="R41" s="50">
        <f t="shared" si="11"/>
        <v>1404273.58</v>
      </c>
      <c r="S41" s="50">
        <v>956783</v>
      </c>
      <c r="T41" s="48">
        <f t="shared" si="5"/>
        <v>841969.04</v>
      </c>
      <c r="U41" s="48">
        <v>2268534.38</v>
      </c>
      <c r="V41" s="48">
        <f t="shared" si="6"/>
        <v>2155107.66</v>
      </c>
      <c r="W41" s="51">
        <f t="shared" si="7"/>
        <v>2246242.62</v>
      </c>
      <c r="X41" s="46"/>
      <c r="Y41" s="46"/>
    </row>
    <row r="42" spans="1:25" s="55" customFormat="1" ht="12.5" x14ac:dyDescent="0.25">
      <c r="A42" s="46">
        <v>79</v>
      </c>
      <c r="B42" s="46" t="s">
        <v>59</v>
      </c>
      <c r="C42" s="46" t="b">
        <f t="shared" si="8"/>
        <v>1</v>
      </c>
      <c r="D42" s="46">
        <v>79</v>
      </c>
      <c r="E42" s="53" t="s">
        <v>59</v>
      </c>
      <c r="F42" s="47">
        <v>434.37170000000003</v>
      </c>
      <c r="G42" s="47">
        <f t="shared" si="1"/>
        <v>1579401.56</v>
      </c>
      <c r="H42" s="47">
        <v>84.167699999999996</v>
      </c>
      <c r="I42" s="47">
        <f t="shared" si="9"/>
        <v>153018.56</v>
      </c>
      <c r="J42" s="47">
        <v>64.353399999999993</v>
      </c>
      <c r="K42" s="48">
        <f t="shared" si="2"/>
        <v>125881.04</v>
      </c>
      <c r="L42" s="47">
        <v>2.9832999999999998</v>
      </c>
      <c r="M42" s="47">
        <f t="shared" si="3"/>
        <v>2122.3200000000002</v>
      </c>
      <c r="N42" s="47">
        <v>9.7721999999999998</v>
      </c>
      <c r="O42" s="48">
        <f t="shared" si="10"/>
        <v>6951.94</v>
      </c>
      <c r="P42" s="47">
        <f t="shared" si="4"/>
        <v>1867375.4200000002</v>
      </c>
      <c r="Q42" s="54">
        <v>1011499</v>
      </c>
      <c r="R42" s="50">
        <f t="shared" si="11"/>
        <v>855876.42000000016</v>
      </c>
      <c r="S42" s="50">
        <v>0</v>
      </c>
      <c r="T42" s="48">
        <f t="shared" si="5"/>
        <v>0</v>
      </c>
      <c r="U42" s="48">
        <v>827122.56</v>
      </c>
      <c r="V42" s="48">
        <f t="shared" si="6"/>
        <v>785766.43</v>
      </c>
      <c r="W42" s="51">
        <f t="shared" si="7"/>
        <v>855876.42000000016</v>
      </c>
      <c r="X42" s="46"/>
      <c r="Y42" s="46"/>
    </row>
    <row r="43" spans="1:25" s="55" customFormat="1" ht="12.5" x14ac:dyDescent="0.25">
      <c r="A43" s="46">
        <v>81</v>
      </c>
      <c r="B43" s="46" t="s">
        <v>60</v>
      </c>
      <c r="C43" s="46" t="b">
        <f t="shared" si="8"/>
        <v>1</v>
      </c>
      <c r="D43" s="46">
        <v>81</v>
      </c>
      <c r="E43" s="53" t="s">
        <v>60</v>
      </c>
      <c r="F43" s="47">
        <v>228.98349999999999</v>
      </c>
      <c r="G43" s="47">
        <f t="shared" si="1"/>
        <v>832597.75</v>
      </c>
      <c r="H43" s="47">
        <v>43.413899999999998</v>
      </c>
      <c r="I43" s="47">
        <f t="shared" si="9"/>
        <v>78927.34</v>
      </c>
      <c r="J43" s="47">
        <v>32.559800000000003</v>
      </c>
      <c r="K43" s="48">
        <f t="shared" si="2"/>
        <v>63689.9</v>
      </c>
      <c r="L43" s="47">
        <v>1</v>
      </c>
      <c r="M43" s="47">
        <f t="shared" si="3"/>
        <v>711.4</v>
      </c>
      <c r="N43" s="47">
        <v>0</v>
      </c>
      <c r="O43" s="48">
        <f t="shared" si="10"/>
        <v>0</v>
      </c>
      <c r="P43" s="47">
        <f t="shared" si="4"/>
        <v>975926.39</v>
      </c>
      <c r="Q43" s="54">
        <v>550959</v>
      </c>
      <c r="R43" s="50">
        <f t="shared" si="11"/>
        <v>424967.39</v>
      </c>
      <c r="S43" s="50">
        <v>0</v>
      </c>
      <c r="T43" s="48">
        <f t="shared" si="5"/>
        <v>0</v>
      </c>
      <c r="U43" s="48">
        <v>349352.01</v>
      </c>
      <c r="V43" s="48">
        <f t="shared" si="6"/>
        <v>331884.40999999997</v>
      </c>
      <c r="W43" s="51">
        <f t="shared" si="7"/>
        <v>424967.39</v>
      </c>
      <c r="X43" s="46"/>
      <c r="Y43" s="46"/>
    </row>
    <row r="44" spans="1:25" s="55" customFormat="1" ht="12.5" x14ac:dyDescent="0.25">
      <c r="A44" s="46">
        <v>83</v>
      </c>
      <c r="B44" s="46" t="s">
        <v>61</v>
      </c>
      <c r="C44" s="46" t="b">
        <f t="shared" si="8"/>
        <v>1</v>
      </c>
      <c r="D44" s="46">
        <v>83</v>
      </c>
      <c r="E44" s="53" t="s">
        <v>61</v>
      </c>
      <c r="F44" s="47">
        <v>59.904399999999995</v>
      </c>
      <c r="G44" s="47">
        <f t="shared" si="1"/>
        <v>217815.99</v>
      </c>
      <c r="H44" s="47">
        <v>25.404399999999999</v>
      </c>
      <c r="I44" s="47">
        <f t="shared" si="9"/>
        <v>46185.71</v>
      </c>
      <c r="J44" s="47">
        <v>5</v>
      </c>
      <c r="K44" s="48">
        <f t="shared" si="2"/>
        <v>9780.4500000000007</v>
      </c>
      <c r="L44" s="47">
        <v>0</v>
      </c>
      <c r="M44" s="47">
        <f t="shared" si="3"/>
        <v>0</v>
      </c>
      <c r="N44" s="47">
        <v>1</v>
      </c>
      <c r="O44" s="48">
        <f t="shared" si="10"/>
        <v>711.4</v>
      </c>
      <c r="P44" s="47">
        <f t="shared" si="4"/>
        <v>274493.55000000005</v>
      </c>
      <c r="Q44" s="54">
        <v>765882</v>
      </c>
      <c r="R44" s="50">
        <f t="shared" si="11"/>
        <v>0</v>
      </c>
      <c r="S44" s="50">
        <v>0</v>
      </c>
      <c r="T44" s="48">
        <f t="shared" si="5"/>
        <v>0</v>
      </c>
      <c r="U44" s="48">
        <v>0</v>
      </c>
      <c r="V44" s="48">
        <f t="shared" si="6"/>
        <v>0</v>
      </c>
      <c r="W44" s="51">
        <f t="shared" si="7"/>
        <v>0</v>
      </c>
      <c r="X44" s="46"/>
      <c r="Y44" s="46"/>
    </row>
    <row r="45" spans="1:25" s="55" customFormat="1" ht="12.5" x14ac:dyDescent="0.25">
      <c r="A45" s="46">
        <v>87</v>
      </c>
      <c r="B45" s="46" t="s">
        <v>62</v>
      </c>
      <c r="C45" s="46" t="b">
        <f t="shared" si="8"/>
        <v>1</v>
      </c>
      <c r="D45" s="46">
        <v>87</v>
      </c>
      <c r="E45" s="53" t="s">
        <v>62</v>
      </c>
      <c r="F45" s="47">
        <v>112.90069999999999</v>
      </c>
      <c r="G45" s="47">
        <f t="shared" si="1"/>
        <v>410513.72</v>
      </c>
      <c r="H45" s="47">
        <v>18.025200000000002</v>
      </c>
      <c r="I45" s="47">
        <f t="shared" si="9"/>
        <v>32770.17</v>
      </c>
      <c r="J45" s="47">
        <v>9.5</v>
      </c>
      <c r="K45" s="48">
        <f t="shared" si="2"/>
        <v>18582.86</v>
      </c>
      <c r="L45" s="47">
        <v>0</v>
      </c>
      <c r="M45" s="47">
        <f t="shared" si="3"/>
        <v>0</v>
      </c>
      <c r="N45" s="47">
        <v>3</v>
      </c>
      <c r="O45" s="48">
        <f t="shared" si="10"/>
        <v>2134.1999999999998</v>
      </c>
      <c r="P45" s="47">
        <f t="shared" si="4"/>
        <v>464000.94999999995</v>
      </c>
      <c r="Q45" s="54">
        <v>912353</v>
      </c>
      <c r="R45" s="50">
        <f t="shared" si="11"/>
        <v>0</v>
      </c>
      <c r="S45" s="50">
        <v>0</v>
      </c>
      <c r="T45" s="48">
        <f t="shared" si="5"/>
        <v>0</v>
      </c>
      <c r="U45" s="48">
        <v>0</v>
      </c>
      <c r="V45" s="48">
        <f t="shared" si="6"/>
        <v>0</v>
      </c>
      <c r="W45" s="51">
        <f t="shared" si="7"/>
        <v>0</v>
      </c>
      <c r="X45" s="46"/>
      <c r="Y45" s="46"/>
    </row>
    <row r="46" spans="1:25" s="55" customFormat="1" ht="12.5" x14ac:dyDescent="0.25">
      <c r="A46" s="46">
        <v>89</v>
      </c>
      <c r="B46" s="46" t="s">
        <v>63</v>
      </c>
      <c r="C46" s="46" t="b">
        <f t="shared" si="8"/>
        <v>1</v>
      </c>
      <c r="D46" s="46">
        <v>89</v>
      </c>
      <c r="E46" s="53" t="s">
        <v>63</v>
      </c>
      <c r="F46" s="47">
        <v>617.64459999999997</v>
      </c>
      <c r="G46" s="47">
        <f t="shared" si="1"/>
        <v>2245792.8199999998</v>
      </c>
      <c r="H46" s="47">
        <v>269.6705</v>
      </c>
      <c r="I46" s="47">
        <f t="shared" si="9"/>
        <v>490266.36</v>
      </c>
      <c r="J46" s="47">
        <v>118.968</v>
      </c>
      <c r="K46" s="48">
        <f t="shared" si="2"/>
        <v>232712.12</v>
      </c>
      <c r="L46" s="47">
        <v>2</v>
      </c>
      <c r="M46" s="47">
        <f t="shared" si="3"/>
        <v>1422.8</v>
      </c>
      <c r="N46" s="47">
        <v>11.9556</v>
      </c>
      <c r="O46" s="48">
        <f t="shared" si="10"/>
        <v>8505.2099999999991</v>
      </c>
      <c r="P46" s="47">
        <f t="shared" si="4"/>
        <v>2978699.3099999996</v>
      </c>
      <c r="Q46" s="54">
        <v>575835</v>
      </c>
      <c r="R46" s="50">
        <f t="shared" si="11"/>
        <v>2402864.3099999996</v>
      </c>
      <c r="S46" s="50">
        <v>2520022</v>
      </c>
      <c r="T46" s="48">
        <f t="shared" si="5"/>
        <v>2217619.36</v>
      </c>
      <c r="U46" s="48">
        <v>4592810.97</v>
      </c>
      <c r="V46" s="48">
        <f t="shared" si="6"/>
        <v>4363170.42</v>
      </c>
      <c r="W46" s="51">
        <f t="shared" si="7"/>
        <v>4620483.67</v>
      </c>
      <c r="X46" s="46"/>
      <c r="Y46" s="46"/>
    </row>
    <row r="47" spans="1:25" s="55" customFormat="1" ht="12.5" x14ac:dyDescent="0.25">
      <c r="A47" s="46">
        <v>91</v>
      </c>
      <c r="B47" s="46" t="s">
        <v>64</v>
      </c>
      <c r="C47" s="46" t="b">
        <f t="shared" si="8"/>
        <v>1</v>
      </c>
      <c r="D47" s="46">
        <v>91</v>
      </c>
      <c r="E47" s="53" t="s">
        <v>64</v>
      </c>
      <c r="F47" s="47">
        <v>46.065600000000003</v>
      </c>
      <c r="G47" s="47">
        <f t="shared" si="1"/>
        <v>167497.29</v>
      </c>
      <c r="H47" s="47">
        <v>5.7656000000000001</v>
      </c>
      <c r="I47" s="47">
        <f t="shared" si="9"/>
        <v>10481.98</v>
      </c>
      <c r="J47" s="47">
        <v>11</v>
      </c>
      <c r="K47" s="48">
        <f t="shared" si="2"/>
        <v>21516.99</v>
      </c>
      <c r="L47" s="47">
        <v>0</v>
      </c>
      <c r="M47" s="47">
        <f t="shared" si="3"/>
        <v>0</v>
      </c>
      <c r="N47" s="47">
        <v>0</v>
      </c>
      <c r="O47" s="48">
        <f t="shared" si="10"/>
        <v>0</v>
      </c>
      <c r="P47" s="47">
        <f t="shared" si="4"/>
        <v>199496.26</v>
      </c>
      <c r="Q47" s="54">
        <v>111333</v>
      </c>
      <c r="R47" s="50">
        <f t="shared" si="11"/>
        <v>88163.260000000009</v>
      </c>
      <c r="S47" s="50">
        <v>0</v>
      </c>
      <c r="T47" s="48">
        <f t="shared" si="5"/>
        <v>0</v>
      </c>
      <c r="U47" s="48">
        <v>77456.100000000006</v>
      </c>
      <c r="V47" s="48">
        <f t="shared" si="6"/>
        <v>73583.3</v>
      </c>
      <c r="W47" s="51">
        <f t="shared" si="7"/>
        <v>88163.260000000009</v>
      </c>
      <c r="X47" s="46"/>
      <c r="Y47" s="46"/>
    </row>
    <row r="48" spans="1:25" s="55" customFormat="1" ht="12.5" x14ac:dyDescent="0.25">
      <c r="A48" s="46">
        <v>93</v>
      </c>
      <c r="B48" s="46" t="s">
        <v>65</v>
      </c>
      <c r="C48" s="46" t="b">
        <f t="shared" si="8"/>
        <v>1</v>
      </c>
      <c r="D48" s="46">
        <v>93</v>
      </c>
      <c r="E48" s="53" t="s">
        <v>65</v>
      </c>
      <c r="F48" s="47">
        <v>794.77239999999995</v>
      </c>
      <c r="G48" s="47">
        <f t="shared" si="1"/>
        <v>2889840.13</v>
      </c>
      <c r="H48" s="47">
        <v>51.281199999999998</v>
      </c>
      <c r="I48" s="47">
        <f t="shared" si="9"/>
        <v>93230.25</v>
      </c>
      <c r="J48" s="47">
        <v>133.43729999999999</v>
      </c>
      <c r="K48" s="48">
        <f t="shared" si="2"/>
        <v>261015.37</v>
      </c>
      <c r="L48" s="47">
        <v>1</v>
      </c>
      <c r="M48" s="47">
        <f t="shared" si="3"/>
        <v>711.4</v>
      </c>
      <c r="N48" s="47">
        <v>11.3611</v>
      </c>
      <c r="O48" s="48">
        <f t="shared" si="10"/>
        <v>8082.29</v>
      </c>
      <c r="P48" s="47">
        <f t="shared" si="4"/>
        <v>3252879.44</v>
      </c>
      <c r="Q48" s="54">
        <v>1186869</v>
      </c>
      <c r="R48" s="50">
        <f t="shared" si="11"/>
        <v>2066010.44</v>
      </c>
      <c r="S48" s="50">
        <v>532325</v>
      </c>
      <c r="T48" s="48">
        <f t="shared" si="5"/>
        <v>468446</v>
      </c>
      <c r="U48" s="48">
        <v>2529387.0799999996</v>
      </c>
      <c r="V48" s="48">
        <f t="shared" si="6"/>
        <v>2402917.73</v>
      </c>
      <c r="W48" s="51">
        <f t="shared" si="7"/>
        <v>2534456.44</v>
      </c>
      <c r="X48" s="46"/>
      <c r="Y48" s="46"/>
    </row>
    <row r="49" spans="1:25" s="55" customFormat="1" ht="12.5" x14ac:dyDescent="0.25">
      <c r="A49" s="46">
        <v>95</v>
      </c>
      <c r="B49" s="46" t="s">
        <v>66</v>
      </c>
      <c r="C49" s="46" t="b">
        <f t="shared" si="8"/>
        <v>1</v>
      </c>
      <c r="D49" s="46">
        <v>95</v>
      </c>
      <c r="E49" s="53" t="s">
        <v>66</v>
      </c>
      <c r="F49" s="47">
        <v>414.39349999999996</v>
      </c>
      <c r="G49" s="47">
        <f t="shared" si="1"/>
        <v>1506759.63</v>
      </c>
      <c r="H49" s="47">
        <v>83.059300000000007</v>
      </c>
      <c r="I49" s="47">
        <f t="shared" si="9"/>
        <v>151003.47</v>
      </c>
      <c r="J49" s="47">
        <v>44.589500000000001</v>
      </c>
      <c r="K49" s="48">
        <f t="shared" si="2"/>
        <v>87221.08</v>
      </c>
      <c r="L49" s="47">
        <v>3</v>
      </c>
      <c r="M49" s="47">
        <f t="shared" si="3"/>
        <v>2134.1999999999998</v>
      </c>
      <c r="N49" s="47">
        <v>12.6534</v>
      </c>
      <c r="O49" s="48">
        <f t="shared" si="10"/>
        <v>9001.6299999999992</v>
      </c>
      <c r="P49" s="47">
        <f t="shared" si="4"/>
        <v>1756120.0099999998</v>
      </c>
      <c r="Q49" s="54">
        <v>1102630</v>
      </c>
      <c r="R49" s="50">
        <f t="shared" si="11"/>
        <v>653490.00999999978</v>
      </c>
      <c r="S49" s="50">
        <v>119256</v>
      </c>
      <c r="T49" s="48">
        <f t="shared" si="5"/>
        <v>104945.28</v>
      </c>
      <c r="U49" s="48">
        <v>735264.0399999998</v>
      </c>
      <c r="V49" s="48">
        <f t="shared" si="6"/>
        <v>698500.84</v>
      </c>
      <c r="W49" s="51">
        <f t="shared" si="7"/>
        <v>758435.2899999998</v>
      </c>
      <c r="X49" s="46"/>
      <c r="Y49" s="46"/>
    </row>
    <row r="50" spans="1:25" s="55" customFormat="1" ht="12.5" x14ac:dyDescent="0.25">
      <c r="A50" s="46">
        <v>99</v>
      </c>
      <c r="B50" s="46" t="s">
        <v>67</v>
      </c>
      <c r="C50" s="46" t="b">
        <f t="shared" si="8"/>
        <v>1</v>
      </c>
      <c r="D50" s="46">
        <v>99</v>
      </c>
      <c r="E50" s="53" t="s">
        <v>67</v>
      </c>
      <c r="F50" s="47">
        <v>319.84870000000001</v>
      </c>
      <c r="G50" s="47">
        <f t="shared" si="1"/>
        <v>1162989.06</v>
      </c>
      <c r="H50" s="47">
        <v>57.127699999999997</v>
      </c>
      <c r="I50" s="47">
        <f t="shared" si="9"/>
        <v>103859.3</v>
      </c>
      <c r="J50" s="47">
        <v>47.756700000000002</v>
      </c>
      <c r="K50" s="48">
        <f t="shared" si="2"/>
        <v>93416.4</v>
      </c>
      <c r="L50" s="47">
        <v>4</v>
      </c>
      <c r="M50" s="47">
        <f t="shared" si="3"/>
        <v>2845.6</v>
      </c>
      <c r="N50" s="47">
        <v>2</v>
      </c>
      <c r="O50" s="48">
        <f t="shared" si="10"/>
        <v>1422.8</v>
      </c>
      <c r="P50" s="47">
        <f t="shared" si="4"/>
        <v>1364533.1600000001</v>
      </c>
      <c r="Q50" s="54">
        <v>581793</v>
      </c>
      <c r="R50" s="50">
        <f t="shared" si="11"/>
        <v>782740.16000000015</v>
      </c>
      <c r="S50" s="50">
        <v>115615</v>
      </c>
      <c r="T50" s="48">
        <f t="shared" si="5"/>
        <v>101741.2</v>
      </c>
      <c r="U50" s="48">
        <v>873791.24</v>
      </c>
      <c r="V50" s="48">
        <f t="shared" si="6"/>
        <v>830101.68</v>
      </c>
      <c r="W50" s="51">
        <f t="shared" si="7"/>
        <v>884481.3600000001</v>
      </c>
      <c r="X50" s="46"/>
      <c r="Y50" s="46"/>
    </row>
    <row r="51" spans="1:25" s="55" customFormat="1" ht="12.5" x14ac:dyDescent="0.25">
      <c r="A51" s="46">
        <v>101</v>
      </c>
      <c r="B51" s="46" t="s">
        <v>68</v>
      </c>
      <c r="C51" s="46" t="b">
        <f t="shared" si="8"/>
        <v>1</v>
      </c>
      <c r="D51" s="46">
        <v>101</v>
      </c>
      <c r="E51" s="53" t="s">
        <v>68</v>
      </c>
      <c r="F51" s="47">
        <v>1635.1782000000001</v>
      </c>
      <c r="G51" s="47">
        <f t="shared" si="1"/>
        <v>5945606.0499999998</v>
      </c>
      <c r="H51" s="47">
        <v>862.48790000000008</v>
      </c>
      <c r="I51" s="47">
        <f t="shared" si="9"/>
        <v>1568020.25</v>
      </c>
      <c r="J51" s="47">
        <v>324.45439999999996</v>
      </c>
      <c r="K51" s="48">
        <f t="shared" si="2"/>
        <v>634662.01</v>
      </c>
      <c r="L51" s="47">
        <v>12.3764</v>
      </c>
      <c r="M51" s="47">
        <f t="shared" si="3"/>
        <v>8804.57</v>
      </c>
      <c r="N51" s="47">
        <v>16.8</v>
      </c>
      <c r="O51" s="48">
        <f t="shared" si="10"/>
        <v>11951.52</v>
      </c>
      <c r="P51" s="47">
        <f t="shared" si="4"/>
        <v>8169044.3999999994</v>
      </c>
      <c r="Q51" s="54">
        <v>1502693</v>
      </c>
      <c r="R51" s="50">
        <f t="shared" si="11"/>
        <v>6666351.3999999994</v>
      </c>
      <c r="S51" s="50">
        <v>6282807</v>
      </c>
      <c r="T51" s="48">
        <f t="shared" si="5"/>
        <v>5528870.1600000001</v>
      </c>
      <c r="U51" s="48">
        <v>12077963.289999999</v>
      </c>
      <c r="V51" s="48">
        <f t="shared" si="6"/>
        <v>11474065.130000001</v>
      </c>
      <c r="W51" s="51">
        <f t="shared" si="7"/>
        <v>12195221.559999999</v>
      </c>
      <c r="X51" s="46"/>
      <c r="Y51" s="46"/>
    </row>
    <row r="52" spans="1:25" s="55" customFormat="1" ht="12.5" x14ac:dyDescent="0.25">
      <c r="A52" s="46">
        <v>103</v>
      </c>
      <c r="B52" s="46" t="s">
        <v>69</v>
      </c>
      <c r="C52" s="46" t="b">
        <f t="shared" si="8"/>
        <v>1</v>
      </c>
      <c r="D52" s="46">
        <v>103</v>
      </c>
      <c r="E52" s="53" t="s">
        <v>69</v>
      </c>
      <c r="F52" s="47">
        <v>25.435500000000001</v>
      </c>
      <c r="G52" s="47">
        <f t="shared" si="1"/>
        <v>92485</v>
      </c>
      <c r="H52" s="47">
        <v>14.4467</v>
      </c>
      <c r="I52" s="47">
        <f t="shared" si="9"/>
        <v>26264.39</v>
      </c>
      <c r="J52" s="47">
        <v>3.1292</v>
      </c>
      <c r="K52" s="48">
        <f t="shared" si="2"/>
        <v>6121</v>
      </c>
      <c r="L52" s="47">
        <v>0</v>
      </c>
      <c r="M52" s="47">
        <f t="shared" si="3"/>
        <v>0</v>
      </c>
      <c r="N52" s="47">
        <v>1</v>
      </c>
      <c r="O52" s="48">
        <f t="shared" si="10"/>
        <v>711.4</v>
      </c>
      <c r="P52" s="47">
        <f t="shared" si="4"/>
        <v>125581.79</v>
      </c>
      <c r="Q52" s="54">
        <v>104650</v>
      </c>
      <c r="R52" s="50">
        <f t="shared" si="11"/>
        <v>20931.789999999994</v>
      </c>
      <c r="S52" s="50">
        <v>46927</v>
      </c>
      <c r="T52" s="48">
        <f t="shared" si="5"/>
        <v>41295.760000000002</v>
      </c>
      <c r="U52" s="48">
        <v>61547.4</v>
      </c>
      <c r="V52" s="48">
        <f t="shared" si="6"/>
        <v>58470.03</v>
      </c>
      <c r="W52" s="51">
        <f t="shared" si="7"/>
        <v>62227.549999999996</v>
      </c>
      <c r="X52" s="46"/>
      <c r="Y52" s="46"/>
    </row>
    <row r="53" spans="1:25" s="55" customFormat="1" ht="12.5" x14ac:dyDescent="0.25">
      <c r="A53" s="46">
        <v>105</v>
      </c>
      <c r="B53" s="46" t="s">
        <v>70</v>
      </c>
      <c r="C53" s="46" t="b">
        <f t="shared" si="8"/>
        <v>1</v>
      </c>
      <c r="D53" s="46">
        <v>105</v>
      </c>
      <c r="E53" s="53" t="s">
        <v>70</v>
      </c>
      <c r="F53" s="47">
        <v>220.32049999999998</v>
      </c>
      <c r="G53" s="47">
        <f t="shared" si="1"/>
        <v>801098.56</v>
      </c>
      <c r="H53" s="47">
        <v>91.570299999999989</v>
      </c>
      <c r="I53" s="47">
        <f t="shared" si="9"/>
        <v>166476.64000000001</v>
      </c>
      <c r="J53" s="47">
        <v>27.900700000000001</v>
      </c>
      <c r="K53" s="48">
        <f t="shared" si="2"/>
        <v>54576.28</v>
      </c>
      <c r="L53" s="47">
        <v>0</v>
      </c>
      <c r="M53" s="47">
        <f t="shared" si="3"/>
        <v>0</v>
      </c>
      <c r="N53" s="47">
        <v>4</v>
      </c>
      <c r="O53" s="48">
        <f t="shared" si="10"/>
        <v>2845.6</v>
      </c>
      <c r="P53" s="47">
        <f t="shared" si="4"/>
        <v>1024997.0800000001</v>
      </c>
      <c r="Q53" s="54">
        <v>334348</v>
      </c>
      <c r="R53" s="50">
        <f t="shared" si="11"/>
        <v>690649.08000000007</v>
      </c>
      <c r="S53" s="50">
        <v>1088007</v>
      </c>
      <c r="T53" s="48">
        <f t="shared" si="5"/>
        <v>957446.16</v>
      </c>
      <c r="U53" s="48">
        <v>1669116.35</v>
      </c>
      <c r="V53" s="48">
        <f t="shared" si="6"/>
        <v>1585660.53</v>
      </c>
      <c r="W53" s="51">
        <f t="shared" si="7"/>
        <v>1648095.2400000002</v>
      </c>
      <c r="X53" s="46"/>
      <c r="Y53" s="46"/>
    </row>
    <row r="54" spans="1:25" s="55" customFormat="1" ht="12.5" x14ac:dyDescent="0.25">
      <c r="A54" s="46">
        <v>107</v>
      </c>
      <c r="B54" s="46" t="s">
        <v>71</v>
      </c>
      <c r="C54" s="46" t="b">
        <f t="shared" si="8"/>
        <v>1</v>
      </c>
      <c r="D54" s="46">
        <v>107</v>
      </c>
      <c r="E54" s="53" t="s">
        <v>71</v>
      </c>
      <c r="F54" s="47">
        <v>60.717799999999997</v>
      </c>
      <c r="G54" s="47">
        <f t="shared" si="1"/>
        <v>220773.56</v>
      </c>
      <c r="H54" s="47">
        <v>34.898000000000003</v>
      </c>
      <c r="I54" s="47">
        <f t="shared" si="9"/>
        <v>63445.26</v>
      </c>
      <c r="J54" s="47">
        <v>11</v>
      </c>
      <c r="K54" s="48">
        <f t="shared" si="2"/>
        <v>21516.99</v>
      </c>
      <c r="L54" s="47">
        <v>0</v>
      </c>
      <c r="M54" s="47">
        <f t="shared" si="3"/>
        <v>0</v>
      </c>
      <c r="N54" s="47">
        <v>3</v>
      </c>
      <c r="O54" s="48">
        <f t="shared" si="10"/>
        <v>2134.1999999999998</v>
      </c>
      <c r="P54" s="47">
        <f t="shared" si="4"/>
        <v>307870.01</v>
      </c>
      <c r="Q54" s="54">
        <v>144746</v>
      </c>
      <c r="R54" s="50">
        <f t="shared" si="11"/>
        <v>163124.01</v>
      </c>
      <c r="S54" s="50">
        <v>199764</v>
      </c>
      <c r="T54" s="48">
        <f t="shared" si="5"/>
        <v>175792.32</v>
      </c>
      <c r="U54" s="48">
        <v>343258.07</v>
      </c>
      <c r="V54" s="48">
        <f t="shared" si="6"/>
        <v>326095.17</v>
      </c>
      <c r="W54" s="51">
        <f t="shared" si="7"/>
        <v>338916.33</v>
      </c>
      <c r="X54" s="46"/>
      <c r="Y54" s="46"/>
    </row>
    <row r="55" spans="1:25" s="55" customFormat="1" ht="12.5" x14ac:dyDescent="0.25">
      <c r="A55" s="46">
        <v>111</v>
      </c>
      <c r="B55" s="46" t="s">
        <v>72</v>
      </c>
      <c r="C55" s="46" t="b">
        <f t="shared" si="8"/>
        <v>1</v>
      </c>
      <c r="D55" s="46">
        <v>111</v>
      </c>
      <c r="E55" s="53" t="s">
        <v>72</v>
      </c>
      <c r="F55" s="47">
        <v>4147.9193000000005</v>
      </c>
      <c r="G55" s="47">
        <f t="shared" si="1"/>
        <v>15082083.449999999</v>
      </c>
      <c r="H55" s="47">
        <v>1593.2145</v>
      </c>
      <c r="I55" s="47">
        <f t="shared" si="9"/>
        <v>2896495.83</v>
      </c>
      <c r="J55" s="47">
        <v>677.7867</v>
      </c>
      <c r="K55" s="48">
        <f t="shared" si="2"/>
        <v>1325811.79</v>
      </c>
      <c r="L55" s="47">
        <v>349.6789</v>
      </c>
      <c r="M55" s="47">
        <f t="shared" si="3"/>
        <v>248761.57</v>
      </c>
      <c r="N55" s="47">
        <v>42.1965</v>
      </c>
      <c r="O55" s="48">
        <f t="shared" si="10"/>
        <v>30018.59</v>
      </c>
      <c r="P55" s="47">
        <f t="shared" si="4"/>
        <v>19583171.23</v>
      </c>
      <c r="Q55" s="54">
        <v>7786367</v>
      </c>
      <c r="R55" s="50">
        <f t="shared" si="11"/>
        <v>11796804.23</v>
      </c>
      <c r="S55" s="50">
        <v>1794128</v>
      </c>
      <c r="T55" s="48">
        <f t="shared" si="5"/>
        <v>1578832.64</v>
      </c>
      <c r="U55" s="48">
        <v>13396208.620000001</v>
      </c>
      <c r="V55" s="48">
        <f t="shared" si="6"/>
        <v>12726398.189999999</v>
      </c>
      <c r="W55" s="51">
        <f t="shared" si="7"/>
        <v>13375636.870000001</v>
      </c>
      <c r="X55" s="46"/>
      <c r="Y55" s="46"/>
    </row>
    <row r="56" spans="1:25" s="55" customFormat="1" ht="12.5" x14ac:dyDescent="0.25">
      <c r="A56" s="46">
        <v>113</v>
      </c>
      <c r="B56" s="46" t="s">
        <v>73</v>
      </c>
      <c r="C56" s="46" t="b">
        <f t="shared" si="8"/>
        <v>1</v>
      </c>
      <c r="D56" s="46">
        <v>113</v>
      </c>
      <c r="E56" s="53" t="s">
        <v>73</v>
      </c>
      <c r="F56" s="47">
        <v>1188.6653999999999</v>
      </c>
      <c r="G56" s="47">
        <f t="shared" si="1"/>
        <v>4322058.71</v>
      </c>
      <c r="H56" s="47">
        <v>473.91899999999998</v>
      </c>
      <c r="I56" s="47">
        <f t="shared" si="9"/>
        <v>861594.22</v>
      </c>
      <c r="J56" s="47">
        <v>205.27860000000001</v>
      </c>
      <c r="K56" s="48">
        <f t="shared" si="2"/>
        <v>401543.42</v>
      </c>
      <c r="L56" s="47">
        <v>13.6928</v>
      </c>
      <c r="M56" s="47">
        <f t="shared" si="3"/>
        <v>9741.06</v>
      </c>
      <c r="N56" s="47">
        <v>8</v>
      </c>
      <c r="O56" s="48">
        <f t="shared" si="10"/>
        <v>5691.2</v>
      </c>
      <c r="P56" s="47">
        <f t="shared" si="4"/>
        <v>5600628.6099999994</v>
      </c>
      <c r="Q56" s="54">
        <v>3327640</v>
      </c>
      <c r="R56" s="50">
        <f t="shared" si="11"/>
        <v>2272988.6099999994</v>
      </c>
      <c r="S56" s="50">
        <v>793690</v>
      </c>
      <c r="T56" s="48">
        <f t="shared" si="5"/>
        <v>698447.2</v>
      </c>
      <c r="U56" s="48">
        <v>3091203.6799999997</v>
      </c>
      <c r="V56" s="48">
        <f t="shared" si="6"/>
        <v>2936643.5</v>
      </c>
      <c r="W56" s="51">
        <f t="shared" si="7"/>
        <v>2971435.8099999996</v>
      </c>
      <c r="X56" s="46"/>
      <c r="Y56" s="46"/>
    </row>
    <row r="57" spans="1:25" s="55" customFormat="1" ht="12.5" x14ac:dyDescent="0.25">
      <c r="A57" s="46">
        <v>115</v>
      </c>
      <c r="B57" s="46" t="s">
        <v>74</v>
      </c>
      <c r="C57" s="46" t="b">
        <f t="shared" si="8"/>
        <v>1</v>
      </c>
      <c r="D57" s="46">
        <v>115</v>
      </c>
      <c r="E57" s="53" t="s">
        <v>74</v>
      </c>
      <c r="F57" s="47">
        <v>131.93779999999998</v>
      </c>
      <c r="G57" s="47">
        <f t="shared" si="1"/>
        <v>479733.76000000001</v>
      </c>
      <c r="H57" s="47">
        <v>22.862100000000002</v>
      </c>
      <c r="I57" s="47">
        <f t="shared" si="9"/>
        <v>41563.760000000002</v>
      </c>
      <c r="J57" s="47">
        <v>17</v>
      </c>
      <c r="K57" s="48">
        <f t="shared" si="2"/>
        <v>33253.53</v>
      </c>
      <c r="L57" s="47">
        <v>0</v>
      </c>
      <c r="M57" s="47">
        <f t="shared" si="3"/>
        <v>0</v>
      </c>
      <c r="N57" s="47">
        <v>1</v>
      </c>
      <c r="O57" s="48">
        <f t="shared" si="10"/>
        <v>711.4</v>
      </c>
      <c r="P57" s="47">
        <f t="shared" si="4"/>
        <v>555262.45000000007</v>
      </c>
      <c r="Q57" s="54">
        <v>372814</v>
      </c>
      <c r="R57" s="50">
        <f t="shared" si="11"/>
        <v>182448.45000000007</v>
      </c>
      <c r="S57" s="50">
        <v>418638</v>
      </c>
      <c r="T57" s="48">
        <f t="shared" si="5"/>
        <v>368401.44</v>
      </c>
      <c r="U57" s="48">
        <v>545177.7799999998</v>
      </c>
      <c r="V57" s="48">
        <f t="shared" si="6"/>
        <v>517918.89</v>
      </c>
      <c r="W57" s="51">
        <f t="shared" si="7"/>
        <v>550849.89000000013</v>
      </c>
      <c r="X57" s="46"/>
      <c r="Y57" s="46"/>
    </row>
    <row r="58" spans="1:25" s="55" customFormat="1" ht="12.5" x14ac:dyDescent="0.25">
      <c r="A58" s="46">
        <v>117</v>
      </c>
      <c r="B58" s="46" t="s">
        <v>75</v>
      </c>
      <c r="C58" s="46" t="b">
        <f t="shared" si="8"/>
        <v>1</v>
      </c>
      <c r="D58" s="46">
        <v>117</v>
      </c>
      <c r="E58" s="53" t="s">
        <v>75</v>
      </c>
      <c r="F58" s="47">
        <v>74.471199999999996</v>
      </c>
      <c r="G58" s="47">
        <f t="shared" si="1"/>
        <v>270781.75</v>
      </c>
      <c r="H58" s="47">
        <v>16.699000000000002</v>
      </c>
      <c r="I58" s="47">
        <f t="shared" si="9"/>
        <v>30359.119999999999</v>
      </c>
      <c r="J58" s="47">
        <v>12.782299999999999</v>
      </c>
      <c r="K58" s="48">
        <f t="shared" si="2"/>
        <v>25003.33</v>
      </c>
      <c r="L58" s="47">
        <v>0</v>
      </c>
      <c r="M58" s="47">
        <f t="shared" si="3"/>
        <v>0</v>
      </c>
      <c r="N58" s="47">
        <v>2</v>
      </c>
      <c r="O58" s="48">
        <f t="shared" si="10"/>
        <v>1422.8</v>
      </c>
      <c r="P58" s="47">
        <f t="shared" si="4"/>
        <v>327567</v>
      </c>
      <c r="Q58" s="54">
        <v>180579</v>
      </c>
      <c r="R58" s="50">
        <f t="shared" si="11"/>
        <v>146988</v>
      </c>
      <c r="S58" s="50">
        <v>190872</v>
      </c>
      <c r="T58" s="48">
        <f t="shared" si="5"/>
        <v>167967.35999999999</v>
      </c>
      <c r="U58" s="48">
        <v>297481.12</v>
      </c>
      <c r="V58" s="48">
        <f t="shared" si="6"/>
        <v>282607.06</v>
      </c>
      <c r="W58" s="51">
        <f t="shared" si="7"/>
        <v>314955.36</v>
      </c>
      <c r="X58" s="46"/>
      <c r="Y58" s="46"/>
    </row>
    <row r="59" spans="1:25" s="55" customFormat="1" ht="12.5" x14ac:dyDescent="0.25">
      <c r="A59" s="46">
        <v>119</v>
      </c>
      <c r="B59" s="46" t="s">
        <v>76</v>
      </c>
      <c r="C59" s="46" t="b">
        <f t="shared" si="8"/>
        <v>1</v>
      </c>
      <c r="D59" s="46">
        <v>119</v>
      </c>
      <c r="E59" s="53" t="s">
        <v>76</v>
      </c>
      <c r="F59" s="47">
        <v>119.7389</v>
      </c>
      <c r="G59" s="47">
        <f t="shared" si="1"/>
        <v>435377.82</v>
      </c>
      <c r="H59" s="47">
        <v>52.238900000000001</v>
      </c>
      <c r="I59" s="47">
        <f t="shared" si="9"/>
        <v>94971.36</v>
      </c>
      <c r="J59" s="47">
        <v>30.9499</v>
      </c>
      <c r="K59" s="48">
        <f t="shared" si="2"/>
        <v>60540.79</v>
      </c>
      <c r="L59" s="47">
        <v>0</v>
      </c>
      <c r="M59" s="47">
        <f t="shared" si="3"/>
        <v>0</v>
      </c>
      <c r="N59" s="47">
        <v>1</v>
      </c>
      <c r="O59" s="48">
        <f t="shared" si="10"/>
        <v>711.4</v>
      </c>
      <c r="P59" s="47">
        <f t="shared" si="4"/>
        <v>591601.37000000011</v>
      </c>
      <c r="Q59" s="54">
        <v>183713</v>
      </c>
      <c r="R59" s="50">
        <f t="shared" si="11"/>
        <v>407888.37000000011</v>
      </c>
      <c r="S59" s="50">
        <v>329178</v>
      </c>
      <c r="T59" s="48">
        <f t="shared" si="5"/>
        <v>289676.64</v>
      </c>
      <c r="U59" s="48">
        <v>730352.89</v>
      </c>
      <c r="V59" s="48">
        <f t="shared" si="6"/>
        <v>693835.25</v>
      </c>
      <c r="W59" s="51">
        <f t="shared" si="7"/>
        <v>697565.01000000013</v>
      </c>
      <c r="X59" s="46"/>
      <c r="Y59" s="46"/>
    </row>
    <row r="60" spans="1:25" s="55" customFormat="1" ht="12.5" x14ac:dyDescent="0.25">
      <c r="A60" s="46">
        <v>123</v>
      </c>
      <c r="B60" s="46" t="s">
        <v>77</v>
      </c>
      <c r="C60" s="46" t="b">
        <f t="shared" si="8"/>
        <v>1</v>
      </c>
      <c r="D60" s="46">
        <v>123</v>
      </c>
      <c r="E60" s="53" t="s">
        <v>77</v>
      </c>
      <c r="F60" s="47">
        <v>122.2658</v>
      </c>
      <c r="G60" s="47">
        <f t="shared" si="1"/>
        <v>444565.78</v>
      </c>
      <c r="H60" s="47">
        <v>57.695700000000002</v>
      </c>
      <c r="I60" s="47">
        <f t="shared" si="9"/>
        <v>104891.94</v>
      </c>
      <c r="J60" s="47">
        <v>19.023400000000002</v>
      </c>
      <c r="K60" s="48">
        <f t="shared" si="2"/>
        <v>37211.480000000003</v>
      </c>
      <c r="L60" s="47">
        <v>2</v>
      </c>
      <c r="M60" s="47">
        <f t="shared" si="3"/>
        <v>1422.8</v>
      </c>
      <c r="N60" s="47">
        <v>2.5</v>
      </c>
      <c r="O60" s="48">
        <f t="shared" si="10"/>
        <v>1778.5</v>
      </c>
      <c r="P60" s="47">
        <f t="shared" si="4"/>
        <v>589870.5</v>
      </c>
      <c r="Q60" s="54">
        <v>227807</v>
      </c>
      <c r="R60" s="50">
        <f t="shared" si="11"/>
        <v>362063.5</v>
      </c>
      <c r="S60" s="50">
        <v>390811</v>
      </c>
      <c r="T60" s="48">
        <f t="shared" si="5"/>
        <v>343913.68</v>
      </c>
      <c r="U60" s="48">
        <v>706819.64000000013</v>
      </c>
      <c r="V60" s="48">
        <f t="shared" si="6"/>
        <v>671478.66</v>
      </c>
      <c r="W60" s="51">
        <f t="shared" si="7"/>
        <v>705977.17999999993</v>
      </c>
      <c r="X60" s="46"/>
      <c r="Y60" s="46"/>
    </row>
    <row r="61" spans="1:25" s="55" customFormat="1" ht="12.5" x14ac:dyDescent="0.25">
      <c r="A61" s="46">
        <v>125</v>
      </c>
      <c r="B61" s="46" t="s">
        <v>78</v>
      </c>
      <c r="C61" s="46" t="b">
        <f t="shared" si="8"/>
        <v>1</v>
      </c>
      <c r="D61" s="46">
        <v>125</v>
      </c>
      <c r="E61" s="53" t="s">
        <v>78</v>
      </c>
      <c r="F61" s="47">
        <v>605.17110000000002</v>
      </c>
      <c r="G61" s="47">
        <f t="shared" si="1"/>
        <v>2200438.4300000002</v>
      </c>
      <c r="H61" s="47">
        <v>90.346299999999999</v>
      </c>
      <c r="I61" s="47">
        <f t="shared" si="9"/>
        <v>164251.38</v>
      </c>
      <c r="J61" s="47">
        <v>128.49119999999999</v>
      </c>
      <c r="K61" s="48">
        <f t="shared" si="2"/>
        <v>251340.35</v>
      </c>
      <c r="L61" s="47">
        <v>4.1749999999999998</v>
      </c>
      <c r="M61" s="47">
        <f t="shared" si="3"/>
        <v>2970.1</v>
      </c>
      <c r="N61" s="47">
        <v>11</v>
      </c>
      <c r="O61" s="48">
        <f t="shared" si="10"/>
        <v>7825.4</v>
      </c>
      <c r="P61" s="47">
        <f t="shared" si="4"/>
        <v>2626825.66</v>
      </c>
      <c r="Q61" s="54">
        <v>850236</v>
      </c>
      <c r="R61" s="50">
        <f t="shared" si="11"/>
        <v>1776589.6600000001</v>
      </c>
      <c r="S61" s="50">
        <v>1082128</v>
      </c>
      <c r="T61" s="48">
        <f t="shared" si="5"/>
        <v>952272.64</v>
      </c>
      <c r="U61" s="48">
        <v>2689995.9500000007</v>
      </c>
      <c r="V61" s="48">
        <f t="shared" si="6"/>
        <v>2555496.15</v>
      </c>
      <c r="W61" s="51">
        <f t="shared" si="7"/>
        <v>2728862.3000000003</v>
      </c>
      <c r="X61" s="46"/>
      <c r="Y61" s="46"/>
    </row>
    <row r="62" spans="1:25" s="55" customFormat="1" ht="12.5" x14ac:dyDescent="0.25">
      <c r="A62" s="46">
        <v>127</v>
      </c>
      <c r="B62" s="46" t="s">
        <v>79</v>
      </c>
      <c r="C62" s="46" t="b">
        <f t="shared" si="8"/>
        <v>1</v>
      </c>
      <c r="D62" s="46">
        <v>127</v>
      </c>
      <c r="E62" s="53" t="s">
        <v>79</v>
      </c>
      <c r="F62" s="47">
        <v>625.00529999999992</v>
      </c>
      <c r="G62" s="47">
        <f t="shared" si="1"/>
        <v>2272556.77</v>
      </c>
      <c r="H62" s="47">
        <v>91.439599999999999</v>
      </c>
      <c r="I62" s="47">
        <f t="shared" si="9"/>
        <v>166239.01999999999</v>
      </c>
      <c r="J62" s="47">
        <v>124.4892</v>
      </c>
      <c r="K62" s="48">
        <f t="shared" si="2"/>
        <v>243512.08</v>
      </c>
      <c r="L62" s="47">
        <v>0.61670000000000003</v>
      </c>
      <c r="M62" s="47">
        <f t="shared" si="3"/>
        <v>438.72</v>
      </c>
      <c r="N62" s="47">
        <v>13</v>
      </c>
      <c r="O62" s="48">
        <f t="shared" si="10"/>
        <v>9248.2000000000007</v>
      </c>
      <c r="P62" s="47">
        <f t="shared" si="4"/>
        <v>2691994.7900000005</v>
      </c>
      <c r="Q62" s="54">
        <v>1135068</v>
      </c>
      <c r="R62" s="50">
        <f t="shared" si="11"/>
        <v>1556926.7900000005</v>
      </c>
      <c r="S62" s="50">
        <v>341247</v>
      </c>
      <c r="T62" s="48">
        <f t="shared" si="5"/>
        <v>300297.36</v>
      </c>
      <c r="U62" s="48">
        <v>1797184.2299999995</v>
      </c>
      <c r="V62" s="48">
        <f t="shared" si="6"/>
        <v>1707325.02</v>
      </c>
      <c r="W62" s="51">
        <f t="shared" si="7"/>
        <v>1857224.1500000004</v>
      </c>
      <c r="X62" s="46"/>
      <c r="Y62" s="46"/>
    </row>
    <row r="63" spans="1:25" s="55" customFormat="1" ht="12.5" x14ac:dyDescent="0.25">
      <c r="A63" s="55">
        <v>129</v>
      </c>
      <c r="B63" s="55" t="s">
        <v>80</v>
      </c>
      <c r="C63" s="55" t="b">
        <f t="shared" si="8"/>
        <v>1</v>
      </c>
      <c r="D63" s="55">
        <v>129</v>
      </c>
      <c r="E63" s="53" t="s">
        <v>80</v>
      </c>
      <c r="F63" s="47">
        <v>173.2193</v>
      </c>
      <c r="G63" s="47">
        <f t="shared" si="1"/>
        <v>629835.77</v>
      </c>
      <c r="H63" s="47">
        <v>76.640100000000004</v>
      </c>
      <c r="I63" s="47">
        <f t="shared" si="9"/>
        <v>139333.23000000001</v>
      </c>
      <c r="J63" s="47">
        <v>40.963799999999999</v>
      </c>
      <c r="K63" s="48">
        <f t="shared" si="2"/>
        <v>80128.88</v>
      </c>
      <c r="L63" s="47">
        <v>0</v>
      </c>
      <c r="M63" s="47">
        <f t="shared" si="3"/>
        <v>0</v>
      </c>
      <c r="N63" s="47">
        <v>3</v>
      </c>
      <c r="O63" s="48">
        <f t="shared" si="10"/>
        <v>2134.1999999999998</v>
      </c>
      <c r="P63" s="47">
        <f t="shared" si="4"/>
        <v>851432.08</v>
      </c>
      <c r="Q63" s="54">
        <v>404633</v>
      </c>
      <c r="R63" s="50">
        <f t="shared" si="11"/>
        <v>446799.07999999996</v>
      </c>
      <c r="S63" s="50">
        <v>398400</v>
      </c>
      <c r="T63" s="48">
        <f t="shared" si="5"/>
        <v>350592</v>
      </c>
      <c r="U63" s="48">
        <v>804610.35</v>
      </c>
      <c r="V63" s="48">
        <f t="shared" si="6"/>
        <v>764379.83</v>
      </c>
      <c r="W63" s="51">
        <f t="shared" si="7"/>
        <v>797391.08</v>
      </c>
    </row>
    <row r="64" spans="1:25" s="55" customFormat="1" ht="12.5" x14ac:dyDescent="0.25">
      <c r="A64" s="55">
        <v>131</v>
      </c>
      <c r="B64" s="55" t="s">
        <v>81</v>
      </c>
      <c r="C64" s="55" t="b">
        <f t="shared" si="8"/>
        <v>1</v>
      </c>
      <c r="D64" s="55">
        <v>131</v>
      </c>
      <c r="E64" s="53" t="s">
        <v>81</v>
      </c>
      <c r="F64" s="47">
        <v>4920.8990000000003</v>
      </c>
      <c r="G64" s="47">
        <f t="shared" si="1"/>
        <v>17892684.02</v>
      </c>
      <c r="H64" s="47">
        <v>1158.8279</v>
      </c>
      <c r="I64" s="47">
        <f t="shared" si="9"/>
        <v>2106772.2999999998</v>
      </c>
      <c r="J64" s="47">
        <v>974.74160000000006</v>
      </c>
      <c r="K64" s="48">
        <f t="shared" si="2"/>
        <v>1906682.3</v>
      </c>
      <c r="L64" s="47">
        <v>69.028700000000001</v>
      </c>
      <c r="M64" s="47">
        <f t="shared" si="3"/>
        <v>49107.02</v>
      </c>
      <c r="N64" s="47">
        <v>71.988799999999998</v>
      </c>
      <c r="O64" s="48">
        <f t="shared" si="10"/>
        <v>51212.83</v>
      </c>
      <c r="P64" s="47">
        <f t="shared" si="4"/>
        <v>22006458.469999999</v>
      </c>
      <c r="Q64" s="54">
        <v>6398571</v>
      </c>
      <c r="R64" s="50">
        <f t="shared" si="11"/>
        <v>15607887.469999999</v>
      </c>
      <c r="S64" s="50">
        <v>8658713</v>
      </c>
      <c r="T64" s="48">
        <f t="shared" si="5"/>
        <v>7619667.4400000004</v>
      </c>
      <c r="U64" s="48">
        <v>23235605.610000003</v>
      </c>
      <c r="V64" s="48">
        <f t="shared" si="6"/>
        <v>22073825.329999998</v>
      </c>
      <c r="W64" s="51">
        <f t="shared" si="7"/>
        <v>23227554.91</v>
      </c>
    </row>
    <row r="65" spans="1:25" s="55" customFormat="1" ht="12.5" x14ac:dyDescent="0.25">
      <c r="A65" s="55">
        <v>133</v>
      </c>
      <c r="B65" s="55" t="s">
        <v>82</v>
      </c>
      <c r="C65" s="55" t="b">
        <f t="shared" si="8"/>
        <v>1</v>
      </c>
      <c r="D65" s="55">
        <v>133</v>
      </c>
      <c r="E65" s="53" t="s">
        <v>82</v>
      </c>
      <c r="F65" s="47">
        <v>0</v>
      </c>
      <c r="G65" s="47">
        <f t="shared" si="1"/>
        <v>0</v>
      </c>
      <c r="H65" s="47">
        <v>0</v>
      </c>
      <c r="I65" s="47">
        <f t="shared" si="9"/>
        <v>0</v>
      </c>
      <c r="J65" s="47">
        <v>0</v>
      </c>
      <c r="K65" s="48">
        <f t="shared" si="2"/>
        <v>0</v>
      </c>
      <c r="L65" s="47">
        <v>0</v>
      </c>
      <c r="M65" s="47">
        <f t="shared" si="3"/>
        <v>0</v>
      </c>
      <c r="N65" s="47">
        <v>0</v>
      </c>
      <c r="O65" s="48">
        <f t="shared" si="10"/>
        <v>0</v>
      </c>
      <c r="P65" s="47">
        <f t="shared" si="4"/>
        <v>0</v>
      </c>
      <c r="Q65" s="54">
        <v>1954</v>
      </c>
      <c r="R65" s="50">
        <f t="shared" si="11"/>
        <v>0</v>
      </c>
      <c r="S65" s="50">
        <v>0</v>
      </c>
      <c r="T65" s="48">
        <f t="shared" si="5"/>
        <v>0</v>
      </c>
      <c r="U65" s="48">
        <v>0</v>
      </c>
      <c r="V65" s="48">
        <f t="shared" si="6"/>
        <v>0</v>
      </c>
      <c r="W65" s="51">
        <f t="shared" si="7"/>
        <v>0</v>
      </c>
    </row>
    <row r="66" spans="1:25" s="55" customFormat="1" ht="12.5" x14ac:dyDescent="0.25">
      <c r="A66" s="55">
        <v>134</v>
      </c>
      <c r="B66" s="55" t="s">
        <v>83</v>
      </c>
      <c r="C66" s="55" t="b">
        <f t="shared" si="8"/>
        <v>1</v>
      </c>
      <c r="D66" s="55">
        <v>134</v>
      </c>
      <c r="E66" s="53" t="s">
        <v>83</v>
      </c>
      <c r="F66" s="47">
        <v>2</v>
      </c>
      <c r="G66" s="47">
        <f t="shared" si="1"/>
        <v>7272.12</v>
      </c>
      <c r="H66" s="47">
        <v>0</v>
      </c>
      <c r="I66" s="47">
        <f t="shared" si="9"/>
        <v>0</v>
      </c>
      <c r="J66" s="47">
        <v>0</v>
      </c>
      <c r="K66" s="48">
        <f t="shared" si="2"/>
        <v>0</v>
      </c>
      <c r="L66" s="47">
        <v>0</v>
      </c>
      <c r="M66" s="47">
        <f t="shared" si="3"/>
        <v>0</v>
      </c>
      <c r="N66" s="47">
        <v>0</v>
      </c>
      <c r="O66" s="48">
        <f t="shared" si="10"/>
        <v>0</v>
      </c>
      <c r="P66" s="47">
        <f t="shared" si="4"/>
        <v>7272.12</v>
      </c>
      <c r="Q66" s="54">
        <v>20938</v>
      </c>
      <c r="R66" s="50">
        <f t="shared" si="11"/>
        <v>0</v>
      </c>
      <c r="S66" s="50">
        <v>8706</v>
      </c>
      <c r="T66" s="48">
        <f t="shared" si="5"/>
        <v>0</v>
      </c>
      <c r="U66" s="48">
        <v>0</v>
      </c>
      <c r="V66" s="48">
        <f t="shared" si="6"/>
        <v>0</v>
      </c>
      <c r="W66" s="51">
        <f t="shared" si="7"/>
        <v>0</v>
      </c>
    </row>
    <row r="67" spans="1:25" s="55" customFormat="1" ht="12.5" x14ac:dyDescent="0.25">
      <c r="A67" s="55">
        <v>139</v>
      </c>
      <c r="B67" s="55" t="s">
        <v>84</v>
      </c>
      <c r="C67" s="55" t="b">
        <f t="shared" si="8"/>
        <v>1</v>
      </c>
      <c r="D67" s="55">
        <v>139</v>
      </c>
      <c r="E67" s="53" t="s">
        <v>84</v>
      </c>
      <c r="F67" s="47">
        <v>29.0123</v>
      </c>
      <c r="G67" s="47">
        <f t="shared" si="1"/>
        <v>105490.46</v>
      </c>
      <c r="H67" s="47">
        <v>18.0123</v>
      </c>
      <c r="I67" s="47">
        <f t="shared" si="9"/>
        <v>32746.720000000001</v>
      </c>
      <c r="J67" s="47">
        <v>6.1348000000000003</v>
      </c>
      <c r="K67" s="48">
        <f t="shared" si="2"/>
        <v>12000.22</v>
      </c>
      <c r="L67" s="47">
        <v>0</v>
      </c>
      <c r="M67" s="47">
        <f t="shared" si="3"/>
        <v>0</v>
      </c>
      <c r="N67" s="47">
        <v>0</v>
      </c>
      <c r="O67" s="48">
        <f t="shared" si="10"/>
        <v>0</v>
      </c>
      <c r="P67" s="47">
        <f t="shared" si="4"/>
        <v>150237.4</v>
      </c>
      <c r="Q67" s="54">
        <v>84246</v>
      </c>
      <c r="R67" s="50">
        <f t="shared" si="11"/>
        <v>65991.399999999994</v>
      </c>
      <c r="S67" s="50">
        <v>180839</v>
      </c>
      <c r="T67" s="48">
        <f t="shared" si="5"/>
        <v>159138.32</v>
      </c>
      <c r="U67" s="48">
        <v>211031.2</v>
      </c>
      <c r="V67" s="48">
        <f t="shared" si="6"/>
        <v>200479.64</v>
      </c>
      <c r="W67" s="51">
        <f t="shared" si="7"/>
        <v>225129.72</v>
      </c>
    </row>
    <row r="68" spans="1:25" s="55" customFormat="1" ht="12.5" x14ac:dyDescent="0.25">
      <c r="A68" s="55">
        <v>141</v>
      </c>
      <c r="B68" s="55" t="s">
        <v>85</v>
      </c>
      <c r="C68" s="55" t="b">
        <f t="shared" si="8"/>
        <v>1</v>
      </c>
      <c r="D68" s="55">
        <v>141</v>
      </c>
      <c r="E68" s="53" t="s">
        <v>85</v>
      </c>
      <c r="F68" s="47">
        <v>3561.5851000000002</v>
      </c>
      <c r="G68" s="47">
        <f t="shared" si="1"/>
        <v>12950137.119999999</v>
      </c>
      <c r="H68" s="47">
        <v>927.32690000000002</v>
      </c>
      <c r="I68" s="47">
        <f t="shared" si="9"/>
        <v>1685898.85</v>
      </c>
      <c r="J68" s="47">
        <v>604.36950000000002</v>
      </c>
      <c r="K68" s="48">
        <f t="shared" si="2"/>
        <v>1182201.1399999999</v>
      </c>
      <c r="L68" s="47">
        <v>117.7414</v>
      </c>
      <c r="M68" s="47">
        <f t="shared" si="3"/>
        <v>83761.23</v>
      </c>
      <c r="N68" s="47">
        <v>71.204599999999999</v>
      </c>
      <c r="O68" s="48">
        <f t="shared" si="10"/>
        <v>50654.95</v>
      </c>
      <c r="P68" s="47">
        <f t="shared" si="4"/>
        <v>15952653.289999999</v>
      </c>
      <c r="Q68" s="54">
        <v>6945209</v>
      </c>
      <c r="R68" s="50">
        <f t="shared" si="11"/>
        <v>9007444.2899999991</v>
      </c>
      <c r="S68" s="50">
        <v>0</v>
      </c>
      <c r="T68" s="48">
        <f t="shared" si="5"/>
        <v>0</v>
      </c>
      <c r="U68" s="48">
        <v>9272071.6799999997</v>
      </c>
      <c r="V68" s="48">
        <f t="shared" si="6"/>
        <v>8808468.0999999996</v>
      </c>
      <c r="W68" s="51">
        <f t="shared" si="7"/>
        <v>9007444.2899999991</v>
      </c>
    </row>
    <row r="69" spans="1:25" s="55" customFormat="1" ht="12.5" x14ac:dyDescent="0.25">
      <c r="A69" s="55">
        <v>143</v>
      </c>
      <c r="B69" s="55" t="s">
        <v>86</v>
      </c>
      <c r="C69" s="55" t="b">
        <f t="shared" si="8"/>
        <v>1</v>
      </c>
      <c r="D69" s="55">
        <v>143</v>
      </c>
      <c r="E69" s="55" t="s">
        <v>86</v>
      </c>
      <c r="F69" s="47">
        <v>134.554</v>
      </c>
      <c r="G69" s="47">
        <f t="shared" si="1"/>
        <v>489246.42</v>
      </c>
      <c r="H69" s="47">
        <v>29.901199999999999</v>
      </c>
      <c r="I69" s="47">
        <f t="shared" si="9"/>
        <v>54360.98</v>
      </c>
      <c r="J69" s="47">
        <v>16.7288</v>
      </c>
      <c r="K69" s="3">
        <f t="shared" si="2"/>
        <v>32723.040000000001</v>
      </c>
      <c r="L69" s="47">
        <v>0</v>
      </c>
      <c r="M69" s="47">
        <f t="shared" si="3"/>
        <v>0</v>
      </c>
      <c r="N69" s="47">
        <v>2</v>
      </c>
      <c r="O69" s="48">
        <f t="shared" si="10"/>
        <v>1422.8</v>
      </c>
      <c r="P69" s="3">
        <f t="shared" si="4"/>
        <v>577753.24000000011</v>
      </c>
      <c r="Q69" s="54">
        <v>446119</v>
      </c>
      <c r="R69" s="50">
        <f t="shared" si="11"/>
        <v>131634.24000000011</v>
      </c>
      <c r="S69" s="47">
        <v>14881</v>
      </c>
      <c r="T69" s="48">
        <f t="shared" si="5"/>
        <v>13095.28</v>
      </c>
      <c r="U69" s="48">
        <v>176604.80000000002</v>
      </c>
      <c r="V69" s="48">
        <f t="shared" si="6"/>
        <v>167774.56</v>
      </c>
      <c r="W69" s="51">
        <f t="shared" si="7"/>
        <v>167774.56</v>
      </c>
      <c r="X69" s="56"/>
      <c r="Y69" s="56"/>
    </row>
    <row r="70" spans="1:25" s="55" customFormat="1" ht="12.5" x14ac:dyDescent="0.25">
      <c r="A70" s="55">
        <v>147</v>
      </c>
      <c r="B70" s="55" t="s">
        <v>87</v>
      </c>
      <c r="C70" s="55" t="b">
        <f t="shared" si="8"/>
        <v>1</v>
      </c>
      <c r="D70" s="55">
        <v>147</v>
      </c>
      <c r="E70" s="53" t="s">
        <v>87</v>
      </c>
      <c r="F70" s="47">
        <v>21</v>
      </c>
      <c r="G70" s="47">
        <f t="shared" si="1"/>
        <v>76357.259999999995</v>
      </c>
      <c r="H70" s="47">
        <v>8.5</v>
      </c>
      <c r="I70" s="47">
        <f t="shared" si="9"/>
        <v>15453.17</v>
      </c>
      <c r="J70" s="47">
        <v>3</v>
      </c>
      <c r="K70" s="48">
        <f t="shared" si="2"/>
        <v>5868.27</v>
      </c>
      <c r="L70" s="47">
        <v>0</v>
      </c>
      <c r="M70" s="47">
        <f t="shared" si="3"/>
        <v>0</v>
      </c>
      <c r="N70" s="47">
        <v>0</v>
      </c>
      <c r="O70" s="48">
        <f t="shared" si="10"/>
        <v>0</v>
      </c>
      <c r="P70" s="47">
        <f t="shared" si="4"/>
        <v>97678.7</v>
      </c>
      <c r="Q70" s="54">
        <v>62511</v>
      </c>
      <c r="R70" s="50">
        <f t="shared" si="11"/>
        <v>35167.699999999997</v>
      </c>
      <c r="S70" s="50">
        <v>50888</v>
      </c>
      <c r="T70" s="48">
        <f t="shared" si="5"/>
        <v>44781.440000000002</v>
      </c>
      <c r="U70" s="48">
        <v>60795.91</v>
      </c>
      <c r="V70" s="48">
        <f t="shared" si="6"/>
        <v>57756.11</v>
      </c>
      <c r="W70" s="51">
        <f t="shared" si="7"/>
        <v>79949.14</v>
      </c>
    </row>
    <row r="71" spans="1:25" s="55" customFormat="1" ht="12.5" x14ac:dyDescent="0.25">
      <c r="A71" s="55">
        <v>149</v>
      </c>
      <c r="B71" s="55" t="s">
        <v>88</v>
      </c>
      <c r="C71" s="55" t="b">
        <f t="shared" si="8"/>
        <v>1</v>
      </c>
      <c r="D71" s="55">
        <v>149</v>
      </c>
      <c r="E71" s="53" t="s">
        <v>88</v>
      </c>
      <c r="F71" s="47">
        <v>406.72719999999998</v>
      </c>
      <c r="G71" s="47">
        <f t="shared" si="1"/>
        <v>1478884.5</v>
      </c>
      <c r="H71" s="47">
        <v>38.505499999999998</v>
      </c>
      <c r="I71" s="47">
        <f t="shared" si="9"/>
        <v>70003.77</v>
      </c>
      <c r="J71" s="47">
        <v>69.286000000000001</v>
      </c>
      <c r="K71" s="48">
        <f t="shared" si="2"/>
        <v>135529.65</v>
      </c>
      <c r="L71" s="47">
        <v>0</v>
      </c>
      <c r="M71" s="47">
        <f t="shared" si="3"/>
        <v>0</v>
      </c>
      <c r="N71" s="47">
        <v>7</v>
      </c>
      <c r="O71" s="48">
        <f t="shared" si="10"/>
        <v>4979.8</v>
      </c>
      <c r="P71" s="47">
        <f t="shared" si="4"/>
        <v>1689397.72</v>
      </c>
      <c r="Q71" s="54">
        <v>691664</v>
      </c>
      <c r="R71" s="50">
        <f t="shared" si="11"/>
        <v>997733.72</v>
      </c>
      <c r="S71" s="50">
        <v>0</v>
      </c>
      <c r="T71" s="48">
        <f t="shared" si="5"/>
        <v>0</v>
      </c>
      <c r="U71" s="48">
        <v>1026124.8799999999</v>
      </c>
      <c r="V71" s="48">
        <f t="shared" si="6"/>
        <v>974818.64</v>
      </c>
      <c r="W71" s="51">
        <f t="shared" si="7"/>
        <v>997733.72</v>
      </c>
    </row>
    <row r="72" spans="1:25" s="55" customFormat="1" ht="12.5" x14ac:dyDescent="0.25">
      <c r="A72" s="55">
        <v>151</v>
      </c>
      <c r="B72" s="55" t="s">
        <v>89</v>
      </c>
      <c r="C72" s="55" t="b">
        <f t="shared" si="8"/>
        <v>1</v>
      </c>
      <c r="D72" s="55">
        <v>151</v>
      </c>
      <c r="E72" s="53" t="s">
        <v>89</v>
      </c>
      <c r="F72" s="47">
        <v>930.60940000000005</v>
      </c>
      <c r="G72" s="47">
        <f t="shared" si="1"/>
        <v>3383751.61</v>
      </c>
      <c r="H72" s="47">
        <v>39.7136</v>
      </c>
      <c r="I72" s="47">
        <f t="shared" si="9"/>
        <v>72200.12</v>
      </c>
      <c r="J72" s="47">
        <v>120.8035</v>
      </c>
      <c r="K72" s="48">
        <f t="shared" si="2"/>
        <v>236302.52</v>
      </c>
      <c r="L72" s="47">
        <v>18.2683</v>
      </c>
      <c r="M72" s="47">
        <f t="shared" si="3"/>
        <v>12996.07</v>
      </c>
      <c r="N72" s="47">
        <v>13</v>
      </c>
      <c r="O72" s="48">
        <f t="shared" si="10"/>
        <v>9248.2000000000007</v>
      </c>
      <c r="P72" s="47">
        <f t="shared" si="4"/>
        <v>3714498.52</v>
      </c>
      <c r="Q72" s="54">
        <v>2313512</v>
      </c>
      <c r="R72" s="50">
        <f t="shared" si="11"/>
        <v>1400986.52</v>
      </c>
      <c r="S72" s="50">
        <v>12435</v>
      </c>
      <c r="T72" s="48">
        <f t="shared" si="5"/>
        <v>10942.8</v>
      </c>
      <c r="U72" s="48">
        <v>1412021.5900000005</v>
      </c>
      <c r="V72" s="48">
        <f t="shared" si="6"/>
        <v>1341420.51</v>
      </c>
      <c r="W72" s="51">
        <f t="shared" si="7"/>
        <v>1411929.32</v>
      </c>
    </row>
    <row r="73" spans="1:25" s="55" customFormat="1" ht="12.5" x14ac:dyDescent="0.25">
      <c r="A73" s="55">
        <v>153</v>
      </c>
      <c r="B73" s="55" t="s">
        <v>90</v>
      </c>
      <c r="C73" s="55" t="b">
        <f t="shared" si="8"/>
        <v>1</v>
      </c>
      <c r="D73" s="55">
        <v>153</v>
      </c>
      <c r="E73" s="53" t="s">
        <v>90</v>
      </c>
      <c r="F73" s="47">
        <v>378.48669999999998</v>
      </c>
      <c r="G73" s="47">
        <f t="shared" ref="G73:G136" si="12">ROUND(F73*G$6,2)</f>
        <v>1376200.35</v>
      </c>
      <c r="H73" s="47">
        <v>28.3611</v>
      </c>
      <c r="I73" s="47">
        <f t="shared" si="9"/>
        <v>51561.05</v>
      </c>
      <c r="J73" s="47">
        <v>58.333399999999997</v>
      </c>
      <c r="K73" s="48">
        <f t="shared" ref="K73:K136" si="13">ROUND(J73*$K$6,2)</f>
        <v>114105.38</v>
      </c>
      <c r="L73" s="47">
        <v>2</v>
      </c>
      <c r="M73" s="47">
        <f t="shared" ref="M73:M136" si="14">ROUND(L73*$M$6,2)</f>
        <v>1422.8</v>
      </c>
      <c r="N73" s="47">
        <v>5</v>
      </c>
      <c r="O73" s="48">
        <f t="shared" si="10"/>
        <v>3557</v>
      </c>
      <c r="P73" s="47">
        <f t="shared" ref="P73:P136" si="15">G73+I73+K73+M73+O73</f>
        <v>1546846.5800000003</v>
      </c>
      <c r="Q73" s="54">
        <v>684018</v>
      </c>
      <c r="R73" s="50">
        <f t="shared" si="11"/>
        <v>862828.58000000031</v>
      </c>
      <c r="S73" s="50">
        <v>0</v>
      </c>
      <c r="T73" s="48">
        <f t="shared" ref="T73:T136" si="16">IF(OR(F73=0,Q73&gt;P73),0,ROUND(S73*$T$6,2))</f>
        <v>0</v>
      </c>
      <c r="U73" s="48">
        <v>882577.48000000021</v>
      </c>
      <c r="V73" s="48">
        <f t="shared" ref="V73:V136" si="17">ROUND(U73*$V$6,2)</f>
        <v>838448.61</v>
      </c>
      <c r="W73" s="51">
        <f t="shared" ref="W73:W136" si="18">MAX(R73+T73,V73)</f>
        <v>862828.58000000031</v>
      </c>
    </row>
    <row r="74" spans="1:25" s="55" customFormat="1" ht="12.5" x14ac:dyDescent="0.25">
      <c r="A74" s="55">
        <v>155</v>
      </c>
      <c r="B74" s="55" t="s">
        <v>91</v>
      </c>
      <c r="C74" s="55" t="b">
        <f t="shared" ref="C74:C137" si="19">B74=E74</f>
        <v>1</v>
      </c>
      <c r="D74" s="55">
        <v>155</v>
      </c>
      <c r="E74" s="53" t="s">
        <v>91</v>
      </c>
      <c r="F74" s="47">
        <v>18.5</v>
      </c>
      <c r="G74" s="47">
        <f t="shared" si="12"/>
        <v>67267.11</v>
      </c>
      <c r="H74" s="47">
        <v>4</v>
      </c>
      <c r="I74" s="47">
        <f t="shared" ref="I74:I137" si="20">ROUND(H74*$I$6,2)</f>
        <v>7272.08</v>
      </c>
      <c r="J74" s="47">
        <v>2</v>
      </c>
      <c r="K74" s="48">
        <f t="shared" si="13"/>
        <v>3912.18</v>
      </c>
      <c r="L74" s="47">
        <v>0</v>
      </c>
      <c r="M74" s="47">
        <f t="shared" si="14"/>
        <v>0</v>
      </c>
      <c r="N74" s="47">
        <v>0</v>
      </c>
      <c r="O74" s="48">
        <f t="shared" ref="O74:O137" si="21">ROUND(N74*$O$6,2)</f>
        <v>0</v>
      </c>
      <c r="P74" s="47">
        <f t="shared" si="15"/>
        <v>78451.37</v>
      </c>
      <c r="Q74" s="54">
        <v>145098</v>
      </c>
      <c r="R74" s="50">
        <f t="shared" ref="R74:R137" si="22">IF(P74&gt;Q74,P74-Q74,0)</f>
        <v>0</v>
      </c>
      <c r="S74" s="50">
        <v>0</v>
      </c>
      <c r="T74" s="48">
        <f t="shared" si="16"/>
        <v>0</v>
      </c>
      <c r="U74" s="48">
        <v>0</v>
      </c>
      <c r="V74" s="48">
        <f t="shared" si="17"/>
        <v>0</v>
      </c>
      <c r="W74" s="51">
        <f t="shared" si="18"/>
        <v>0</v>
      </c>
    </row>
    <row r="75" spans="1:25" s="55" customFormat="1" ht="12.5" x14ac:dyDescent="0.25">
      <c r="A75" s="55">
        <v>159</v>
      </c>
      <c r="B75" s="55" t="s">
        <v>92</v>
      </c>
      <c r="C75" s="55" t="b">
        <f t="shared" si="19"/>
        <v>1</v>
      </c>
      <c r="D75" s="55">
        <v>159</v>
      </c>
      <c r="E75" s="53" t="s">
        <v>92</v>
      </c>
      <c r="F75" s="47">
        <v>20.527799999999999</v>
      </c>
      <c r="G75" s="47">
        <f t="shared" si="12"/>
        <v>74640.31</v>
      </c>
      <c r="H75" s="47">
        <v>3.0278</v>
      </c>
      <c r="I75" s="47">
        <f t="shared" si="20"/>
        <v>5504.6</v>
      </c>
      <c r="J75" s="47">
        <v>3</v>
      </c>
      <c r="K75" s="48">
        <f t="shared" si="13"/>
        <v>5868.27</v>
      </c>
      <c r="L75" s="47">
        <v>0</v>
      </c>
      <c r="M75" s="47">
        <f t="shared" si="14"/>
        <v>0</v>
      </c>
      <c r="N75" s="47">
        <v>0</v>
      </c>
      <c r="O75" s="48">
        <f t="shared" si="21"/>
        <v>0</v>
      </c>
      <c r="P75" s="47">
        <f t="shared" si="15"/>
        <v>86013.180000000008</v>
      </c>
      <c r="Q75" s="54">
        <v>225864</v>
      </c>
      <c r="R75" s="50">
        <f t="shared" si="22"/>
        <v>0</v>
      </c>
      <c r="S75" s="50">
        <v>0</v>
      </c>
      <c r="T75" s="48">
        <f t="shared" si="16"/>
        <v>0</v>
      </c>
      <c r="U75" s="48">
        <v>0</v>
      </c>
      <c r="V75" s="48">
        <f t="shared" si="17"/>
        <v>0</v>
      </c>
      <c r="W75" s="51">
        <f t="shared" si="18"/>
        <v>0</v>
      </c>
    </row>
    <row r="76" spans="1:25" s="55" customFormat="1" ht="12.5" x14ac:dyDescent="0.25">
      <c r="A76" s="55">
        <v>161</v>
      </c>
      <c r="B76" s="55" t="s">
        <v>93</v>
      </c>
      <c r="C76" s="55" t="b">
        <f t="shared" si="19"/>
        <v>1</v>
      </c>
      <c r="D76" s="55">
        <v>161</v>
      </c>
      <c r="E76" s="53" t="s">
        <v>93</v>
      </c>
      <c r="F76" s="47">
        <v>184.42840000000001</v>
      </c>
      <c r="G76" s="47">
        <f t="shared" si="12"/>
        <v>670592.73</v>
      </c>
      <c r="H76" s="47">
        <v>87.075699999999998</v>
      </c>
      <c r="I76" s="47">
        <f t="shared" si="20"/>
        <v>158305.35999999999</v>
      </c>
      <c r="J76" s="47">
        <v>28.8416</v>
      </c>
      <c r="K76" s="48">
        <f t="shared" si="13"/>
        <v>56416.77</v>
      </c>
      <c r="L76" s="47">
        <v>1</v>
      </c>
      <c r="M76" s="47">
        <f t="shared" si="14"/>
        <v>711.4</v>
      </c>
      <c r="N76" s="47">
        <v>3.3448000000000002</v>
      </c>
      <c r="O76" s="48">
        <f t="shared" si="21"/>
        <v>2379.4899999999998</v>
      </c>
      <c r="P76" s="47">
        <f t="shared" si="15"/>
        <v>888405.75</v>
      </c>
      <c r="Q76" s="54">
        <v>330908</v>
      </c>
      <c r="R76" s="50">
        <f t="shared" si="22"/>
        <v>557497.75</v>
      </c>
      <c r="S76" s="50">
        <v>323629</v>
      </c>
      <c r="T76" s="48">
        <f t="shared" si="16"/>
        <v>284793.52</v>
      </c>
      <c r="U76" s="48">
        <v>842946.32000000007</v>
      </c>
      <c r="V76" s="48">
        <f t="shared" si="17"/>
        <v>800799</v>
      </c>
      <c r="W76" s="51">
        <f t="shared" si="18"/>
        <v>842291.27</v>
      </c>
    </row>
    <row r="77" spans="1:25" s="55" customFormat="1" ht="12.5" x14ac:dyDescent="0.25">
      <c r="A77" s="55">
        <v>162</v>
      </c>
      <c r="B77" s="55" t="s">
        <v>94</v>
      </c>
      <c r="C77" s="55" t="b">
        <f t="shared" si="19"/>
        <v>1</v>
      </c>
      <c r="D77" s="55">
        <v>162</v>
      </c>
      <c r="E77" s="53" t="s">
        <v>94</v>
      </c>
      <c r="F77" s="47">
        <v>13</v>
      </c>
      <c r="G77" s="47">
        <f t="shared" si="12"/>
        <v>47268.78</v>
      </c>
      <c r="H77" s="47">
        <v>7</v>
      </c>
      <c r="I77" s="47">
        <f t="shared" si="20"/>
        <v>12726.14</v>
      </c>
      <c r="J77" s="47">
        <v>2</v>
      </c>
      <c r="K77" s="48">
        <f t="shared" si="13"/>
        <v>3912.18</v>
      </c>
      <c r="L77" s="47">
        <v>0</v>
      </c>
      <c r="M77" s="47">
        <f t="shared" si="14"/>
        <v>0</v>
      </c>
      <c r="N77" s="47">
        <v>0</v>
      </c>
      <c r="O77" s="48">
        <f t="shared" si="21"/>
        <v>0</v>
      </c>
      <c r="P77" s="47">
        <f t="shared" si="15"/>
        <v>63907.1</v>
      </c>
      <c r="Q77" s="54">
        <v>31183</v>
      </c>
      <c r="R77" s="50">
        <f t="shared" si="22"/>
        <v>32724.1</v>
      </c>
      <c r="S77" s="50">
        <v>0</v>
      </c>
      <c r="T77" s="48">
        <f t="shared" si="16"/>
        <v>0</v>
      </c>
      <c r="U77" s="48">
        <v>29368.149999999994</v>
      </c>
      <c r="V77" s="48">
        <f t="shared" si="17"/>
        <v>27899.74</v>
      </c>
      <c r="W77" s="51">
        <f t="shared" si="18"/>
        <v>32724.1</v>
      </c>
    </row>
    <row r="78" spans="1:25" s="55" customFormat="1" ht="12.5" x14ac:dyDescent="0.25">
      <c r="A78" s="55">
        <v>163</v>
      </c>
      <c r="B78" s="55" t="s">
        <v>95</v>
      </c>
      <c r="C78" s="55" t="b">
        <f t="shared" si="19"/>
        <v>1</v>
      </c>
      <c r="D78" s="55">
        <v>163</v>
      </c>
      <c r="E78" s="53" t="s">
        <v>95</v>
      </c>
      <c r="F78" s="47">
        <v>424.02199999999999</v>
      </c>
      <c r="G78" s="47">
        <f t="shared" si="12"/>
        <v>1541769.43</v>
      </c>
      <c r="H78" s="47">
        <v>124.322</v>
      </c>
      <c r="I78" s="47">
        <f t="shared" si="20"/>
        <v>226019.88</v>
      </c>
      <c r="J78" s="47">
        <v>106.9059</v>
      </c>
      <c r="K78" s="48">
        <f t="shared" si="13"/>
        <v>209117.56</v>
      </c>
      <c r="L78" s="47">
        <v>0</v>
      </c>
      <c r="M78" s="47">
        <f t="shared" si="14"/>
        <v>0</v>
      </c>
      <c r="N78" s="47">
        <v>2</v>
      </c>
      <c r="O78" s="48">
        <f t="shared" si="21"/>
        <v>1422.8</v>
      </c>
      <c r="P78" s="47">
        <f t="shared" si="15"/>
        <v>1978329.6700000002</v>
      </c>
      <c r="Q78" s="54">
        <v>1213951</v>
      </c>
      <c r="R78" s="50">
        <f t="shared" si="22"/>
        <v>764378.67000000016</v>
      </c>
      <c r="S78" s="50">
        <v>58733</v>
      </c>
      <c r="T78" s="48">
        <f t="shared" si="16"/>
        <v>51685.04</v>
      </c>
      <c r="U78" s="48">
        <v>773381.28000000026</v>
      </c>
      <c r="V78" s="48">
        <f t="shared" si="17"/>
        <v>734712.22</v>
      </c>
      <c r="W78" s="51">
        <f t="shared" si="18"/>
        <v>816063.7100000002</v>
      </c>
    </row>
    <row r="79" spans="1:25" s="55" customFormat="1" ht="12.5" x14ac:dyDescent="0.25">
      <c r="A79" s="55">
        <v>165</v>
      </c>
      <c r="B79" s="55" t="s">
        <v>96</v>
      </c>
      <c r="C79" s="55" t="b">
        <f t="shared" si="19"/>
        <v>1</v>
      </c>
      <c r="D79" s="55">
        <v>165</v>
      </c>
      <c r="E79" s="53" t="s">
        <v>96</v>
      </c>
      <c r="F79" s="47">
        <v>906.82339999999999</v>
      </c>
      <c r="G79" s="47">
        <f t="shared" si="12"/>
        <v>3297264.29</v>
      </c>
      <c r="H79" s="47">
        <v>212.80269999999999</v>
      </c>
      <c r="I79" s="47">
        <f t="shared" si="20"/>
        <v>386879.56</v>
      </c>
      <c r="J79" s="47">
        <v>150.91370000000001</v>
      </c>
      <c r="K79" s="48">
        <f t="shared" si="13"/>
        <v>295200.78000000003</v>
      </c>
      <c r="L79" s="47">
        <v>8.8046000000000006</v>
      </c>
      <c r="M79" s="47">
        <f t="shared" si="14"/>
        <v>6263.59</v>
      </c>
      <c r="N79" s="47">
        <v>8</v>
      </c>
      <c r="O79" s="48">
        <f t="shared" si="21"/>
        <v>5691.2</v>
      </c>
      <c r="P79" s="47">
        <f t="shared" si="15"/>
        <v>3991299.42</v>
      </c>
      <c r="Q79" s="54">
        <v>1769572</v>
      </c>
      <c r="R79" s="50">
        <f t="shared" si="22"/>
        <v>2221727.42</v>
      </c>
      <c r="S79" s="50">
        <v>866394</v>
      </c>
      <c r="T79" s="48">
        <f t="shared" si="16"/>
        <v>762426.72</v>
      </c>
      <c r="U79" s="48">
        <v>3029107.4000000004</v>
      </c>
      <c r="V79" s="48">
        <f t="shared" si="17"/>
        <v>2877652.03</v>
      </c>
      <c r="W79" s="51">
        <f t="shared" si="18"/>
        <v>2984154.1399999997</v>
      </c>
    </row>
    <row r="80" spans="1:25" s="55" customFormat="1" ht="12.5" x14ac:dyDescent="0.25">
      <c r="A80" s="55">
        <v>167</v>
      </c>
      <c r="B80" s="55" t="s">
        <v>97</v>
      </c>
      <c r="C80" s="55" t="b">
        <f t="shared" si="19"/>
        <v>1</v>
      </c>
      <c r="D80" s="55">
        <v>167</v>
      </c>
      <c r="E80" s="53" t="s">
        <v>97</v>
      </c>
      <c r="F80" s="47">
        <v>589.68090000000007</v>
      </c>
      <c r="G80" s="47">
        <f t="shared" si="12"/>
        <v>2144115.13</v>
      </c>
      <c r="H80" s="47">
        <v>140.6601</v>
      </c>
      <c r="I80" s="47">
        <f t="shared" si="20"/>
        <v>255722.88</v>
      </c>
      <c r="J80" s="47">
        <v>86.825299999999999</v>
      </c>
      <c r="K80" s="48">
        <f t="shared" si="13"/>
        <v>169838.1</v>
      </c>
      <c r="L80" s="47">
        <v>0</v>
      </c>
      <c r="M80" s="47">
        <f t="shared" si="14"/>
        <v>0</v>
      </c>
      <c r="N80" s="47">
        <v>6.4688999999999997</v>
      </c>
      <c r="O80" s="48">
        <f t="shared" si="21"/>
        <v>4601.9799999999996</v>
      </c>
      <c r="P80" s="47">
        <f t="shared" si="15"/>
        <v>2574278.09</v>
      </c>
      <c r="Q80" s="54">
        <v>929554</v>
      </c>
      <c r="R80" s="50">
        <f t="shared" si="22"/>
        <v>1644724.0899999999</v>
      </c>
      <c r="S80" s="50">
        <v>955543</v>
      </c>
      <c r="T80" s="48">
        <f t="shared" si="16"/>
        <v>840877.84</v>
      </c>
      <c r="U80" s="48">
        <v>2448295.08</v>
      </c>
      <c r="V80" s="48">
        <f t="shared" si="17"/>
        <v>2325880.33</v>
      </c>
      <c r="W80" s="51">
        <f t="shared" si="18"/>
        <v>2485601.9299999997</v>
      </c>
    </row>
    <row r="81" spans="1:23" s="55" customFormat="1" ht="12.5" x14ac:dyDescent="0.25">
      <c r="A81" s="55">
        <v>171</v>
      </c>
      <c r="B81" s="55" t="s">
        <v>98</v>
      </c>
      <c r="C81" s="55" t="b">
        <f t="shared" si="19"/>
        <v>1</v>
      </c>
      <c r="D81" s="55">
        <v>171</v>
      </c>
      <c r="E81" s="53" t="s">
        <v>98</v>
      </c>
      <c r="F81" s="47">
        <v>16.22</v>
      </c>
      <c r="G81" s="47">
        <f t="shared" si="12"/>
        <v>58976.89</v>
      </c>
      <c r="H81" s="47">
        <v>3</v>
      </c>
      <c r="I81" s="47">
        <f t="shared" si="20"/>
        <v>5454.06</v>
      </c>
      <c r="J81" s="47">
        <v>1</v>
      </c>
      <c r="K81" s="48">
        <f t="shared" si="13"/>
        <v>1956.09</v>
      </c>
      <c r="L81" s="47">
        <v>0</v>
      </c>
      <c r="M81" s="47">
        <f t="shared" si="14"/>
        <v>0</v>
      </c>
      <c r="N81" s="47">
        <v>0</v>
      </c>
      <c r="O81" s="48">
        <f t="shared" si="21"/>
        <v>0</v>
      </c>
      <c r="P81" s="47">
        <f t="shared" si="15"/>
        <v>66387.039999999994</v>
      </c>
      <c r="Q81" s="54">
        <v>181346</v>
      </c>
      <c r="R81" s="50">
        <f t="shared" si="22"/>
        <v>0</v>
      </c>
      <c r="S81" s="50">
        <v>14426</v>
      </c>
      <c r="T81" s="48">
        <f t="shared" si="16"/>
        <v>0</v>
      </c>
      <c r="U81" s="48">
        <v>0</v>
      </c>
      <c r="V81" s="48">
        <f t="shared" si="17"/>
        <v>0</v>
      </c>
      <c r="W81" s="51">
        <f t="shared" si="18"/>
        <v>0</v>
      </c>
    </row>
    <row r="82" spans="1:23" s="55" customFormat="1" ht="12.5" x14ac:dyDescent="0.25">
      <c r="A82" s="55">
        <v>173</v>
      </c>
      <c r="B82" s="55" t="s">
        <v>99</v>
      </c>
      <c r="C82" s="55" t="b">
        <f t="shared" si="19"/>
        <v>1</v>
      </c>
      <c r="D82" s="55">
        <v>173</v>
      </c>
      <c r="E82" s="53" t="s">
        <v>99</v>
      </c>
      <c r="F82" s="47">
        <v>2052.9313999999999</v>
      </c>
      <c r="G82" s="47">
        <f t="shared" si="12"/>
        <v>7464581.75</v>
      </c>
      <c r="H82" s="47">
        <v>310.83339999999998</v>
      </c>
      <c r="I82" s="47">
        <f t="shared" si="20"/>
        <v>565101.34</v>
      </c>
      <c r="J82" s="47">
        <v>302.05649999999997</v>
      </c>
      <c r="K82" s="48">
        <f t="shared" si="13"/>
        <v>590849.69999999995</v>
      </c>
      <c r="L82" s="47">
        <v>23.772200000000002</v>
      </c>
      <c r="M82" s="47">
        <f t="shared" si="14"/>
        <v>16911.54</v>
      </c>
      <c r="N82" s="47">
        <v>30.855599999999999</v>
      </c>
      <c r="O82" s="48">
        <f t="shared" si="21"/>
        <v>21950.67</v>
      </c>
      <c r="P82" s="47">
        <f t="shared" si="15"/>
        <v>8659394.9999999981</v>
      </c>
      <c r="Q82" s="54">
        <v>4089954</v>
      </c>
      <c r="R82" s="50">
        <f t="shared" si="22"/>
        <v>4569440.9999999981</v>
      </c>
      <c r="S82" s="50">
        <v>0</v>
      </c>
      <c r="T82" s="48">
        <f t="shared" si="16"/>
        <v>0</v>
      </c>
      <c r="U82" s="48">
        <v>4682613.3100000005</v>
      </c>
      <c r="V82" s="48">
        <f t="shared" si="17"/>
        <v>4448482.6399999997</v>
      </c>
      <c r="W82" s="51">
        <f t="shared" si="18"/>
        <v>4569440.9999999981</v>
      </c>
    </row>
    <row r="83" spans="1:23" s="55" customFormat="1" ht="12.5" x14ac:dyDescent="0.25">
      <c r="A83" s="55">
        <v>175</v>
      </c>
      <c r="B83" s="55" t="s">
        <v>100</v>
      </c>
      <c r="C83" s="55" t="b">
        <f t="shared" si="19"/>
        <v>1</v>
      </c>
      <c r="D83" s="55">
        <v>175</v>
      </c>
      <c r="E83" s="53" t="s">
        <v>100</v>
      </c>
      <c r="F83" s="47">
        <v>812.84440000000006</v>
      </c>
      <c r="G83" s="47">
        <f t="shared" si="12"/>
        <v>2955551.01</v>
      </c>
      <c r="H83" s="47">
        <v>413.9973</v>
      </c>
      <c r="I83" s="47">
        <f t="shared" si="20"/>
        <v>752655.37</v>
      </c>
      <c r="J83" s="47">
        <v>168.0626</v>
      </c>
      <c r="K83" s="48">
        <f t="shared" si="13"/>
        <v>328745.57</v>
      </c>
      <c r="L83" s="47">
        <v>3.2</v>
      </c>
      <c r="M83" s="47">
        <f t="shared" si="14"/>
        <v>2276.48</v>
      </c>
      <c r="N83" s="47">
        <v>6</v>
      </c>
      <c r="O83" s="48">
        <f t="shared" si="21"/>
        <v>4268.3999999999996</v>
      </c>
      <c r="P83" s="47">
        <f t="shared" si="15"/>
        <v>4043496.8299999996</v>
      </c>
      <c r="Q83" s="54">
        <v>973038</v>
      </c>
      <c r="R83" s="50">
        <f t="shared" si="22"/>
        <v>3070458.8299999996</v>
      </c>
      <c r="S83" s="50">
        <v>2914592</v>
      </c>
      <c r="T83" s="48">
        <f t="shared" si="16"/>
        <v>2564840.96</v>
      </c>
      <c r="U83" s="48">
        <v>5608987.5800000001</v>
      </c>
      <c r="V83" s="48">
        <f t="shared" si="17"/>
        <v>5328538.2</v>
      </c>
      <c r="W83" s="51">
        <f t="shared" si="18"/>
        <v>5635299.7899999991</v>
      </c>
    </row>
    <row r="84" spans="1:23" s="55" customFormat="1" ht="12.5" x14ac:dyDescent="0.25">
      <c r="A84" s="55">
        <v>177</v>
      </c>
      <c r="B84" s="55" t="s">
        <v>101</v>
      </c>
      <c r="C84" s="55" t="b">
        <f t="shared" si="19"/>
        <v>1</v>
      </c>
      <c r="D84" s="55">
        <v>177</v>
      </c>
      <c r="E84" s="53" t="s">
        <v>101</v>
      </c>
      <c r="F84" s="47">
        <v>219.48420000000002</v>
      </c>
      <c r="G84" s="47">
        <f t="shared" si="12"/>
        <v>798057.72</v>
      </c>
      <c r="H84" s="47">
        <v>84.471400000000003</v>
      </c>
      <c r="I84" s="47">
        <f t="shared" si="20"/>
        <v>153570.69</v>
      </c>
      <c r="J84" s="47">
        <v>44.306200000000004</v>
      </c>
      <c r="K84" s="48">
        <f t="shared" si="13"/>
        <v>86666.91</v>
      </c>
      <c r="L84" s="47">
        <v>1.5118</v>
      </c>
      <c r="M84" s="47">
        <f t="shared" si="14"/>
        <v>1075.49</v>
      </c>
      <c r="N84" s="47">
        <v>7</v>
      </c>
      <c r="O84" s="48">
        <f t="shared" si="21"/>
        <v>4979.8</v>
      </c>
      <c r="P84" s="47">
        <f t="shared" si="15"/>
        <v>1044350.61</v>
      </c>
      <c r="Q84" s="54">
        <v>473672</v>
      </c>
      <c r="R84" s="50">
        <f t="shared" si="22"/>
        <v>570678.61</v>
      </c>
      <c r="S84" s="50">
        <v>208236</v>
      </c>
      <c r="T84" s="48">
        <f t="shared" si="16"/>
        <v>183247.68</v>
      </c>
      <c r="U84" s="48">
        <v>743110.75</v>
      </c>
      <c r="V84" s="48">
        <f t="shared" si="17"/>
        <v>705955.21</v>
      </c>
      <c r="W84" s="51">
        <f t="shared" si="18"/>
        <v>753926.29</v>
      </c>
    </row>
    <row r="85" spans="1:23" s="55" customFormat="1" ht="12.5" x14ac:dyDescent="0.25">
      <c r="A85" s="55">
        <v>179</v>
      </c>
      <c r="B85" s="55" t="s">
        <v>102</v>
      </c>
      <c r="C85" s="55" t="b">
        <f t="shared" si="19"/>
        <v>1</v>
      </c>
      <c r="D85" s="55">
        <v>179</v>
      </c>
      <c r="E85" s="53" t="s">
        <v>102</v>
      </c>
      <c r="F85" s="47">
        <v>163.32939999999999</v>
      </c>
      <c r="G85" s="47">
        <f t="shared" si="12"/>
        <v>593875.5</v>
      </c>
      <c r="H85" s="47">
        <v>41.569000000000003</v>
      </c>
      <c r="I85" s="47">
        <f t="shared" si="20"/>
        <v>75573.27</v>
      </c>
      <c r="J85" s="47">
        <v>26.8064</v>
      </c>
      <c r="K85" s="48">
        <f t="shared" si="13"/>
        <v>52435.73</v>
      </c>
      <c r="L85" s="47">
        <v>0</v>
      </c>
      <c r="M85" s="47">
        <f t="shared" si="14"/>
        <v>0</v>
      </c>
      <c r="N85" s="47">
        <v>5.4745999999999997</v>
      </c>
      <c r="O85" s="48">
        <f t="shared" si="21"/>
        <v>3894.63</v>
      </c>
      <c r="P85" s="47">
        <f t="shared" si="15"/>
        <v>725779.13</v>
      </c>
      <c r="Q85" s="54">
        <v>391086</v>
      </c>
      <c r="R85" s="50">
        <f t="shared" si="22"/>
        <v>334693.13</v>
      </c>
      <c r="S85" s="50">
        <v>173610</v>
      </c>
      <c r="T85" s="48">
        <f t="shared" si="16"/>
        <v>152776.79999999999</v>
      </c>
      <c r="U85" s="48">
        <v>505015.87999999995</v>
      </c>
      <c r="V85" s="48">
        <f t="shared" si="17"/>
        <v>479765.09</v>
      </c>
      <c r="W85" s="51">
        <f t="shared" si="18"/>
        <v>487469.93</v>
      </c>
    </row>
    <row r="86" spans="1:23" s="55" customFormat="1" ht="12.5" x14ac:dyDescent="0.25">
      <c r="A86" s="55">
        <v>183</v>
      </c>
      <c r="B86" s="57" t="s">
        <v>103</v>
      </c>
      <c r="C86" s="58" t="b">
        <f t="shared" si="19"/>
        <v>1</v>
      </c>
      <c r="D86" s="55">
        <v>183</v>
      </c>
      <c r="E86" s="53" t="s">
        <v>103</v>
      </c>
      <c r="F86" s="47">
        <v>123.119</v>
      </c>
      <c r="G86" s="47">
        <f t="shared" si="12"/>
        <v>447668.07</v>
      </c>
      <c r="H86" s="47">
        <v>30.723300000000002</v>
      </c>
      <c r="I86" s="47">
        <f t="shared" si="20"/>
        <v>55855.57</v>
      </c>
      <c r="J86" s="47">
        <v>17.396699999999999</v>
      </c>
      <c r="K86" s="48">
        <f t="shared" si="13"/>
        <v>34029.51</v>
      </c>
      <c r="L86" s="47">
        <v>2</v>
      </c>
      <c r="M86" s="47">
        <f t="shared" si="14"/>
        <v>1422.8</v>
      </c>
      <c r="N86" s="47">
        <v>0</v>
      </c>
      <c r="O86" s="48">
        <f t="shared" si="21"/>
        <v>0</v>
      </c>
      <c r="P86" s="47">
        <f t="shared" si="15"/>
        <v>538975.95000000007</v>
      </c>
      <c r="Q86" s="54">
        <v>616897</v>
      </c>
      <c r="R86" s="50">
        <f t="shared" si="22"/>
        <v>0</v>
      </c>
      <c r="S86" s="50">
        <v>0</v>
      </c>
      <c r="T86" s="48">
        <f t="shared" si="16"/>
        <v>0</v>
      </c>
      <c r="U86" s="48">
        <v>0</v>
      </c>
      <c r="V86" s="48">
        <f t="shared" si="17"/>
        <v>0</v>
      </c>
      <c r="W86" s="51">
        <f t="shared" si="18"/>
        <v>0</v>
      </c>
    </row>
    <row r="87" spans="1:23" s="55" customFormat="1" ht="12.5" x14ac:dyDescent="0.25">
      <c r="A87" s="55">
        <v>185</v>
      </c>
      <c r="B87" s="55" t="s">
        <v>104</v>
      </c>
      <c r="C87" s="55" t="b">
        <f t="shared" si="19"/>
        <v>1</v>
      </c>
      <c r="D87" s="55">
        <v>185</v>
      </c>
      <c r="E87" s="53" t="s">
        <v>104</v>
      </c>
      <c r="F87" s="47">
        <v>942.73800000000006</v>
      </c>
      <c r="G87" s="47">
        <f t="shared" si="12"/>
        <v>3427851.93</v>
      </c>
      <c r="H87" s="47">
        <v>515.47220000000004</v>
      </c>
      <c r="I87" s="47">
        <f t="shared" si="20"/>
        <v>937138.77</v>
      </c>
      <c r="J87" s="47">
        <v>166.56319999999999</v>
      </c>
      <c r="K87" s="48">
        <f t="shared" si="13"/>
        <v>325812.61</v>
      </c>
      <c r="L87" s="47">
        <v>3</v>
      </c>
      <c r="M87" s="47">
        <f t="shared" si="14"/>
        <v>2134.1999999999998</v>
      </c>
      <c r="N87" s="47">
        <v>22</v>
      </c>
      <c r="O87" s="48">
        <f t="shared" si="21"/>
        <v>15650.8</v>
      </c>
      <c r="P87" s="47">
        <f t="shared" si="15"/>
        <v>4708588.3100000005</v>
      </c>
      <c r="Q87" s="54">
        <v>1178555</v>
      </c>
      <c r="R87" s="50">
        <f t="shared" si="22"/>
        <v>3530033.3100000005</v>
      </c>
      <c r="S87" s="50">
        <v>4034992</v>
      </c>
      <c r="T87" s="48">
        <f t="shared" si="16"/>
        <v>3550792.96</v>
      </c>
      <c r="U87" s="48">
        <v>7257559.0300000003</v>
      </c>
      <c r="V87" s="48">
        <f t="shared" si="17"/>
        <v>6894681.0800000001</v>
      </c>
      <c r="W87" s="51">
        <f t="shared" si="18"/>
        <v>7080826.2700000005</v>
      </c>
    </row>
    <row r="88" spans="1:23" s="55" customFormat="1" ht="12.5" x14ac:dyDescent="0.25">
      <c r="A88" s="55">
        <v>187</v>
      </c>
      <c r="B88" s="55" t="s">
        <v>105</v>
      </c>
      <c r="C88" s="55" t="b">
        <f t="shared" si="19"/>
        <v>1</v>
      </c>
      <c r="D88" s="55">
        <v>187</v>
      </c>
      <c r="E88" s="53" t="s">
        <v>105</v>
      </c>
      <c r="F88" s="47">
        <v>100.63890000000001</v>
      </c>
      <c r="G88" s="47">
        <f t="shared" si="12"/>
        <v>365929.08</v>
      </c>
      <c r="H88" s="47">
        <v>32.777799999999999</v>
      </c>
      <c r="I88" s="47">
        <f t="shared" si="20"/>
        <v>59590.7</v>
      </c>
      <c r="J88" s="47">
        <v>24.988900000000001</v>
      </c>
      <c r="K88" s="48">
        <f t="shared" si="13"/>
        <v>48880.54</v>
      </c>
      <c r="L88" s="47">
        <v>0.9889</v>
      </c>
      <c r="M88" s="47">
        <f t="shared" si="14"/>
        <v>703.5</v>
      </c>
      <c r="N88" s="47">
        <v>1</v>
      </c>
      <c r="O88" s="48">
        <f t="shared" si="21"/>
        <v>711.4</v>
      </c>
      <c r="P88" s="47">
        <f t="shared" si="15"/>
        <v>475815.22000000003</v>
      </c>
      <c r="Q88" s="54">
        <v>1066940</v>
      </c>
      <c r="R88" s="50">
        <f t="shared" si="22"/>
        <v>0</v>
      </c>
      <c r="S88" s="50">
        <v>0</v>
      </c>
      <c r="T88" s="48">
        <f t="shared" si="16"/>
        <v>0</v>
      </c>
      <c r="U88" s="48">
        <v>0</v>
      </c>
      <c r="V88" s="48">
        <f t="shared" si="17"/>
        <v>0</v>
      </c>
      <c r="W88" s="51">
        <f t="shared" si="18"/>
        <v>0</v>
      </c>
    </row>
    <row r="89" spans="1:23" s="55" customFormat="1" ht="12.5" x14ac:dyDescent="0.25">
      <c r="A89" s="55">
        <v>189</v>
      </c>
      <c r="B89" s="55" t="s">
        <v>106</v>
      </c>
      <c r="C89" s="55" t="b">
        <f t="shared" si="19"/>
        <v>1</v>
      </c>
      <c r="D89" s="55">
        <v>189</v>
      </c>
      <c r="E89" s="53" t="s">
        <v>106</v>
      </c>
      <c r="F89" s="47">
        <v>579.99829999999997</v>
      </c>
      <c r="G89" s="47">
        <f t="shared" si="12"/>
        <v>2108908.62</v>
      </c>
      <c r="H89" s="47">
        <v>70.972499999999997</v>
      </c>
      <c r="I89" s="47">
        <f t="shared" si="20"/>
        <v>129029.42</v>
      </c>
      <c r="J89" s="47">
        <v>91.3643</v>
      </c>
      <c r="K89" s="48">
        <f t="shared" si="13"/>
        <v>178716.79</v>
      </c>
      <c r="L89" s="47">
        <v>0</v>
      </c>
      <c r="M89" s="47">
        <f t="shared" si="14"/>
        <v>0</v>
      </c>
      <c r="N89" s="47">
        <v>10</v>
      </c>
      <c r="O89" s="48">
        <f t="shared" si="21"/>
        <v>7114</v>
      </c>
      <c r="P89" s="47">
        <f t="shared" si="15"/>
        <v>2423768.83</v>
      </c>
      <c r="Q89" s="54">
        <v>969007</v>
      </c>
      <c r="R89" s="50">
        <f t="shared" si="22"/>
        <v>1454761.83</v>
      </c>
      <c r="S89" s="50">
        <v>0</v>
      </c>
      <c r="T89" s="48">
        <f t="shared" si="16"/>
        <v>0</v>
      </c>
      <c r="U89" s="48">
        <v>1520218.0100000002</v>
      </c>
      <c r="V89" s="48">
        <f t="shared" si="17"/>
        <v>1444207.11</v>
      </c>
      <c r="W89" s="51">
        <f t="shared" si="18"/>
        <v>1454761.83</v>
      </c>
    </row>
    <row r="90" spans="1:23" s="55" customFormat="1" ht="12.5" x14ac:dyDescent="0.25">
      <c r="A90" s="55">
        <v>191</v>
      </c>
      <c r="B90" s="55" t="s">
        <v>107</v>
      </c>
      <c r="C90" s="55" t="b">
        <f t="shared" si="19"/>
        <v>1</v>
      </c>
      <c r="D90" s="55">
        <v>191</v>
      </c>
      <c r="E90" s="53" t="s">
        <v>107</v>
      </c>
      <c r="F90" s="47">
        <v>967.58490000000006</v>
      </c>
      <c r="G90" s="47">
        <f t="shared" si="12"/>
        <v>3518196.75</v>
      </c>
      <c r="H90" s="47">
        <v>176.0369</v>
      </c>
      <c r="I90" s="47">
        <f t="shared" si="20"/>
        <v>320038.59999999998</v>
      </c>
      <c r="J90" s="47">
        <v>140.95259999999999</v>
      </c>
      <c r="K90" s="48">
        <f t="shared" si="13"/>
        <v>275715.96999999997</v>
      </c>
      <c r="L90" s="47">
        <v>1</v>
      </c>
      <c r="M90" s="47">
        <f t="shared" si="14"/>
        <v>711.4</v>
      </c>
      <c r="N90" s="47">
        <v>19</v>
      </c>
      <c r="O90" s="48">
        <f t="shared" si="21"/>
        <v>13516.6</v>
      </c>
      <c r="P90" s="47">
        <f t="shared" si="15"/>
        <v>4128179.3200000003</v>
      </c>
      <c r="Q90" s="54">
        <v>3829475</v>
      </c>
      <c r="R90" s="50">
        <f t="shared" si="22"/>
        <v>298704.3200000003</v>
      </c>
      <c r="S90" s="50">
        <v>363818</v>
      </c>
      <c r="T90" s="48">
        <f t="shared" si="16"/>
        <v>320159.84000000003</v>
      </c>
      <c r="U90" s="48">
        <v>656726.11999999988</v>
      </c>
      <c r="V90" s="48">
        <f t="shared" si="17"/>
        <v>623889.81000000006</v>
      </c>
      <c r="W90" s="51">
        <f t="shared" si="18"/>
        <v>623889.81000000006</v>
      </c>
    </row>
    <row r="91" spans="1:23" s="55" customFormat="1" ht="12.5" x14ac:dyDescent="0.25">
      <c r="A91" s="55">
        <v>195</v>
      </c>
      <c r="B91" s="55" t="s">
        <v>108</v>
      </c>
      <c r="C91" s="55" t="b">
        <f t="shared" si="19"/>
        <v>1</v>
      </c>
      <c r="D91" s="55">
        <v>195</v>
      </c>
      <c r="E91" s="53" t="s">
        <v>108</v>
      </c>
      <c r="F91" s="47">
        <v>529.77430000000004</v>
      </c>
      <c r="G91" s="47">
        <f t="shared" si="12"/>
        <v>1926291.14</v>
      </c>
      <c r="H91" s="47">
        <v>81.982200000000006</v>
      </c>
      <c r="I91" s="47">
        <f t="shared" si="20"/>
        <v>149045.28</v>
      </c>
      <c r="J91" s="47">
        <v>49.6539</v>
      </c>
      <c r="K91" s="48">
        <f t="shared" si="13"/>
        <v>97127.5</v>
      </c>
      <c r="L91" s="47">
        <v>0</v>
      </c>
      <c r="M91" s="47">
        <f t="shared" si="14"/>
        <v>0</v>
      </c>
      <c r="N91" s="47">
        <v>6</v>
      </c>
      <c r="O91" s="48">
        <f t="shared" si="21"/>
        <v>4268.3999999999996</v>
      </c>
      <c r="P91" s="47">
        <f t="shared" si="15"/>
        <v>2176732.3199999998</v>
      </c>
      <c r="Q91" s="54">
        <v>980862</v>
      </c>
      <c r="R91" s="50">
        <f t="shared" si="22"/>
        <v>1195870.3199999998</v>
      </c>
      <c r="S91" s="50">
        <v>0</v>
      </c>
      <c r="T91" s="48">
        <f t="shared" si="16"/>
        <v>0</v>
      </c>
      <c r="U91" s="48">
        <v>1178723.1499999999</v>
      </c>
      <c r="V91" s="48">
        <f t="shared" si="17"/>
        <v>1119786.99</v>
      </c>
      <c r="W91" s="51">
        <f t="shared" si="18"/>
        <v>1195870.3199999998</v>
      </c>
    </row>
    <row r="92" spans="1:23" s="55" customFormat="1" ht="12.5" x14ac:dyDescent="0.25">
      <c r="A92" s="55">
        <v>197</v>
      </c>
      <c r="B92" s="55" t="s">
        <v>109</v>
      </c>
      <c r="C92" s="55" t="b">
        <f t="shared" si="19"/>
        <v>1</v>
      </c>
      <c r="D92" s="55">
        <v>197</v>
      </c>
      <c r="E92" s="53" t="s">
        <v>109</v>
      </c>
      <c r="F92" s="47">
        <v>64.241200000000006</v>
      </c>
      <c r="G92" s="47">
        <f t="shared" si="12"/>
        <v>233584.86</v>
      </c>
      <c r="H92" s="47">
        <v>25.207100000000001</v>
      </c>
      <c r="I92" s="47">
        <f t="shared" si="20"/>
        <v>45827.01</v>
      </c>
      <c r="J92" s="47">
        <v>12.5</v>
      </c>
      <c r="K92" s="48">
        <f t="shared" si="13"/>
        <v>24451.13</v>
      </c>
      <c r="L92" s="47">
        <v>0</v>
      </c>
      <c r="M92" s="47">
        <f t="shared" si="14"/>
        <v>0</v>
      </c>
      <c r="N92" s="47">
        <v>0</v>
      </c>
      <c r="O92" s="48">
        <f t="shared" si="21"/>
        <v>0</v>
      </c>
      <c r="P92" s="47">
        <f t="shared" si="15"/>
        <v>303863</v>
      </c>
      <c r="Q92" s="54">
        <v>130231</v>
      </c>
      <c r="R92" s="50">
        <f t="shared" si="22"/>
        <v>173632</v>
      </c>
      <c r="S92" s="50">
        <v>286055</v>
      </c>
      <c r="T92" s="48">
        <f t="shared" si="16"/>
        <v>251728.4</v>
      </c>
      <c r="U92" s="48">
        <v>417014.99</v>
      </c>
      <c r="V92" s="48">
        <f t="shared" si="17"/>
        <v>396164.24</v>
      </c>
      <c r="W92" s="51">
        <f t="shared" si="18"/>
        <v>425360.4</v>
      </c>
    </row>
    <row r="93" spans="1:23" s="55" customFormat="1" ht="12.5" x14ac:dyDescent="0.25">
      <c r="A93" s="55">
        <v>199</v>
      </c>
      <c r="B93" s="55" t="s">
        <v>110</v>
      </c>
      <c r="C93" s="55" t="b">
        <f t="shared" si="19"/>
        <v>1</v>
      </c>
      <c r="D93" s="55">
        <v>199</v>
      </c>
      <c r="E93" s="53" t="s">
        <v>110</v>
      </c>
      <c r="F93" s="47">
        <v>2152.9213999999997</v>
      </c>
      <c r="G93" s="47">
        <f t="shared" si="12"/>
        <v>7828151.3899999997</v>
      </c>
      <c r="H93" s="47">
        <v>421.19530000000003</v>
      </c>
      <c r="I93" s="47">
        <f t="shared" si="20"/>
        <v>765741.48</v>
      </c>
      <c r="J93" s="47">
        <v>378.94290000000001</v>
      </c>
      <c r="K93" s="48">
        <f t="shared" si="13"/>
        <v>741246.42</v>
      </c>
      <c r="L93" s="47">
        <v>36.883399999999995</v>
      </c>
      <c r="M93" s="47">
        <f t="shared" si="14"/>
        <v>26238.85</v>
      </c>
      <c r="N93" s="47">
        <v>20.627800000000001</v>
      </c>
      <c r="O93" s="48">
        <f t="shared" si="21"/>
        <v>14674.62</v>
      </c>
      <c r="P93" s="47">
        <f t="shared" si="15"/>
        <v>9376052.7599999979</v>
      </c>
      <c r="Q93" s="54">
        <v>3248832</v>
      </c>
      <c r="R93" s="50">
        <f t="shared" si="22"/>
        <v>6127220.7599999979</v>
      </c>
      <c r="S93" s="50">
        <v>1040103</v>
      </c>
      <c r="T93" s="48">
        <f t="shared" si="16"/>
        <v>915290.64</v>
      </c>
      <c r="U93" s="48">
        <v>7006593.71</v>
      </c>
      <c r="V93" s="48">
        <f t="shared" si="17"/>
        <v>6656264.0199999996</v>
      </c>
      <c r="W93" s="51">
        <f t="shared" si="18"/>
        <v>7042511.3999999976</v>
      </c>
    </row>
    <row r="94" spans="1:23" s="55" customFormat="1" ht="12.5" x14ac:dyDescent="0.25">
      <c r="A94" s="55">
        <v>201</v>
      </c>
      <c r="B94" s="55" t="s">
        <v>111</v>
      </c>
      <c r="C94" s="55" t="b">
        <f t="shared" si="19"/>
        <v>1</v>
      </c>
      <c r="D94" s="55">
        <v>201</v>
      </c>
      <c r="E94" s="53" t="s">
        <v>111</v>
      </c>
      <c r="F94" s="47">
        <v>330.60630000000003</v>
      </c>
      <c r="G94" s="47">
        <f t="shared" si="12"/>
        <v>1202104.3400000001</v>
      </c>
      <c r="H94" s="47">
        <v>87.060400000000001</v>
      </c>
      <c r="I94" s="47">
        <f t="shared" si="20"/>
        <v>158277.54999999999</v>
      </c>
      <c r="J94" s="47">
        <v>77.356200000000001</v>
      </c>
      <c r="K94" s="48">
        <f t="shared" si="13"/>
        <v>151315.69</v>
      </c>
      <c r="L94" s="47">
        <v>2.5139</v>
      </c>
      <c r="M94" s="47">
        <f t="shared" si="14"/>
        <v>1788.39</v>
      </c>
      <c r="N94" s="47">
        <v>5</v>
      </c>
      <c r="O94" s="48">
        <f t="shared" si="21"/>
        <v>3557</v>
      </c>
      <c r="P94" s="47">
        <f t="shared" si="15"/>
        <v>1517042.97</v>
      </c>
      <c r="Q94" s="54">
        <v>465855</v>
      </c>
      <c r="R94" s="50">
        <f t="shared" si="22"/>
        <v>1051187.97</v>
      </c>
      <c r="S94" s="50">
        <v>849335</v>
      </c>
      <c r="T94" s="48">
        <f t="shared" si="16"/>
        <v>747414.8</v>
      </c>
      <c r="U94" s="48">
        <v>1846006.59</v>
      </c>
      <c r="V94" s="48">
        <f t="shared" si="17"/>
        <v>1753706.26</v>
      </c>
      <c r="W94" s="51">
        <f t="shared" si="18"/>
        <v>1798602.77</v>
      </c>
    </row>
    <row r="95" spans="1:23" s="55" customFormat="1" ht="12.5" x14ac:dyDescent="0.25">
      <c r="A95" s="55">
        <v>203</v>
      </c>
      <c r="B95" s="55" t="s">
        <v>112</v>
      </c>
      <c r="C95" s="55" t="b">
        <f t="shared" si="19"/>
        <v>1</v>
      </c>
      <c r="D95" s="55">
        <v>203</v>
      </c>
      <c r="E95" s="53" t="s">
        <v>112</v>
      </c>
      <c r="F95" s="47">
        <v>81.802599999999998</v>
      </c>
      <c r="G95" s="47">
        <f t="shared" si="12"/>
        <v>297439.15999999997</v>
      </c>
      <c r="H95" s="47">
        <v>29.694400000000002</v>
      </c>
      <c r="I95" s="47">
        <f t="shared" si="20"/>
        <v>53985.01</v>
      </c>
      <c r="J95" s="47">
        <v>12.533300000000001</v>
      </c>
      <c r="K95" s="48">
        <f t="shared" si="13"/>
        <v>24516.26</v>
      </c>
      <c r="L95" s="47">
        <v>1</v>
      </c>
      <c r="M95" s="47">
        <f t="shared" si="14"/>
        <v>711.4</v>
      </c>
      <c r="N95" s="47">
        <v>1</v>
      </c>
      <c r="O95" s="48">
        <f t="shared" si="21"/>
        <v>711.4</v>
      </c>
      <c r="P95" s="47">
        <f t="shared" si="15"/>
        <v>377363.23000000004</v>
      </c>
      <c r="Q95" s="54">
        <v>156447</v>
      </c>
      <c r="R95" s="50">
        <f t="shared" si="22"/>
        <v>220916.23000000004</v>
      </c>
      <c r="S95" s="50">
        <v>221681</v>
      </c>
      <c r="T95" s="48">
        <f t="shared" si="16"/>
        <v>195079.28</v>
      </c>
      <c r="U95" s="48">
        <v>430161.85</v>
      </c>
      <c r="V95" s="48">
        <f t="shared" si="17"/>
        <v>408653.76</v>
      </c>
      <c r="W95" s="51">
        <f t="shared" si="18"/>
        <v>415995.51</v>
      </c>
    </row>
    <row r="96" spans="1:23" s="55" customFormat="1" ht="12.5" x14ac:dyDescent="0.25">
      <c r="A96" s="55">
        <v>209</v>
      </c>
      <c r="B96" s="55" t="s">
        <v>113</v>
      </c>
      <c r="C96" s="55" t="b">
        <f t="shared" si="19"/>
        <v>1</v>
      </c>
      <c r="D96" s="55">
        <v>209</v>
      </c>
      <c r="E96" s="53" t="s">
        <v>113</v>
      </c>
      <c r="F96" s="47">
        <v>138.1756</v>
      </c>
      <c r="G96" s="47">
        <f t="shared" si="12"/>
        <v>502414.77</v>
      </c>
      <c r="H96" s="47">
        <v>48.838500000000003</v>
      </c>
      <c r="I96" s="47">
        <f t="shared" si="20"/>
        <v>88789.37</v>
      </c>
      <c r="J96" s="47">
        <v>33.342700000000001</v>
      </c>
      <c r="K96" s="48">
        <f t="shared" si="13"/>
        <v>65221.32</v>
      </c>
      <c r="L96" s="47">
        <v>0</v>
      </c>
      <c r="M96" s="47">
        <f t="shared" si="14"/>
        <v>0</v>
      </c>
      <c r="N96" s="47">
        <v>1</v>
      </c>
      <c r="O96" s="48">
        <f t="shared" si="21"/>
        <v>711.4</v>
      </c>
      <c r="P96" s="47">
        <f t="shared" si="15"/>
        <v>657136.86</v>
      </c>
      <c r="Q96" s="54">
        <v>254201</v>
      </c>
      <c r="R96" s="50">
        <f t="shared" si="22"/>
        <v>402935.86</v>
      </c>
      <c r="S96" s="50">
        <v>250176</v>
      </c>
      <c r="T96" s="48">
        <f t="shared" si="16"/>
        <v>220154.88</v>
      </c>
      <c r="U96" s="48">
        <v>659645.49</v>
      </c>
      <c r="V96" s="48">
        <f t="shared" si="17"/>
        <v>626663.22</v>
      </c>
      <c r="W96" s="51">
        <f t="shared" si="18"/>
        <v>626663.22</v>
      </c>
    </row>
    <row r="97" spans="1:23" s="55" customFormat="1" ht="12.5" x14ac:dyDescent="0.25">
      <c r="A97" s="55">
        <v>211</v>
      </c>
      <c r="B97" s="55" t="s">
        <v>114</v>
      </c>
      <c r="C97" s="55" t="b">
        <f t="shared" si="19"/>
        <v>1</v>
      </c>
      <c r="D97" s="55">
        <v>211</v>
      </c>
      <c r="E97" s="53" t="s">
        <v>114</v>
      </c>
      <c r="F97" s="47">
        <v>387.84399999999999</v>
      </c>
      <c r="G97" s="47">
        <f t="shared" si="12"/>
        <v>1410224.05</v>
      </c>
      <c r="H97" s="47">
        <v>34.377800000000001</v>
      </c>
      <c r="I97" s="47">
        <f t="shared" si="20"/>
        <v>62499.53</v>
      </c>
      <c r="J97" s="47">
        <v>50.483699999999999</v>
      </c>
      <c r="K97" s="48">
        <f t="shared" si="13"/>
        <v>98750.66</v>
      </c>
      <c r="L97" s="47">
        <v>4</v>
      </c>
      <c r="M97" s="47">
        <f t="shared" si="14"/>
        <v>2845.6</v>
      </c>
      <c r="N97" s="47">
        <v>4</v>
      </c>
      <c r="O97" s="48">
        <f t="shared" si="21"/>
        <v>2845.6</v>
      </c>
      <c r="P97" s="47">
        <f t="shared" si="15"/>
        <v>1577165.4400000002</v>
      </c>
      <c r="Q97" s="54">
        <v>1045030</v>
      </c>
      <c r="R97" s="50">
        <f t="shared" si="22"/>
        <v>532135.44000000018</v>
      </c>
      <c r="S97" s="50">
        <v>0</v>
      </c>
      <c r="T97" s="48">
        <f t="shared" si="16"/>
        <v>0</v>
      </c>
      <c r="U97" s="48">
        <v>527998.75</v>
      </c>
      <c r="V97" s="48">
        <f t="shared" si="17"/>
        <v>501598.81</v>
      </c>
      <c r="W97" s="51">
        <f t="shared" si="18"/>
        <v>532135.44000000018</v>
      </c>
    </row>
    <row r="98" spans="1:23" s="55" customFormat="1" ht="12.5" x14ac:dyDescent="0.25">
      <c r="A98" s="55">
        <v>213</v>
      </c>
      <c r="B98" s="55" t="s">
        <v>115</v>
      </c>
      <c r="C98" s="55" t="b">
        <f t="shared" si="19"/>
        <v>1</v>
      </c>
      <c r="D98" s="55">
        <v>213</v>
      </c>
      <c r="E98" s="53" t="s">
        <v>115</v>
      </c>
      <c r="F98" s="47">
        <v>196.5651</v>
      </c>
      <c r="G98" s="47">
        <f t="shared" si="12"/>
        <v>714722.5</v>
      </c>
      <c r="H98" s="47">
        <v>53.090200000000003</v>
      </c>
      <c r="I98" s="47">
        <f t="shared" si="20"/>
        <v>96519.05</v>
      </c>
      <c r="J98" s="47">
        <v>26.256399999999999</v>
      </c>
      <c r="K98" s="48">
        <f t="shared" si="13"/>
        <v>51359.88</v>
      </c>
      <c r="L98" s="47">
        <v>0</v>
      </c>
      <c r="M98" s="47">
        <f t="shared" si="14"/>
        <v>0</v>
      </c>
      <c r="N98" s="47">
        <v>2</v>
      </c>
      <c r="O98" s="48">
        <f t="shared" si="21"/>
        <v>1422.8</v>
      </c>
      <c r="P98" s="47">
        <f t="shared" si="15"/>
        <v>864024.2300000001</v>
      </c>
      <c r="Q98" s="54">
        <v>335168</v>
      </c>
      <c r="R98" s="50">
        <f t="shared" si="22"/>
        <v>528856.2300000001</v>
      </c>
      <c r="S98" s="50">
        <v>347765</v>
      </c>
      <c r="T98" s="48">
        <f t="shared" si="16"/>
        <v>306033.2</v>
      </c>
      <c r="U98" s="48">
        <v>822479.67999999993</v>
      </c>
      <c r="V98" s="48">
        <f t="shared" si="17"/>
        <v>781355.7</v>
      </c>
      <c r="W98" s="51">
        <f t="shared" si="18"/>
        <v>834889.43000000017</v>
      </c>
    </row>
    <row r="99" spans="1:23" s="55" customFormat="1" ht="12.5" x14ac:dyDescent="0.25">
      <c r="A99" s="55">
        <v>215</v>
      </c>
      <c r="B99" s="55" t="s">
        <v>116</v>
      </c>
      <c r="C99" s="55" t="b">
        <f t="shared" si="19"/>
        <v>1</v>
      </c>
      <c r="D99" s="55">
        <v>215</v>
      </c>
      <c r="E99" s="53" t="s">
        <v>116</v>
      </c>
      <c r="F99" s="47">
        <v>563.74429999999995</v>
      </c>
      <c r="G99" s="47">
        <f t="shared" si="12"/>
        <v>2049808.1</v>
      </c>
      <c r="H99" s="47">
        <v>34.988799999999998</v>
      </c>
      <c r="I99" s="47">
        <f t="shared" si="20"/>
        <v>63610.34</v>
      </c>
      <c r="J99" s="47">
        <v>67.3</v>
      </c>
      <c r="K99" s="48">
        <f t="shared" si="13"/>
        <v>131644.85999999999</v>
      </c>
      <c r="L99" s="47">
        <v>6.7165999999999997</v>
      </c>
      <c r="M99" s="47">
        <f t="shared" si="14"/>
        <v>4778.1899999999996</v>
      </c>
      <c r="N99" s="47">
        <v>4</v>
      </c>
      <c r="O99" s="48">
        <f t="shared" si="21"/>
        <v>2845.6</v>
      </c>
      <c r="P99" s="47">
        <f t="shared" si="15"/>
        <v>2252687.09</v>
      </c>
      <c r="Q99" s="54">
        <v>1675365</v>
      </c>
      <c r="R99" s="50">
        <f t="shared" si="22"/>
        <v>577322.08999999985</v>
      </c>
      <c r="S99" s="50">
        <v>19719</v>
      </c>
      <c r="T99" s="48">
        <f t="shared" si="16"/>
        <v>17352.72</v>
      </c>
      <c r="U99" s="48">
        <v>550122.51999999979</v>
      </c>
      <c r="V99" s="48">
        <f t="shared" si="17"/>
        <v>522616.39</v>
      </c>
      <c r="W99" s="51">
        <f t="shared" si="18"/>
        <v>594674.80999999982</v>
      </c>
    </row>
    <row r="100" spans="1:23" s="55" customFormat="1" ht="12.5" x14ac:dyDescent="0.25">
      <c r="A100" s="55">
        <v>219</v>
      </c>
      <c r="B100" s="55" t="s">
        <v>117</v>
      </c>
      <c r="C100" s="55" t="b">
        <f t="shared" si="19"/>
        <v>1</v>
      </c>
      <c r="D100" s="55">
        <v>219</v>
      </c>
      <c r="E100" s="53" t="s">
        <v>117</v>
      </c>
      <c r="F100" s="47">
        <v>253.10160000000002</v>
      </c>
      <c r="G100" s="47">
        <f t="shared" si="12"/>
        <v>920292.6</v>
      </c>
      <c r="H100" s="47">
        <v>98.391800000000003</v>
      </c>
      <c r="I100" s="47">
        <f t="shared" si="20"/>
        <v>178878.26</v>
      </c>
      <c r="J100" s="47">
        <v>41.700299999999999</v>
      </c>
      <c r="K100" s="48">
        <f t="shared" si="13"/>
        <v>81569.539999999994</v>
      </c>
      <c r="L100" s="47">
        <v>5.8529999999999998</v>
      </c>
      <c r="M100" s="47">
        <f t="shared" si="14"/>
        <v>4163.82</v>
      </c>
      <c r="N100" s="47">
        <v>1</v>
      </c>
      <c r="O100" s="48">
        <f t="shared" si="21"/>
        <v>711.4</v>
      </c>
      <c r="P100" s="47">
        <f t="shared" si="15"/>
        <v>1185615.6199999999</v>
      </c>
      <c r="Q100" s="54">
        <v>217969</v>
      </c>
      <c r="R100" s="50">
        <f t="shared" si="22"/>
        <v>967646.61999999988</v>
      </c>
      <c r="S100" s="50">
        <v>1186140</v>
      </c>
      <c r="T100" s="48">
        <f t="shared" si="16"/>
        <v>1043803.2</v>
      </c>
      <c r="U100" s="48">
        <v>2108749.2199999997</v>
      </c>
      <c r="V100" s="48">
        <f t="shared" si="17"/>
        <v>2003311.76</v>
      </c>
      <c r="W100" s="51">
        <f t="shared" si="18"/>
        <v>2011449.8199999998</v>
      </c>
    </row>
    <row r="101" spans="1:23" s="55" customFormat="1" ht="12.5" x14ac:dyDescent="0.25">
      <c r="A101" s="55">
        <v>221</v>
      </c>
      <c r="B101" s="55" t="s">
        <v>118</v>
      </c>
      <c r="C101" s="55" t="b">
        <f t="shared" si="19"/>
        <v>1</v>
      </c>
      <c r="D101" s="55">
        <v>221</v>
      </c>
      <c r="E101" s="53" t="s">
        <v>118</v>
      </c>
      <c r="F101" s="47">
        <v>46.511099999999999</v>
      </c>
      <c r="G101" s="47">
        <f t="shared" si="12"/>
        <v>169117.15</v>
      </c>
      <c r="H101" s="47">
        <v>29.511099999999999</v>
      </c>
      <c r="I101" s="47">
        <f t="shared" si="20"/>
        <v>53651.77</v>
      </c>
      <c r="J101" s="47">
        <v>13.833299999999999</v>
      </c>
      <c r="K101" s="48">
        <f t="shared" si="13"/>
        <v>27059.18</v>
      </c>
      <c r="L101" s="47">
        <v>0</v>
      </c>
      <c r="M101" s="47">
        <f t="shared" si="14"/>
        <v>0</v>
      </c>
      <c r="N101" s="47">
        <v>0</v>
      </c>
      <c r="O101" s="48">
        <f t="shared" si="21"/>
        <v>0</v>
      </c>
      <c r="P101" s="47">
        <f t="shared" si="15"/>
        <v>249828.09999999998</v>
      </c>
      <c r="Q101" s="54">
        <v>296180</v>
      </c>
      <c r="R101" s="50">
        <f t="shared" si="22"/>
        <v>0</v>
      </c>
      <c r="S101" s="50">
        <v>204912</v>
      </c>
      <c r="T101" s="48">
        <f t="shared" si="16"/>
        <v>0</v>
      </c>
      <c r="U101" s="48">
        <v>0</v>
      </c>
      <c r="V101" s="48">
        <f t="shared" si="17"/>
        <v>0</v>
      </c>
      <c r="W101" s="51">
        <f t="shared" si="18"/>
        <v>0</v>
      </c>
    </row>
    <row r="102" spans="1:23" s="55" customFormat="1" ht="12.5" x14ac:dyDescent="0.25">
      <c r="A102" s="55">
        <v>222</v>
      </c>
      <c r="B102" s="55" t="s">
        <v>119</v>
      </c>
      <c r="C102" s="55" t="b">
        <f t="shared" si="19"/>
        <v>1</v>
      </c>
      <c r="D102" s="55">
        <v>222</v>
      </c>
      <c r="E102" s="53" t="s">
        <v>119</v>
      </c>
      <c r="F102" s="47">
        <v>2</v>
      </c>
      <c r="G102" s="47">
        <f t="shared" si="12"/>
        <v>7272.12</v>
      </c>
      <c r="H102" s="47">
        <v>0</v>
      </c>
      <c r="I102" s="47">
        <f t="shared" si="20"/>
        <v>0</v>
      </c>
      <c r="J102" s="47">
        <v>0</v>
      </c>
      <c r="K102" s="48">
        <f t="shared" si="13"/>
        <v>0</v>
      </c>
      <c r="L102" s="47">
        <v>0</v>
      </c>
      <c r="M102" s="47">
        <f t="shared" si="14"/>
        <v>0</v>
      </c>
      <c r="N102" s="47">
        <v>0</v>
      </c>
      <c r="O102" s="48">
        <f t="shared" si="21"/>
        <v>0</v>
      </c>
      <c r="P102" s="47">
        <f t="shared" si="15"/>
        <v>7272.12</v>
      </c>
      <c r="Q102" s="54">
        <v>160722</v>
      </c>
      <c r="R102" s="50">
        <f t="shared" si="22"/>
        <v>0</v>
      </c>
      <c r="S102" s="50">
        <v>0</v>
      </c>
      <c r="T102" s="48">
        <f t="shared" si="16"/>
        <v>0</v>
      </c>
      <c r="U102" s="48">
        <v>0</v>
      </c>
      <c r="V102" s="48">
        <f t="shared" si="17"/>
        <v>0</v>
      </c>
      <c r="W102" s="51">
        <f t="shared" si="18"/>
        <v>0</v>
      </c>
    </row>
    <row r="103" spans="1:23" s="55" customFormat="1" ht="12.5" x14ac:dyDescent="0.25">
      <c r="A103" s="55">
        <v>223</v>
      </c>
      <c r="B103" s="55" t="s">
        <v>120</v>
      </c>
      <c r="C103" s="55" t="b">
        <f t="shared" si="19"/>
        <v>1</v>
      </c>
      <c r="D103" s="55">
        <v>223</v>
      </c>
      <c r="E103" s="53" t="s">
        <v>120</v>
      </c>
      <c r="F103" s="47">
        <v>1259.3175999999999</v>
      </c>
      <c r="G103" s="47">
        <f t="shared" si="12"/>
        <v>4578954.3499999996</v>
      </c>
      <c r="H103" s="47">
        <v>107.1611</v>
      </c>
      <c r="I103" s="47">
        <f t="shared" si="20"/>
        <v>194821.02</v>
      </c>
      <c r="J103" s="47">
        <v>213.9391</v>
      </c>
      <c r="K103" s="48">
        <f t="shared" si="13"/>
        <v>418484.13</v>
      </c>
      <c r="L103" s="47">
        <v>4</v>
      </c>
      <c r="M103" s="47">
        <f t="shared" si="14"/>
        <v>2845.6</v>
      </c>
      <c r="N103" s="47">
        <v>17.261099999999999</v>
      </c>
      <c r="O103" s="48">
        <f t="shared" si="21"/>
        <v>12279.55</v>
      </c>
      <c r="P103" s="47">
        <f t="shared" si="15"/>
        <v>5207384.6499999985</v>
      </c>
      <c r="Q103" s="54">
        <v>2476994</v>
      </c>
      <c r="R103" s="50">
        <f t="shared" si="22"/>
        <v>2730390.6499999985</v>
      </c>
      <c r="S103" s="50">
        <v>13676</v>
      </c>
      <c r="T103" s="48">
        <f t="shared" si="16"/>
        <v>12034.88</v>
      </c>
      <c r="U103" s="48">
        <v>2534150.0099999998</v>
      </c>
      <c r="V103" s="48">
        <f t="shared" si="17"/>
        <v>2407442.5099999998</v>
      </c>
      <c r="W103" s="51">
        <f t="shared" si="18"/>
        <v>2742425.5299999984</v>
      </c>
    </row>
    <row r="104" spans="1:23" s="55" customFormat="1" ht="12.5" x14ac:dyDescent="0.25">
      <c r="A104" s="55">
        <v>225</v>
      </c>
      <c r="B104" s="55" t="s">
        <v>121</v>
      </c>
      <c r="C104" s="55" t="b">
        <f t="shared" si="19"/>
        <v>1</v>
      </c>
      <c r="D104" s="55">
        <v>225</v>
      </c>
      <c r="E104" s="53" t="s">
        <v>121</v>
      </c>
      <c r="F104" s="47">
        <v>1546.8104999999998</v>
      </c>
      <c r="G104" s="47">
        <f t="shared" si="12"/>
        <v>5624295.79</v>
      </c>
      <c r="H104" s="47">
        <v>257.73739999999998</v>
      </c>
      <c r="I104" s="47">
        <f t="shared" si="20"/>
        <v>468571.75</v>
      </c>
      <c r="J104" s="47">
        <v>220.81180000000001</v>
      </c>
      <c r="K104" s="48">
        <f t="shared" si="13"/>
        <v>431927.75</v>
      </c>
      <c r="L104" s="47">
        <v>31.3718</v>
      </c>
      <c r="M104" s="47">
        <f t="shared" si="14"/>
        <v>22317.9</v>
      </c>
      <c r="N104" s="47">
        <v>11.9801</v>
      </c>
      <c r="O104" s="48">
        <f t="shared" si="21"/>
        <v>8522.64</v>
      </c>
      <c r="P104" s="47">
        <f t="shared" si="15"/>
        <v>6555635.8300000001</v>
      </c>
      <c r="Q104" s="54">
        <v>7158182</v>
      </c>
      <c r="R104" s="50">
        <f t="shared" si="22"/>
        <v>0</v>
      </c>
      <c r="S104" s="50">
        <v>0</v>
      </c>
      <c r="T104" s="48">
        <f t="shared" si="16"/>
        <v>0</v>
      </c>
      <c r="U104" s="48">
        <v>0</v>
      </c>
      <c r="V104" s="48">
        <f t="shared" si="17"/>
        <v>0</v>
      </c>
      <c r="W104" s="51">
        <f t="shared" si="18"/>
        <v>0</v>
      </c>
    </row>
    <row r="105" spans="1:23" s="55" customFormat="1" ht="12.5" x14ac:dyDescent="0.25">
      <c r="A105" s="55">
        <v>227</v>
      </c>
      <c r="B105" s="55" t="s">
        <v>122</v>
      </c>
      <c r="C105" s="55" t="b">
        <f t="shared" si="19"/>
        <v>1</v>
      </c>
      <c r="D105" s="55">
        <v>227</v>
      </c>
      <c r="E105" s="53" t="s">
        <v>122</v>
      </c>
      <c r="F105" s="47">
        <v>326.30709999999999</v>
      </c>
      <c r="G105" s="47">
        <f t="shared" si="12"/>
        <v>1186472.19</v>
      </c>
      <c r="H105" s="47">
        <v>18</v>
      </c>
      <c r="I105" s="47">
        <f t="shared" si="20"/>
        <v>32724.36</v>
      </c>
      <c r="J105" s="47">
        <v>41.202100000000002</v>
      </c>
      <c r="K105" s="48">
        <f t="shared" si="13"/>
        <v>80595.02</v>
      </c>
      <c r="L105" s="47">
        <v>1.0838000000000001</v>
      </c>
      <c r="M105" s="47">
        <f t="shared" si="14"/>
        <v>771.02</v>
      </c>
      <c r="N105" s="47">
        <v>6</v>
      </c>
      <c r="O105" s="48">
        <f t="shared" si="21"/>
        <v>4268.3999999999996</v>
      </c>
      <c r="P105" s="47">
        <f t="shared" si="15"/>
        <v>1304830.99</v>
      </c>
      <c r="Q105" s="54">
        <v>991718</v>
      </c>
      <c r="R105" s="50">
        <f t="shared" si="22"/>
        <v>313112.99</v>
      </c>
      <c r="S105" s="50">
        <v>0</v>
      </c>
      <c r="T105" s="48">
        <f t="shared" si="16"/>
        <v>0</v>
      </c>
      <c r="U105" s="48">
        <v>287189.92999999993</v>
      </c>
      <c r="V105" s="48">
        <f t="shared" si="17"/>
        <v>272830.43</v>
      </c>
      <c r="W105" s="51">
        <f t="shared" si="18"/>
        <v>313112.99</v>
      </c>
    </row>
    <row r="106" spans="1:23" s="55" customFormat="1" ht="12.5" x14ac:dyDescent="0.25">
      <c r="A106" s="55">
        <v>231</v>
      </c>
      <c r="B106" s="55" t="s">
        <v>123</v>
      </c>
      <c r="C106" s="55" t="b">
        <f t="shared" si="19"/>
        <v>1</v>
      </c>
      <c r="D106" s="55">
        <v>231</v>
      </c>
      <c r="E106" s="53" t="s">
        <v>123</v>
      </c>
      <c r="F106" s="47">
        <v>157.5968</v>
      </c>
      <c r="G106" s="47">
        <f t="shared" si="12"/>
        <v>573031.42000000004</v>
      </c>
      <c r="H106" s="47">
        <v>31.190099999999997</v>
      </c>
      <c r="I106" s="47">
        <f t="shared" si="20"/>
        <v>56704.23</v>
      </c>
      <c r="J106" s="47">
        <v>21.050799999999999</v>
      </c>
      <c r="K106" s="48">
        <f t="shared" si="13"/>
        <v>41177.26</v>
      </c>
      <c r="L106" s="47">
        <v>1</v>
      </c>
      <c r="M106" s="47">
        <f t="shared" si="14"/>
        <v>711.4</v>
      </c>
      <c r="N106" s="47">
        <v>0</v>
      </c>
      <c r="O106" s="48">
        <f t="shared" si="21"/>
        <v>0</v>
      </c>
      <c r="P106" s="47">
        <f t="shared" si="15"/>
        <v>671624.31</v>
      </c>
      <c r="Q106" s="54">
        <v>510184</v>
      </c>
      <c r="R106" s="50">
        <f t="shared" si="22"/>
        <v>161440.31000000006</v>
      </c>
      <c r="S106" s="50">
        <v>128961</v>
      </c>
      <c r="T106" s="48">
        <f t="shared" si="16"/>
        <v>113485.68</v>
      </c>
      <c r="U106" s="48">
        <v>277548.60000000003</v>
      </c>
      <c r="V106" s="48">
        <f t="shared" si="17"/>
        <v>263671.17</v>
      </c>
      <c r="W106" s="51">
        <f t="shared" si="18"/>
        <v>274925.99000000005</v>
      </c>
    </row>
    <row r="107" spans="1:23" s="55" customFormat="1" ht="12.5" x14ac:dyDescent="0.25">
      <c r="A107" s="55">
        <v>233</v>
      </c>
      <c r="B107" s="57" t="s">
        <v>124</v>
      </c>
      <c r="C107" s="58" t="b">
        <f t="shared" si="19"/>
        <v>1</v>
      </c>
      <c r="D107" s="55">
        <v>233</v>
      </c>
      <c r="E107" s="53" t="s">
        <v>124</v>
      </c>
      <c r="F107" s="47">
        <v>1115.4508000000001</v>
      </c>
      <c r="G107" s="47">
        <f t="shared" si="12"/>
        <v>4055846.04</v>
      </c>
      <c r="H107" s="47">
        <v>50.608800000000002</v>
      </c>
      <c r="I107" s="47">
        <f t="shared" si="20"/>
        <v>92007.81</v>
      </c>
      <c r="J107" s="47">
        <v>127.0194</v>
      </c>
      <c r="K107" s="48">
        <f t="shared" si="13"/>
        <v>248461.38</v>
      </c>
      <c r="L107" s="47">
        <v>32.013399999999997</v>
      </c>
      <c r="M107" s="47">
        <f t="shared" si="14"/>
        <v>22774.33</v>
      </c>
      <c r="N107" s="47">
        <v>6.7443999999999997</v>
      </c>
      <c r="O107" s="48">
        <f t="shared" si="21"/>
        <v>4797.97</v>
      </c>
      <c r="P107" s="47">
        <f t="shared" si="15"/>
        <v>4423887.53</v>
      </c>
      <c r="Q107" s="54">
        <v>5345839</v>
      </c>
      <c r="R107" s="50">
        <f t="shared" si="22"/>
        <v>0</v>
      </c>
      <c r="S107" s="50">
        <v>0</v>
      </c>
      <c r="T107" s="48">
        <f t="shared" si="16"/>
        <v>0</v>
      </c>
      <c r="U107" s="48">
        <v>0</v>
      </c>
      <c r="V107" s="48">
        <f t="shared" si="17"/>
        <v>0</v>
      </c>
      <c r="W107" s="51">
        <f t="shared" si="18"/>
        <v>0</v>
      </c>
    </row>
    <row r="108" spans="1:23" s="55" customFormat="1" ht="12.5" x14ac:dyDescent="0.25">
      <c r="A108" s="55">
        <v>235</v>
      </c>
      <c r="B108" s="55" t="s">
        <v>125</v>
      </c>
      <c r="C108" s="55" t="b">
        <f t="shared" si="19"/>
        <v>1</v>
      </c>
      <c r="D108" s="55">
        <v>235</v>
      </c>
      <c r="E108" s="53" t="s">
        <v>125</v>
      </c>
      <c r="F108" s="47">
        <v>69.129900000000006</v>
      </c>
      <c r="G108" s="47">
        <f t="shared" si="12"/>
        <v>251360.46</v>
      </c>
      <c r="H108" s="47">
        <v>9.4600000000000009</v>
      </c>
      <c r="I108" s="47">
        <f t="shared" si="20"/>
        <v>17198.47</v>
      </c>
      <c r="J108" s="47">
        <v>8.9332999999999991</v>
      </c>
      <c r="K108" s="48">
        <f t="shared" si="13"/>
        <v>17474.34</v>
      </c>
      <c r="L108" s="47">
        <v>0</v>
      </c>
      <c r="M108" s="47">
        <f t="shared" si="14"/>
        <v>0</v>
      </c>
      <c r="N108" s="47">
        <v>5</v>
      </c>
      <c r="O108" s="48">
        <f t="shared" si="21"/>
        <v>3557</v>
      </c>
      <c r="P108" s="47">
        <f t="shared" si="15"/>
        <v>289590.27</v>
      </c>
      <c r="Q108" s="54">
        <v>414036</v>
      </c>
      <c r="R108" s="50">
        <f t="shared" si="22"/>
        <v>0</v>
      </c>
      <c r="S108" s="50">
        <v>13345</v>
      </c>
      <c r="T108" s="48">
        <f t="shared" si="16"/>
        <v>0</v>
      </c>
      <c r="U108" s="48">
        <v>0</v>
      </c>
      <c r="V108" s="48">
        <f t="shared" si="17"/>
        <v>0</v>
      </c>
      <c r="W108" s="51">
        <f t="shared" si="18"/>
        <v>0</v>
      </c>
    </row>
    <row r="109" spans="1:23" s="55" customFormat="1" ht="12.5" x14ac:dyDescent="0.25">
      <c r="A109" s="55">
        <v>236</v>
      </c>
      <c r="B109" s="55" t="s">
        <v>126</v>
      </c>
      <c r="C109" s="55" t="b">
        <f t="shared" si="19"/>
        <v>1</v>
      </c>
      <c r="D109" s="55">
        <v>236</v>
      </c>
      <c r="E109" s="53" t="s">
        <v>126</v>
      </c>
      <c r="F109" s="47">
        <v>1</v>
      </c>
      <c r="G109" s="47">
        <f t="shared" si="12"/>
        <v>3636.06</v>
      </c>
      <c r="H109" s="47">
        <v>0</v>
      </c>
      <c r="I109" s="47">
        <f t="shared" si="20"/>
        <v>0</v>
      </c>
      <c r="J109" s="47">
        <v>0</v>
      </c>
      <c r="K109" s="48">
        <f t="shared" si="13"/>
        <v>0</v>
      </c>
      <c r="L109" s="47">
        <v>0</v>
      </c>
      <c r="M109" s="47">
        <f t="shared" si="14"/>
        <v>0</v>
      </c>
      <c r="N109" s="47">
        <v>0</v>
      </c>
      <c r="O109" s="48">
        <f t="shared" si="21"/>
        <v>0</v>
      </c>
      <c r="P109" s="47">
        <f t="shared" si="15"/>
        <v>3636.06</v>
      </c>
      <c r="Q109" s="54">
        <v>34674</v>
      </c>
      <c r="R109" s="50">
        <f t="shared" si="22"/>
        <v>0</v>
      </c>
      <c r="S109" s="50">
        <v>0</v>
      </c>
      <c r="T109" s="48">
        <f t="shared" si="16"/>
        <v>0</v>
      </c>
      <c r="U109" s="48">
        <v>0</v>
      </c>
      <c r="V109" s="48">
        <f t="shared" si="17"/>
        <v>0</v>
      </c>
      <c r="W109" s="51">
        <f t="shared" si="18"/>
        <v>0</v>
      </c>
    </row>
    <row r="110" spans="1:23" s="55" customFormat="1" ht="12.5" x14ac:dyDescent="0.25">
      <c r="A110" s="55">
        <v>238</v>
      </c>
      <c r="B110" s="55" t="s">
        <v>127</v>
      </c>
      <c r="C110" s="55" t="b">
        <f t="shared" si="19"/>
        <v>1</v>
      </c>
      <c r="D110" s="55">
        <v>238</v>
      </c>
      <c r="E110" s="53" t="s">
        <v>127</v>
      </c>
      <c r="F110" s="47">
        <v>559.46140000000003</v>
      </c>
      <c r="G110" s="47">
        <f t="shared" si="12"/>
        <v>2034235.22</v>
      </c>
      <c r="H110" s="47">
        <v>228.4966</v>
      </c>
      <c r="I110" s="47">
        <f t="shared" si="20"/>
        <v>415411.39</v>
      </c>
      <c r="J110" s="47">
        <v>112.50410000000001</v>
      </c>
      <c r="K110" s="48">
        <f t="shared" si="13"/>
        <v>220068.14</v>
      </c>
      <c r="L110" s="47">
        <v>7</v>
      </c>
      <c r="M110" s="47">
        <f t="shared" si="14"/>
        <v>4979.8</v>
      </c>
      <c r="N110" s="47">
        <v>12.8192</v>
      </c>
      <c r="O110" s="48">
        <f t="shared" si="21"/>
        <v>9119.58</v>
      </c>
      <c r="P110" s="47">
        <f t="shared" si="15"/>
        <v>2683814.13</v>
      </c>
      <c r="Q110" s="54">
        <v>709099</v>
      </c>
      <c r="R110" s="50">
        <f t="shared" si="22"/>
        <v>1974715.13</v>
      </c>
      <c r="S110" s="50">
        <v>2109770</v>
      </c>
      <c r="T110" s="48">
        <f t="shared" si="16"/>
        <v>1856597.6</v>
      </c>
      <c r="U110" s="48">
        <v>3805466.3800000004</v>
      </c>
      <c r="V110" s="48">
        <f t="shared" si="17"/>
        <v>3615193.06</v>
      </c>
      <c r="W110" s="51">
        <f t="shared" si="18"/>
        <v>3831312.73</v>
      </c>
    </row>
    <row r="111" spans="1:23" s="55" customFormat="1" ht="12.5" x14ac:dyDescent="0.25">
      <c r="A111" s="55">
        <v>243</v>
      </c>
      <c r="B111" s="55" t="s">
        <v>128</v>
      </c>
      <c r="C111" s="55" t="b">
        <f t="shared" si="19"/>
        <v>1</v>
      </c>
      <c r="D111" s="55">
        <v>243</v>
      </c>
      <c r="E111" s="53" t="s">
        <v>128</v>
      </c>
      <c r="F111" s="47">
        <v>38.124400000000001</v>
      </c>
      <c r="G111" s="47">
        <f t="shared" si="12"/>
        <v>138622.60999999999</v>
      </c>
      <c r="H111" s="47">
        <v>14.3611</v>
      </c>
      <c r="I111" s="47">
        <f t="shared" si="20"/>
        <v>26108.77</v>
      </c>
      <c r="J111" s="47">
        <v>7.7610999999999999</v>
      </c>
      <c r="K111" s="48">
        <f t="shared" si="13"/>
        <v>15181.41</v>
      </c>
      <c r="L111" s="47">
        <v>0</v>
      </c>
      <c r="M111" s="47">
        <f t="shared" si="14"/>
        <v>0</v>
      </c>
      <c r="N111" s="47">
        <v>0.77780000000000005</v>
      </c>
      <c r="O111" s="48">
        <f t="shared" si="21"/>
        <v>553.33000000000004</v>
      </c>
      <c r="P111" s="47">
        <f t="shared" si="15"/>
        <v>180466.11999999997</v>
      </c>
      <c r="Q111" s="54">
        <v>568662</v>
      </c>
      <c r="R111" s="50">
        <f t="shared" si="22"/>
        <v>0</v>
      </c>
      <c r="S111" s="50">
        <v>0</v>
      </c>
      <c r="T111" s="48">
        <f t="shared" si="16"/>
        <v>0</v>
      </c>
      <c r="U111" s="48">
        <v>0</v>
      </c>
      <c r="V111" s="48">
        <f t="shared" si="17"/>
        <v>0</v>
      </c>
      <c r="W111" s="51">
        <f t="shared" si="18"/>
        <v>0</v>
      </c>
    </row>
    <row r="112" spans="1:23" s="55" customFormat="1" ht="12.5" x14ac:dyDescent="0.25">
      <c r="A112" s="55">
        <v>245</v>
      </c>
      <c r="B112" s="55" t="s">
        <v>129</v>
      </c>
      <c r="C112" s="55" t="b">
        <f t="shared" si="19"/>
        <v>1</v>
      </c>
      <c r="D112" s="55">
        <v>245</v>
      </c>
      <c r="E112" s="53" t="s">
        <v>129</v>
      </c>
      <c r="F112" s="47">
        <v>521.76070000000004</v>
      </c>
      <c r="G112" s="47">
        <f t="shared" si="12"/>
        <v>1897153.21</v>
      </c>
      <c r="H112" s="47">
        <v>128.04859999999999</v>
      </c>
      <c r="I112" s="47">
        <f t="shared" si="20"/>
        <v>232794.92</v>
      </c>
      <c r="J112" s="47">
        <v>79.0548</v>
      </c>
      <c r="K112" s="48">
        <f t="shared" si="13"/>
        <v>154638.29999999999</v>
      </c>
      <c r="L112" s="47">
        <v>0</v>
      </c>
      <c r="M112" s="47">
        <f t="shared" si="14"/>
        <v>0</v>
      </c>
      <c r="N112" s="47">
        <v>9.6067</v>
      </c>
      <c r="O112" s="48">
        <f t="shared" si="21"/>
        <v>6834.21</v>
      </c>
      <c r="P112" s="47">
        <f t="shared" si="15"/>
        <v>2291420.6399999997</v>
      </c>
      <c r="Q112" s="54">
        <v>905406</v>
      </c>
      <c r="R112" s="50">
        <f t="shared" si="22"/>
        <v>1386014.6399999997</v>
      </c>
      <c r="S112" s="50">
        <v>839188</v>
      </c>
      <c r="T112" s="48">
        <f t="shared" si="16"/>
        <v>738485.44</v>
      </c>
      <c r="U112" s="48">
        <v>2165151.4899999998</v>
      </c>
      <c r="V112" s="48">
        <f t="shared" si="17"/>
        <v>2056893.92</v>
      </c>
      <c r="W112" s="51">
        <f t="shared" si="18"/>
        <v>2124500.0799999996</v>
      </c>
    </row>
    <row r="113" spans="1:23" s="55" customFormat="1" ht="12.5" x14ac:dyDescent="0.25">
      <c r="A113" s="55">
        <v>247</v>
      </c>
      <c r="B113" s="55" t="s">
        <v>130</v>
      </c>
      <c r="C113" s="55" t="b">
        <f t="shared" si="19"/>
        <v>1</v>
      </c>
      <c r="D113" s="55">
        <v>247</v>
      </c>
      <c r="E113" s="53" t="s">
        <v>130</v>
      </c>
      <c r="F113" s="47">
        <v>119.23269999999999</v>
      </c>
      <c r="G113" s="47">
        <f t="shared" si="12"/>
        <v>433537.25</v>
      </c>
      <c r="H113" s="47">
        <v>35.589700000000001</v>
      </c>
      <c r="I113" s="47">
        <f t="shared" si="20"/>
        <v>64702.79</v>
      </c>
      <c r="J113" s="47">
        <v>18.232500000000002</v>
      </c>
      <c r="K113" s="48">
        <f t="shared" si="13"/>
        <v>35664.410000000003</v>
      </c>
      <c r="L113" s="47">
        <v>0</v>
      </c>
      <c r="M113" s="47">
        <f t="shared" si="14"/>
        <v>0</v>
      </c>
      <c r="N113" s="47">
        <v>1</v>
      </c>
      <c r="O113" s="48">
        <f t="shared" si="21"/>
        <v>711.4</v>
      </c>
      <c r="P113" s="47">
        <f t="shared" si="15"/>
        <v>534615.85</v>
      </c>
      <c r="Q113" s="54">
        <v>173650</v>
      </c>
      <c r="R113" s="50">
        <f t="shared" si="22"/>
        <v>360965.85</v>
      </c>
      <c r="S113" s="50">
        <v>64565</v>
      </c>
      <c r="T113" s="48">
        <f t="shared" si="16"/>
        <v>56817.2</v>
      </c>
      <c r="U113" s="48">
        <v>435369.72000000003</v>
      </c>
      <c r="V113" s="48">
        <f t="shared" si="17"/>
        <v>413601.23</v>
      </c>
      <c r="W113" s="51">
        <f t="shared" si="18"/>
        <v>417783.05</v>
      </c>
    </row>
    <row r="114" spans="1:23" s="55" customFormat="1" ht="12.5" x14ac:dyDescent="0.25">
      <c r="A114" s="55">
        <v>249</v>
      </c>
      <c r="B114" s="55" t="s">
        <v>131</v>
      </c>
      <c r="C114" s="55" t="b">
        <f t="shared" si="19"/>
        <v>1</v>
      </c>
      <c r="D114" s="55">
        <v>249</v>
      </c>
      <c r="E114" s="53" t="s">
        <v>131</v>
      </c>
      <c r="F114" s="47">
        <v>822.67809999999997</v>
      </c>
      <c r="G114" s="47">
        <f t="shared" si="12"/>
        <v>2991306.93</v>
      </c>
      <c r="H114" s="47">
        <v>355.86560000000003</v>
      </c>
      <c r="I114" s="47">
        <f t="shared" si="20"/>
        <v>646970.78</v>
      </c>
      <c r="J114" s="47">
        <v>170.86099999999999</v>
      </c>
      <c r="K114" s="48">
        <f t="shared" si="13"/>
        <v>334219.49</v>
      </c>
      <c r="L114" s="47">
        <v>2.6137000000000001</v>
      </c>
      <c r="M114" s="47">
        <f t="shared" si="14"/>
        <v>1859.39</v>
      </c>
      <c r="N114" s="47">
        <v>23.534099999999999</v>
      </c>
      <c r="O114" s="48">
        <f t="shared" si="21"/>
        <v>16742.16</v>
      </c>
      <c r="P114" s="47">
        <f t="shared" si="15"/>
        <v>3991098.7500000005</v>
      </c>
      <c r="Q114" s="54">
        <v>1029106</v>
      </c>
      <c r="R114" s="50">
        <f t="shared" si="22"/>
        <v>2961992.7500000005</v>
      </c>
      <c r="S114" s="50">
        <v>2337908</v>
      </c>
      <c r="T114" s="48">
        <f t="shared" si="16"/>
        <v>2057359.04</v>
      </c>
      <c r="U114" s="48">
        <v>4984798.41</v>
      </c>
      <c r="V114" s="48">
        <f t="shared" si="17"/>
        <v>4735558.49</v>
      </c>
      <c r="W114" s="51">
        <f t="shared" si="18"/>
        <v>5019351.790000001</v>
      </c>
    </row>
    <row r="115" spans="1:23" s="55" customFormat="1" ht="12.5" x14ac:dyDescent="0.25">
      <c r="A115" s="55">
        <v>255</v>
      </c>
      <c r="B115" s="55" t="s">
        <v>132</v>
      </c>
      <c r="C115" s="55" t="b">
        <f t="shared" si="19"/>
        <v>1</v>
      </c>
      <c r="D115" s="55">
        <v>255</v>
      </c>
      <c r="E115" s="53" t="s">
        <v>132</v>
      </c>
      <c r="F115" s="47">
        <v>515.90989999999999</v>
      </c>
      <c r="G115" s="47">
        <f t="shared" si="12"/>
        <v>1875879.35</v>
      </c>
      <c r="H115" s="47">
        <v>250.40020000000001</v>
      </c>
      <c r="I115" s="47">
        <f t="shared" si="20"/>
        <v>455232.57</v>
      </c>
      <c r="J115" s="47">
        <v>105.65639999999999</v>
      </c>
      <c r="K115" s="48">
        <f t="shared" si="13"/>
        <v>206673.43</v>
      </c>
      <c r="L115" s="47">
        <v>5.1666999999999996</v>
      </c>
      <c r="M115" s="47">
        <f t="shared" si="14"/>
        <v>3675.59</v>
      </c>
      <c r="N115" s="47">
        <v>8</v>
      </c>
      <c r="O115" s="48">
        <f t="shared" si="21"/>
        <v>5691.2</v>
      </c>
      <c r="P115" s="47">
        <f t="shared" si="15"/>
        <v>2547152.14</v>
      </c>
      <c r="Q115" s="54">
        <v>513048</v>
      </c>
      <c r="R115" s="50">
        <f t="shared" si="22"/>
        <v>2034104.1400000001</v>
      </c>
      <c r="S115" s="50">
        <v>2455617</v>
      </c>
      <c r="T115" s="48">
        <f t="shared" si="16"/>
        <v>2160942.96</v>
      </c>
      <c r="U115" s="48">
        <v>4215629.5599999996</v>
      </c>
      <c r="V115" s="48">
        <f t="shared" si="17"/>
        <v>4004848.08</v>
      </c>
      <c r="W115" s="51">
        <f t="shared" si="18"/>
        <v>4195047.0999999996</v>
      </c>
    </row>
    <row r="116" spans="1:23" s="55" customFormat="1" ht="12.5" x14ac:dyDescent="0.25">
      <c r="A116" s="55">
        <v>257</v>
      </c>
      <c r="B116" s="57" t="s">
        <v>133</v>
      </c>
      <c r="C116" s="58" t="b">
        <f t="shared" si="19"/>
        <v>1</v>
      </c>
      <c r="D116" s="55">
        <v>257</v>
      </c>
      <c r="E116" s="53" t="s">
        <v>133</v>
      </c>
      <c r="F116" s="47">
        <v>225.9486</v>
      </c>
      <c r="G116" s="47">
        <f t="shared" si="12"/>
        <v>821562.67</v>
      </c>
      <c r="H116" s="47">
        <v>39.473799999999997</v>
      </c>
      <c r="I116" s="47">
        <f t="shared" si="20"/>
        <v>71764.160000000003</v>
      </c>
      <c r="J116" s="47">
        <v>41.597299999999997</v>
      </c>
      <c r="K116" s="48">
        <f t="shared" si="13"/>
        <v>81368.06</v>
      </c>
      <c r="L116" s="47">
        <v>2</v>
      </c>
      <c r="M116" s="47">
        <f t="shared" si="14"/>
        <v>1422.8</v>
      </c>
      <c r="N116" s="47">
        <v>5</v>
      </c>
      <c r="O116" s="48">
        <f t="shared" si="21"/>
        <v>3557</v>
      </c>
      <c r="P116" s="47">
        <f t="shared" si="15"/>
        <v>979674.69000000018</v>
      </c>
      <c r="Q116" s="54">
        <v>1597497</v>
      </c>
      <c r="R116" s="50">
        <f t="shared" si="22"/>
        <v>0</v>
      </c>
      <c r="S116" s="50">
        <v>0</v>
      </c>
      <c r="T116" s="48">
        <f t="shared" si="16"/>
        <v>0</v>
      </c>
      <c r="U116" s="48">
        <v>0</v>
      </c>
      <c r="V116" s="48">
        <f t="shared" si="17"/>
        <v>0</v>
      </c>
      <c r="W116" s="51">
        <f t="shared" si="18"/>
        <v>0</v>
      </c>
    </row>
    <row r="117" spans="1:23" s="55" customFormat="1" ht="12.5" x14ac:dyDescent="0.25">
      <c r="A117" s="55">
        <v>259</v>
      </c>
      <c r="B117" s="55" t="s">
        <v>134</v>
      </c>
      <c r="C117" s="55" t="b">
        <f t="shared" si="19"/>
        <v>1</v>
      </c>
      <c r="D117" s="55">
        <v>259</v>
      </c>
      <c r="E117" s="53" t="s">
        <v>134</v>
      </c>
      <c r="F117" s="47">
        <v>1235.7388000000001</v>
      </c>
      <c r="G117" s="47">
        <f t="shared" si="12"/>
        <v>4493220.42</v>
      </c>
      <c r="H117" s="47">
        <v>45.344300000000004</v>
      </c>
      <c r="I117" s="47">
        <f t="shared" si="20"/>
        <v>82436.84</v>
      </c>
      <c r="J117" s="47">
        <v>124.5958</v>
      </c>
      <c r="K117" s="48">
        <f t="shared" si="13"/>
        <v>243720.6</v>
      </c>
      <c r="L117" s="47">
        <v>11.4701</v>
      </c>
      <c r="M117" s="47">
        <f t="shared" si="14"/>
        <v>8159.83</v>
      </c>
      <c r="N117" s="47">
        <v>14</v>
      </c>
      <c r="O117" s="48">
        <f t="shared" si="21"/>
        <v>9959.6</v>
      </c>
      <c r="P117" s="47">
        <f t="shared" si="15"/>
        <v>4837497.2899999991</v>
      </c>
      <c r="Q117" s="54">
        <v>2848137</v>
      </c>
      <c r="R117" s="50">
        <f t="shared" si="22"/>
        <v>1989360.2899999991</v>
      </c>
      <c r="S117" s="50">
        <v>0</v>
      </c>
      <c r="T117" s="48">
        <f t="shared" si="16"/>
        <v>0</v>
      </c>
      <c r="U117" s="48">
        <v>2021912.9400000004</v>
      </c>
      <c r="V117" s="48">
        <f t="shared" si="17"/>
        <v>1920817.29</v>
      </c>
      <c r="W117" s="51">
        <f t="shared" si="18"/>
        <v>1989360.2899999991</v>
      </c>
    </row>
    <row r="118" spans="1:23" s="55" customFormat="1" ht="12.5" x14ac:dyDescent="0.25">
      <c r="A118" s="55">
        <v>261</v>
      </c>
      <c r="B118" s="55" t="s">
        <v>135</v>
      </c>
      <c r="C118" s="55" t="b">
        <f t="shared" si="19"/>
        <v>1</v>
      </c>
      <c r="D118" s="55">
        <v>261</v>
      </c>
      <c r="E118" s="53" t="s">
        <v>135</v>
      </c>
      <c r="F118" s="47">
        <v>1864.6119000000001</v>
      </c>
      <c r="G118" s="47">
        <f t="shared" si="12"/>
        <v>6779840.75</v>
      </c>
      <c r="H118" s="47">
        <v>323.96850000000001</v>
      </c>
      <c r="I118" s="47">
        <f t="shared" si="20"/>
        <v>588981.21</v>
      </c>
      <c r="J118" s="47">
        <v>264.3186</v>
      </c>
      <c r="K118" s="48">
        <f t="shared" si="13"/>
        <v>517030.97</v>
      </c>
      <c r="L118" s="47">
        <v>49.486800000000002</v>
      </c>
      <c r="M118" s="47">
        <f t="shared" si="14"/>
        <v>35204.910000000003</v>
      </c>
      <c r="N118" s="47">
        <v>25.765699999999999</v>
      </c>
      <c r="O118" s="48">
        <f t="shared" si="21"/>
        <v>18329.72</v>
      </c>
      <c r="P118" s="47">
        <f t="shared" si="15"/>
        <v>7939387.5599999996</v>
      </c>
      <c r="Q118" s="54">
        <v>4092119</v>
      </c>
      <c r="R118" s="50">
        <f t="shared" si="22"/>
        <v>3847268.5599999996</v>
      </c>
      <c r="S118" s="50">
        <v>0</v>
      </c>
      <c r="T118" s="48">
        <f t="shared" si="16"/>
        <v>0</v>
      </c>
      <c r="U118" s="48">
        <v>3742551.54</v>
      </c>
      <c r="V118" s="48">
        <f t="shared" si="17"/>
        <v>3555423.96</v>
      </c>
      <c r="W118" s="51">
        <f t="shared" si="18"/>
        <v>3847268.5599999996</v>
      </c>
    </row>
    <row r="119" spans="1:23" s="55" customFormat="1" ht="12.5" x14ac:dyDescent="0.25">
      <c r="A119" s="55">
        <v>263</v>
      </c>
      <c r="B119" s="55" t="s">
        <v>136</v>
      </c>
      <c r="C119" s="55" t="b">
        <f t="shared" si="19"/>
        <v>1</v>
      </c>
      <c r="D119" s="55">
        <v>263</v>
      </c>
      <c r="E119" s="53" t="s">
        <v>136</v>
      </c>
      <c r="F119" s="47">
        <v>905.1715999999999</v>
      </c>
      <c r="G119" s="47">
        <f t="shared" si="12"/>
        <v>3291258.25</v>
      </c>
      <c r="H119" s="47">
        <v>80.715800000000002</v>
      </c>
      <c r="I119" s="47">
        <f t="shared" si="20"/>
        <v>146742.94</v>
      </c>
      <c r="J119" s="47">
        <v>168.6301</v>
      </c>
      <c r="K119" s="48">
        <f t="shared" si="13"/>
        <v>329855.65000000002</v>
      </c>
      <c r="L119" s="47">
        <v>0</v>
      </c>
      <c r="M119" s="47">
        <f t="shared" si="14"/>
        <v>0</v>
      </c>
      <c r="N119" s="47">
        <v>9</v>
      </c>
      <c r="O119" s="48">
        <f t="shared" si="21"/>
        <v>6402.6</v>
      </c>
      <c r="P119" s="47">
        <f t="shared" si="15"/>
        <v>3774259.44</v>
      </c>
      <c r="Q119" s="54">
        <v>1410714</v>
      </c>
      <c r="R119" s="50">
        <f t="shared" si="22"/>
        <v>2363545.44</v>
      </c>
      <c r="S119" s="50">
        <v>0</v>
      </c>
      <c r="T119" s="48">
        <f t="shared" si="16"/>
        <v>0</v>
      </c>
      <c r="U119" s="48">
        <v>2350779.7599999998</v>
      </c>
      <c r="V119" s="48">
        <f t="shared" si="17"/>
        <v>2233240.77</v>
      </c>
      <c r="W119" s="51">
        <f t="shared" si="18"/>
        <v>2363545.44</v>
      </c>
    </row>
    <row r="120" spans="1:23" s="55" customFormat="1" ht="12.5" x14ac:dyDescent="0.25">
      <c r="A120" s="55">
        <v>267</v>
      </c>
      <c r="B120" s="55" t="s">
        <v>137</v>
      </c>
      <c r="C120" s="55" t="b">
        <f t="shared" si="19"/>
        <v>1</v>
      </c>
      <c r="D120" s="55">
        <v>267</v>
      </c>
      <c r="E120" s="53" t="s">
        <v>137</v>
      </c>
      <c r="F120" s="47">
        <v>3255.0239999999999</v>
      </c>
      <c r="G120" s="47">
        <f t="shared" si="12"/>
        <v>11835462.57</v>
      </c>
      <c r="H120" s="47">
        <v>553.55770000000007</v>
      </c>
      <c r="I120" s="47">
        <f t="shared" si="20"/>
        <v>1006378.97</v>
      </c>
      <c r="J120" s="47">
        <v>509.86320000000001</v>
      </c>
      <c r="K120" s="48">
        <f t="shared" si="13"/>
        <v>997338.31</v>
      </c>
      <c r="L120" s="47">
        <v>45.241</v>
      </c>
      <c r="M120" s="47">
        <f t="shared" si="14"/>
        <v>32184.45</v>
      </c>
      <c r="N120" s="47">
        <v>41.790900000000001</v>
      </c>
      <c r="O120" s="48">
        <f t="shared" si="21"/>
        <v>29730.05</v>
      </c>
      <c r="P120" s="47">
        <f t="shared" si="15"/>
        <v>13901094.350000001</v>
      </c>
      <c r="Q120" s="54">
        <v>6325203</v>
      </c>
      <c r="R120" s="50">
        <f t="shared" si="22"/>
        <v>7575891.3500000015</v>
      </c>
      <c r="S120" s="50">
        <v>0</v>
      </c>
      <c r="T120" s="48">
        <f t="shared" si="16"/>
        <v>0</v>
      </c>
      <c r="U120" s="48">
        <v>7480768.589999998</v>
      </c>
      <c r="V120" s="48">
        <f t="shared" si="17"/>
        <v>7106730.1600000001</v>
      </c>
      <c r="W120" s="51">
        <f t="shared" si="18"/>
        <v>7575891.3500000015</v>
      </c>
    </row>
    <row r="121" spans="1:23" s="55" customFormat="1" ht="12.5" x14ac:dyDescent="0.25">
      <c r="A121" s="55">
        <v>271</v>
      </c>
      <c r="B121" s="55" t="s">
        <v>138</v>
      </c>
      <c r="C121" s="55" t="b">
        <f t="shared" si="19"/>
        <v>1</v>
      </c>
      <c r="D121" s="55">
        <v>271</v>
      </c>
      <c r="E121" s="53" t="s">
        <v>138</v>
      </c>
      <c r="F121" s="47">
        <v>79.337799999999987</v>
      </c>
      <c r="G121" s="47">
        <f t="shared" si="12"/>
        <v>288477</v>
      </c>
      <c r="H121" s="47">
        <v>8.8777999999999988</v>
      </c>
      <c r="I121" s="47">
        <f t="shared" si="20"/>
        <v>16140.02</v>
      </c>
      <c r="J121" s="47">
        <v>7.1</v>
      </c>
      <c r="K121" s="48">
        <f t="shared" si="13"/>
        <v>13888.24</v>
      </c>
      <c r="L121" s="47">
        <v>0</v>
      </c>
      <c r="M121" s="47">
        <f t="shared" si="14"/>
        <v>0</v>
      </c>
      <c r="N121" s="47">
        <v>0</v>
      </c>
      <c r="O121" s="48">
        <f t="shared" si="21"/>
        <v>0</v>
      </c>
      <c r="P121" s="47">
        <f t="shared" si="15"/>
        <v>318505.26</v>
      </c>
      <c r="Q121" s="54">
        <v>905960</v>
      </c>
      <c r="R121" s="50">
        <f t="shared" si="22"/>
        <v>0</v>
      </c>
      <c r="S121" s="50">
        <v>78127</v>
      </c>
      <c r="T121" s="48">
        <f t="shared" si="16"/>
        <v>0</v>
      </c>
      <c r="U121" s="48">
        <v>0</v>
      </c>
      <c r="V121" s="48">
        <f t="shared" si="17"/>
        <v>0</v>
      </c>
      <c r="W121" s="51">
        <f t="shared" si="18"/>
        <v>0</v>
      </c>
    </row>
    <row r="122" spans="1:23" s="55" customFormat="1" ht="12.5" x14ac:dyDescent="0.25">
      <c r="A122" s="55">
        <v>273</v>
      </c>
      <c r="B122" s="55" t="s">
        <v>139</v>
      </c>
      <c r="C122" s="55" t="b">
        <f t="shared" si="19"/>
        <v>1</v>
      </c>
      <c r="D122" s="55">
        <v>273</v>
      </c>
      <c r="E122" s="53" t="s">
        <v>139</v>
      </c>
      <c r="F122" s="47">
        <v>673.10559999999998</v>
      </c>
      <c r="G122" s="47">
        <f t="shared" si="12"/>
        <v>2447452.35</v>
      </c>
      <c r="H122" s="47">
        <v>229.89259999999999</v>
      </c>
      <c r="I122" s="47">
        <f t="shared" si="20"/>
        <v>417949.34</v>
      </c>
      <c r="J122" s="47">
        <v>108.8519</v>
      </c>
      <c r="K122" s="48">
        <f t="shared" si="13"/>
        <v>212924.11</v>
      </c>
      <c r="L122" s="47">
        <v>2</v>
      </c>
      <c r="M122" s="47">
        <f t="shared" si="14"/>
        <v>1422.8</v>
      </c>
      <c r="N122" s="47">
        <v>6</v>
      </c>
      <c r="O122" s="48">
        <f t="shared" si="21"/>
        <v>4268.3999999999996</v>
      </c>
      <c r="P122" s="47">
        <f t="shared" si="15"/>
        <v>3084016.9999999995</v>
      </c>
      <c r="Q122" s="54">
        <v>928768</v>
      </c>
      <c r="R122" s="50">
        <f t="shared" si="22"/>
        <v>2155248.9999999995</v>
      </c>
      <c r="S122" s="50">
        <v>1210683</v>
      </c>
      <c r="T122" s="48">
        <f t="shared" si="16"/>
        <v>1065401.04</v>
      </c>
      <c r="U122" s="48">
        <v>3261145.4600000004</v>
      </c>
      <c r="V122" s="48">
        <f t="shared" si="17"/>
        <v>3098088.19</v>
      </c>
      <c r="W122" s="51">
        <f t="shared" si="18"/>
        <v>3220650.0399999996</v>
      </c>
    </row>
    <row r="123" spans="1:23" s="55" customFormat="1" ht="12.5" x14ac:dyDescent="0.25">
      <c r="A123" s="55">
        <v>275</v>
      </c>
      <c r="B123" s="55" t="s">
        <v>140</v>
      </c>
      <c r="C123" s="55" t="b">
        <f t="shared" si="19"/>
        <v>1</v>
      </c>
      <c r="D123" s="55">
        <v>275</v>
      </c>
      <c r="E123" s="53" t="s">
        <v>140</v>
      </c>
      <c r="F123" s="47">
        <v>123.3365</v>
      </c>
      <c r="G123" s="47">
        <f t="shared" si="12"/>
        <v>448458.91</v>
      </c>
      <c r="H123" s="47">
        <v>40.608799999999995</v>
      </c>
      <c r="I123" s="47">
        <f t="shared" si="20"/>
        <v>73827.61</v>
      </c>
      <c r="J123" s="47">
        <v>19.067800000000002</v>
      </c>
      <c r="K123" s="48">
        <f t="shared" si="13"/>
        <v>37298.33</v>
      </c>
      <c r="L123" s="47">
        <v>0</v>
      </c>
      <c r="M123" s="47">
        <f t="shared" si="14"/>
        <v>0</v>
      </c>
      <c r="N123" s="47">
        <v>3</v>
      </c>
      <c r="O123" s="48">
        <f t="shared" si="21"/>
        <v>2134.1999999999998</v>
      </c>
      <c r="P123" s="47">
        <f t="shared" si="15"/>
        <v>561719.04999999993</v>
      </c>
      <c r="Q123" s="54">
        <v>253507</v>
      </c>
      <c r="R123" s="50">
        <f t="shared" si="22"/>
        <v>308212.04999999993</v>
      </c>
      <c r="S123" s="50">
        <v>208016</v>
      </c>
      <c r="T123" s="48">
        <f t="shared" si="16"/>
        <v>183054.07999999999</v>
      </c>
      <c r="U123" s="48">
        <v>500785.45999999996</v>
      </c>
      <c r="V123" s="48">
        <f t="shared" si="17"/>
        <v>475746.19</v>
      </c>
      <c r="W123" s="51">
        <f t="shared" si="18"/>
        <v>491266.12999999989</v>
      </c>
    </row>
    <row r="124" spans="1:23" s="55" customFormat="1" ht="12.5" x14ac:dyDescent="0.25">
      <c r="A124" s="55">
        <v>279</v>
      </c>
      <c r="B124" s="55" t="s">
        <v>141</v>
      </c>
      <c r="C124" s="55" t="b">
        <f t="shared" si="19"/>
        <v>1</v>
      </c>
      <c r="D124" s="55">
        <v>279</v>
      </c>
      <c r="E124" s="53" t="s">
        <v>141</v>
      </c>
      <c r="F124" s="47">
        <v>2440.8092000000001</v>
      </c>
      <c r="G124" s="47">
        <f t="shared" si="12"/>
        <v>8874928.6999999993</v>
      </c>
      <c r="H124" s="47">
        <v>907.06029999999998</v>
      </c>
      <c r="I124" s="47">
        <f t="shared" si="20"/>
        <v>1649053.77</v>
      </c>
      <c r="J124" s="47">
        <v>530.19540000000006</v>
      </c>
      <c r="K124" s="48">
        <f t="shared" si="13"/>
        <v>1037109.92</v>
      </c>
      <c r="L124" s="47">
        <v>37.163499999999999</v>
      </c>
      <c r="M124" s="47">
        <f t="shared" si="14"/>
        <v>26438.11</v>
      </c>
      <c r="N124" s="47">
        <v>31.55</v>
      </c>
      <c r="O124" s="48">
        <f t="shared" si="21"/>
        <v>22444.67</v>
      </c>
      <c r="P124" s="47">
        <f t="shared" si="15"/>
        <v>11609975.169999998</v>
      </c>
      <c r="Q124" s="54">
        <v>3835156</v>
      </c>
      <c r="R124" s="50">
        <f t="shared" si="22"/>
        <v>7774819.1699999981</v>
      </c>
      <c r="S124" s="50">
        <v>3556155</v>
      </c>
      <c r="T124" s="48">
        <f t="shared" si="16"/>
        <v>3129416.4</v>
      </c>
      <c r="U124" s="48">
        <v>10727541.319999998</v>
      </c>
      <c r="V124" s="48">
        <f t="shared" si="17"/>
        <v>10191164.25</v>
      </c>
      <c r="W124" s="51">
        <f t="shared" si="18"/>
        <v>10904235.569999998</v>
      </c>
    </row>
    <row r="125" spans="1:23" s="55" customFormat="1" ht="12.5" x14ac:dyDescent="0.25">
      <c r="A125" s="55">
        <v>281</v>
      </c>
      <c r="B125" s="55" t="s">
        <v>142</v>
      </c>
      <c r="C125" s="55" t="b">
        <f t="shared" si="19"/>
        <v>1</v>
      </c>
      <c r="D125" s="55">
        <v>281</v>
      </c>
      <c r="E125" s="53" t="s">
        <v>142</v>
      </c>
      <c r="F125" s="47">
        <v>308.76339999999999</v>
      </c>
      <c r="G125" s="47">
        <f t="shared" si="12"/>
        <v>1122682.25</v>
      </c>
      <c r="H125" s="47">
        <v>44.489899999999999</v>
      </c>
      <c r="I125" s="47">
        <f t="shared" si="20"/>
        <v>80883.53</v>
      </c>
      <c r="J125" s="47">
        <v>52.338900000000002</v>
      </c>
      <c r="K125" s="48">
        <f t="shared" si="13"/>
        <v>102379.6</v>
      </c>
      <c r="L125" s="47">
        <v>0</v>
      </c>
      <c r="M125" s="47">
        <f t="shared" si="14"/>
        <v>0</v>
      </c>
      <c r="N125" s="47">
        <v>0</v>
      </c>
      <c r="O125" s="48">
        <f t="shared" si="21"/>
        <v>0</v>
      </c>
      <c r="P125" s="47">
        <f t="shared" si="15"/>
        <v>1305945.3800000001</v>
      </c>
      <c r="Q125" s="54">
        <v>728399</v>
      </c>
      <c r="R125" s="50">
        <f t="shared" si="22"/>
        <v>577546.38000000012</v>
      </c>
      <c r="S125" s="50">
        <v>0</v>
      </c>
      <c r="T125" s="48">
        <f t="shared" si="16"/>
        <v>0</v>
      </c>
      <c r="U125" s="48">
        <v>564498.80000000028</v>
      </c>
      <c r="V125" s="48">
        <f t="shared" si="17"/>
        <v>536273.86</v>
      </c>
      <c r="W125" s="51">
        <f t="shared" si="18"/>
        <v>577546.38000000012</v>
      </c>
    </row>
    <row r="126" spans="1:23" s="55" customFormat="1" ht="12.5" x14ac:dyDescent="0.25">
      <c r="A126" s="55">
        <v>283</v>
      </c>
      <c r="B126" s="55" t="s">
        <v>143</v>
      </c>
      <c r="C126" s="55" t="b">
        <f t="shared" si="19"/>
        <v>1</v>
      </c>
      <c r="D126" s="55">
        <v>283</v>
      </c>
      <c r="E126" s="53" t="s">
        <v>143</v>
      </c>
      <c r="F126" s="47">
        <v>732.98490000000004</v>
      </c>
      <c r="G126" s="47">
        <f t="shared" si="12"/>
        <v>2665177.08</v>
      </c>
      <c r="H126" s="47">
        <v>124.44110000000001</v>
      </c>
      <c r="I126" s="47">
        <f t="shared" si="20"/>
        <v>226236.41</v>
      </c>
      <c r="J126" s="47">
        <v>145.9179</v>
      </c>
      <c r="K126" s="48">
        <f t="shared" si="13"/>
        <v>285428.55</v>
      </c>
      <c r="L126" s="47">
        <v>5.5</v>
      </c>
      <c r="M126" s="47">
        <f t="shared" si="14"/>
        <v>3912.7</v>
      </c>
      <c r="N126" s="47">
        <v>10.937099999999999</v>
      </c>
      <c r="O126" s="48">
        <f t="shared" si="21"/>
        <v>7780.65</v>
      </c>
      <c r="P126" s="47">
        <f t="shared" si="15"/>
        <v>3188535.39</v>
      </c>
      <c r="Q126" s="54">
        <v>1573456</v>
      </c>
      <c r="R126" s="50">
        <f t="shared" si="22"/>
        <v>1615079.3900000001</v>
      </c>
      <c r="S126" s="50">
        <v>0</v>
      </c>
      <c r="T126" s="48">
        <f t="shared" si="16"/>
        <v>0</v>
      </c>
      <c r="U126" s="48">
        <v>1586693.44</v>
      </c>
      <c r="V126" s="48">
        <f t="shared" si="17"/>
        <v>1507358.77</v>
      </c>
      <c r="W126" s="51">
        <f t="shared" si="18"/>
        <v>1615079.3900000001</v>
      </c>
    </row>
    <row r="127" spans="1:23" s="55" customFormat="1" ht="12.5" x14ac:dyDescent="0.25">
      <c r="A127" s="55">
        <v>285</v>
      </c>
      <c r="B127" s="55" t="s">
        <v>144</v>
      </c>
      <c r="C127" s="55" t="b">
        <f t="shared" si="19"/>
        <v>1</v>
      </c>
      <c r="D127" s="55">
        <v>285</v>
      </c>
      <c r="E127" s="53" t="s">
        <v>144</v>
      </c>
      <c r="F127" s="47">
        <v>1803.0258000000001</v>
      </c>
      <c r="G127" s="47">
        <f t="shared" si="12"/>
        <v>6555909.9900000002</v>
      </c>
      <c r="H127" s="47">
        <v>960.03629999999998</v>
      </c>
      <c r="I127" s="47">
        <f t="shared" si="20"/>
        <v>1745365.19</v>
      </c>
      <c r="J127" s="47">
        <v>319.92489999999998</v>
      </c>
      <c r="K127" s="48">
        <f t="shared" si="13"/>
        <v>625801.9</v>
      </c>
      <c r="L127" s="47">
        <v>23.5288</v>
      </c>
      <c r="M127" s="47">
        <f t="shared" si="14"/>
        <v>16738.39</v>
      </c>
      <c r="N127" s="47">
        <v>22.610499999999998</v>
      </c>
      <c r="O127" s="48">
        <f t="shared" si="21"/>
        <v>16085.11</v>
      </c>
      <c r="P127" s="47">
        <f t="shared" si="15"/>
        <v>8959900.5800000001</v>
      </c>
      <c r="Q127" s="54">
        <v>4458870</v>
      </c>
      <c r="R127" s="50">
        <f t="shared" si="22"/>
        <v>4501030.58</v>
      </c>
      <c r="S127" s="50">
        <v>1463505</v>
      </c>
      <c r="T127" s="48">
        <f t="shared" si="16"/>
        <v>1287884.3999999999</v>
      </c>
      <c r="U127" s="48">
        <v>5948152.3399999999</v>
      </c>
      <c r="V127" s="48">
        <f t="shared" si="17"/>
        <v>5650744.7199999997</v>
      </c>
      <c r="W127" s="51">
        <f t="shared" si="18"/>
        <v>5788914.9800000004</v>
      </c>
    </row>
    <row r="128" spans="1:23" s="55" customFormat="1" ht="12.5" x14ac:dyDescent="0.25">
      <c r="A128" s="55">
        <v>287</v>
      </c>
      <c r="B128" s="55" t="s">
        <v>145</v>
      </c>
      <c r="C128" s="55" t="b">
        <f t="shared" si="19"/>
        <v>1</v>
      </c>
      <c r="D128" s="55">
        <v>287</v>
      </c>
      <c r="E128" s="53" t="s">
        <v>145</v>
      </c>
      <c r="F128" s="47">
        <v>418.50530000000003</v>
      </c>
      <c r="G128" s="47">
        <f t="shared" si="12"/>
        <v>1521710.38</v>
      </c>
      <c r="H128" s="47">
        <v>184.15860000000001</v>
      </c>
      <c r="I128" s="47">
        <f t="shared" si="20"/>
        <v>334804.02</v>
      </c>
      <c r="J128" s="47">
        <v>86.813100000000006</v>
      </c>
      <c r="K128" s="48">
        <f t="shared" si="13"/>
        <v>169814.24</v>
      </c>
      <c r="L128" s="47">
        <v>1</v>
      </c>
      <c r="M128" s="47">
        <f t="shared" si="14"/>
        <v>711.4</v>
      </c>
      <c r="N128" s="47">
        <v>9</v>
      </c>
      <c r="O128" s="48">
        <f t="shared" si="21"/>
        <v>6402.6</v>
      </c>
      <c r="P128" s="47">
        <f t="shared" si="15"/>
        <v>2033442.64</v>
      </c>
      <c r="Q128" s="54">
        <v>538780</v>
      </c>
      <c r="R128" s="50">
        <f t="shared" si="22"/>
        <v>1494662.64</v>
      </c>
      <c r="S128" s="50">
        <v>1995143</v>
      </c>
      <c r="T128" s="48">
        <f t="shared" si="16"/>
        <v>1755725.84</v>
      </c>
      <c r="U128" s="48">
        <v>3235977.67</v>
      </c>
      <c r="V128" s="48">
        <f t="shared" si="17"/>
        <v>3074178.79</v>
      </c>
      <c r="W128" s="51">
        <f t="shared" si="18"/>
        <v>3250388.48</v>
      </c>
    </row>
    <row r="129" spans="1:23" s="55" customFormat="1" ht="12.5" x14ac:dyDescent="0.25">
      <c r="A129" s="55">
        <v>291</v>
      </c>
      <c r="B129" s="55" t="s">
        <v>146</v>
      </c>
      <c r="C129" s="55" t="b">
        <f t="shared" si="19"/>
        <v>1</v>
      </c>
      <c r="D129" s="55">
        <v>291</v>
      </c>
      <c r="E129" s="53" t="s">
        <v>146</v>
      </c>
      <c r="F129" s="47">
        <v>49.977600000000002</v>
      </c>
      <c r="G129" s="47">
        <f t="shared" si="12"/>
        <v>181721.55</v>
      </c>
      <c r="H129" s="47">
        <v>7.7110000000000003</v>
      </c>
      <c r="I129" s="47">
        <f t="shared" si="20"/>
        <v>14018.75</v>
      </c>
      <c r="J129" s="47">
        <v>9</v>
      </c>
      <c r="K129" s="48">
        <f t="shared" si="13"/>
        <v>17604.810000000001</v>
      </c>
      <c r="L129" s="47">
        <v>0</v>
      </c>
      <c r="M129" s="47">
        <f t="shared" si="14"/>
        <v>0</v>
      </c>
      <c r="N129" s="47">
        <v>0</v>
      </c>
      <c r="O129" s="48">
        <f t="shared" si="21"/>
        <v>0</v>
      </c>
      <c r="P129" s="47">
        <f t="shared" si="15"/>
        <v>213345.11</v>
      </c>
      <c r="Q129" s="54">
        <v>105947</v>
      </c>
      <c r="R129" s="50">
        <f t="shared" si="22"/>
        <v>107398.10999999999</v>
      </c>
      <c r="S129" s="50">
        <v>61334</v>
      </c>
      <c r="T129" s="48">
        <f t="shared" si="16"/>
        <v>53973.919999999998</v>
      </c>
      <c r="U129" s="48">
        <v>163401.89000000001</v>
      </c>
      <c r="V129" s="48">
        <f t="shared" si="17"/>
        <v>155231.79999999999</v>
      </c>
      <c r="W129" s="51">
        <f t="shared" si="18"/>
        <v>161372.02999999997</v>
      </c>
    </row>
    <row r="130" spans="1:23" s="55" customFormat="1" ht="12.5" x14ac:dyDescent="0.25">
      <c r="A130" s="55">
        <v>293</v>
      </c>
      <c r="B130" s="55" t="s">
        <v>147</v>
      </c>
      <c r="C130" s="55" t="b">
        <f t="shared" si="19"/>
        <v>1</v>
      </c>
      <c r="D130" s="55">
        <v>293</v>
      </c>
      <c r="E130" s="53" t="s">
        <v>147</v>
      </c>
      <c r="F130" s="47">
        <v>62.6267</v>
      </c>
      <c r="G130" s="47">
        <f t="shared" si="12"/>
        <v>227714.44</v>
      </c>
      <c r="H130" s="47">
        <v>22.254900000000003</v>
      </c>
      <c r="I130" s="47">
        <f t="shared" si="20"/>
        <v>40459.85</v>
      </c>
      <c r="J130" s="47">
        <v>12.4306</v>
      </c>
      <c r="K130" s="48">
        <f t="shared" si="13"/>
        <v>24315.37</v>
      </c>
      <c r="L130" s="47">
        <v>0</v>
      </c>
      <c r="M130" s="47">
        <f t="shared" si="14"/>
        <v>0</v>
      </c>
      <c r="N130" s="47">
        <v>0.7833</v>
      </c>
      <c r="O130" s="48">
        <f t="shared" si="21"/>
        <v>557.24</v>
      </c>
      <c r="P130" s="47">
        <f t="shared" si="15"/>
        <v>293046.89999999997</v>
      </c>
      <c r="Q130" s="54">
        <v>121781</v>
      </c>
      <c r="R130" s="50">
        <f t="shared" si="22"/>
        <v>171265.89999999997</v>
      </c>
      <c r="S130" s="50">
        <v>174135</v>
      </c>
      <c r="T130" s="48">
        <f t="shared" si="16"/>
        <v>153238.79999999999</v>
      </c>
      <c r="U130" s="48">
        <v>325144.56999999995</v>
      </c>
      <c r="V130" s="48">
        <f t="shared" si="17"/>
        <v>308887.34000000003</v>
      </c>
      <c r="W130" s="51">
        <f t="shared" si="18"/>
        <v>324504.69999999995</v>
      </c>
    </row>
    <row r="131" spans="1:23" s="55" customFormat="1" ht="12.5" x14ac:dyDescent="0.25">
      <c r="A131" s="55">
        <v>295</v>
      </c>
      <c r="B131" s="55" t="s">
        <v>148</v>
      </c>
      <c r="C131" s="55" t="b">
        <f t="shared" si="19"/>
        <v>1</v>
      </c>
      <c r="D131" s="55">
        <v>295</v>
      </c>
      <c r="E131" s="53" t="s">
        <v>148</v>
      </c>
      <c r="F131" s="47">
        <v>1281.8352</v>
      </c>
      <c r="G131" s="47">
        <f t="shared" si="12"/>
        <v>4660829.7</v>
      </c>
      <c r="H131" s="47">
        <v>374.29809999999998</v>
      </c>
      <c r="I131" s="47">
        <f t="shared" si="20"/>
        <v>680481.43</v>
      </c>
      <c r="J131" s="47">
        <v>192.79349999999999</v>
      </c>
      <c r="K131" s="48">
        <f t="shared" si="13"/>
        <v>377121.44</v>
      </c>
      <c r="L131" s="47">
        <v>66.031300000000002</v>
      </c>
      <c r="M131" s="47">
        <f t="shared" si="14"/>
        <v>46974.67</v>
      </c>
      <c r="N131" s="47">
        <v>10</v>
      </c>
      <c r="O131" s="48">
        <f t="shared" si="21"/>
        <v>7114</v>
      </c>
      <c r="P131" s="47">
        <f t="shared" si="15"/>
        <v>5772521.2400000002</v>
      </c>
      <c r="Q131" s="54">
        <v>4281866</v>
      </c>
      <c r="R131" s="50">
        <f t="shared" si="22"/>
        <v>1490655.2400000002</v>
      </c>
      <c r="S131" s="50">
        <v>768410</v>
      </c>
      <c r="T131" s="48">
        <f t="shared" si="16"/>
        <v>676200.8</v>
      </c>
      <c r="U131" s="48">
        <v>2085732.6000000008</v>
      </c>
      <c r="V131" s="48">
        <f t="shared" si="17"/>
        <v>1981445.97</v>
      </c>
      <c r="W131" s="51">
        <f t="shared" si="18"/>
        <v>2166856.04</v>
      </c>
    </row>
    <row r="132" spans="1:23" s="55" customFormat="1" ht="12.5" x14ac:dyDescent="0.25">
      <c r="A132" s="55">
        <v>297</v>
      </c>
      <c r="B132" s="55" t="s">
        <v>149</v>
      </c>
      <c r="C132" s="55" t="b">
        <f t="shared" si="19"/>
        <v>1</v>
      </c>
      <c r="D132" s="55">
        <v>297</v>
      </c>
      <c r="E132" s="53" t="s">
        <v>149</v>
      </c>
      <c r="F132" s="47">
        <v>671.75580000000002</v>
      </c>
      <c r="G132" s="47">
        <f t="shared" si="12"/>
        <v>2442544.39</v>
      </c>
      <c r="H132" s="47">
        <v>79.830699999999993</v>
      </c>
      <c r="I132" s="47">
        <f t="shared" si="20"/>
        <v>145133.81</v>
      </c>
      <c r="J132" s="47">
        <v>131.71700000000001</v>
      </c>
      <c r="K132" s="48">
        <f t="shared" si="13"/>
        <v>257650.31</v>
      </c>
      <c r="L132" s="47">
        <v>13.862</v>
      </c>
      <c r="M132" s="47">
        <f t="shared" si="14"/>
        <v>9861.43</v>
      </c>
      <c r="N132" s="47">
        <v>9.41</v>
      </c>
      <c r="O132" s="48">
        <f t="shared" si="21"/>
        <v>6694.27</v>
      </c>
      <c r="P132" s="47">
        <f t="shared" si="15"/>
        <v>2861884.2100000004</v>
      </c>
      <c r="Q132" s="54">
        <v>1014020</v>
      </c>
      <c r="R132" s="50">
        <f t="shared" si="22"/>
        <v>1847864.2100000004</v>
      </c>
      <c r="S132" s="50">
        <v>672635</v>
      </c>
      <c r="T132" s="48">
        <f t="shared" si="16"/>
        <v>591918.80000000005</v>
      </c>
      <c r="U132" s="48">
        <v>2430453.7400000002</v>
      </c>
      <c r="V132" s="48">
        <f t="shared" si="17"/>
        <v>2308931.0499999998</v>
      </c>
      <c r="W132" s="51">
        <f t="shared" si="18"/>
        <v>2439783.0100000007</v>
      </c>
    </row>
    <row r="133" spans="1:23" s="55" customFormat="1" ht="12.5" x14ac:dyDescent="0.25">
      <c r="A133" s="55">
        <v>299</v>
      </c>
      <c r="B133" s="55" t="s">
        <v>150</v>
      </c>
      <c r="C133" s="55" t="b">
        <f t="shared" si="19"/>
        <v>1</v>
      </c>
      <c r="D133" s="55">
        <v>299</v>
      </c>
      <c r="E133" s="53" t="s">
        <v>150</v>
      </c>
      <c r="F133" s="47">
        <v>130.88919999999999</v>
      </c>
      <c r="G133" s="47">
        <f t="shared" si="12"/>
        <v>475920.98</v>
      </c>
      <c r="H133" s="47">
        <v>43.889200000000002</v>
      </c>
      <c r="I133" s="47">
        <f t="shared" si="20"/>
        <v>79791.44</v>
      </c>
      <c r="J133" s="47">
        <v>30.118199999999998</v>
      </c>
      <c r="K133" s="48">
        <f t="shared" si="13"/>
        <v>58913.91</v>
      </c>
      <c r="L133" s="47">
        <v>0</v>
      </c>
      <c r="M133" s="47">
        <f t="shared" si="14"/>
        <v>0</v>
      </c>
      <c r="N133" s="47">
        <v>2</v>
      </c>
      <c r="O133" s="48">
        <f t="shared" si="21"/>
        <v>1422.8</v>
      </c>
      <c r="P133" s="47">
        <f t="shared" si="15"/>
        <v>616049.13</v>
      </c>
      <c r="Q133" s="54">
        <v>214985</v>
      </c>
      <c r="R133" s="50">
        <f t="shared" si="22"/>
        <v>401064.13</v>
      </c>
      <c r="S133" s="50">
        <v>271086</v>
      </c>
      <c r="T133" s="48">
        <f t="shared" si="16"/>
        <v>238555.68</v>
      </c>
      <c r="U133" s="48">
        <v>651688.49</v>
      </c>
      <c r="V133" s="48">
        <f t="shared" si="17"/>
        <v>619104.06999999995</v>
      </c>
      <c r="W133" s="51">
        <f t="shared" si="18"/>
        <v>639619.81000000006</v>
      </c>
    </row>
    <row r="134" spans="1:23" s="55" customFormat="1" ht="12.5" x14ac:dyDescent="0.25">
      <c r="A134" s="55">
        <v>303</v>
      </c>
      <c r="B134" s="55" t="s">
        <v>151</v>
      </c>
      <c r="C134" s="55" t="b">
        <f t="shared" si="19"/>
        <v>1</v>
      </c>
      <c r="D134" s="55">
        <v>303</v>
      </c>
      <c r="E134" s="53" t="s">
        <v>151</v>
      </c>
      <c r="F134" s="47">
        <v>124.2287</v>
      </c>
      <c r="G134" s="47">
        <f t="shared" si="12"/>
        <v>451703.01</v>
      </c>
      <c r="H134" s="47">
        <v>29.734299999999998</v>
      </c>
      <c r="I134" s="47">
        <f t="shared" si="20"/>
        <v>54057.55</v>
      </c>
      <c r="J134" s="47">
        <v>16.751100000000001</v>
      </c>
      <c r="K134" s="48">
        <f t="shared" si="13"/>
        <v>32766.66</v>
      </c>
      <c r="L134" s="47">
        <v>3.1278000000000001</v>
      </c>
      <c r="M134" s="47">
        <f t="shared" si="14"/>
        <v>2225.12</v>
      </c>
      <c r="N134" s="47">
        <v>2</v>
      </c>
      <c r="O134" s="48">
        <f t="shared" si="21"/>
        <v>1422.8</v>
      </c>
      <c r="P134" s="47">
        <f t="shared" si="15"/>
        <v>542175.14</v>
      </c>
      <c r="Q134" s="54">
        <v>1813982</v>
      </c>
      <c r="R134" s="50">
        <f t="shared" si="22"/>
        <v>0</v>
      </c>
      <c r="S134" s="50">
        <v>0</v>
      </c>
      <c r="T134" s="48">
        <f t="shared" si="16"/>
        <v>0</v>
      </c>
      <c r="U134" s="48">
        <v>0</v>
      </c>
      <c r="V134" s="48">
        <f t="shared" si="17"/>
        <v>0</v>
      </c>
      <c r="W134" s="51">
        <f t="shared" si="18"/>
        <v>0</v>
      </c>
    </row>
    <row r="135" spans="1:23" s="55" customFormat="1" ht="12.5" x14ac:dyDescent="0.25">
      <c r="A135" s="55">
        <v>311</v>
      </c>
      <c r="B135" s="55" t="s">
        <v>152</v>
      </c>
      <c r="C135" s="55" t="b">
        <f t="shared" si="19"/>
        <v>1</v>
      </c>
      <c r="D135" s="55">
        <v>311</v>
      </c>
      <c r="E135" s="53" t="s">
        <v>152</v>
      </c>
      <c r="F135" s="47">
        <v>225.99770000000001</v>
      </c>
      <c r="G135" s="47">
        <f t="shared" si="12"/>
        <v>821741.2</v>
      </c>
      <c r="H135" s="47">
        <v>139.15499999999997</v>
      </c>
      <c r="I135" s="47">
        <f t="shared" si="20"/>
        <v>252986.57</v>
      </c>
      <c r="J135" s="47">
        <v>53.418900000000001</v>
      </c>
      <c r="K135" s="48">
        <f t="shared" si="13"/>
        <v>104492.18</v>
      </c>
      <c r="L135" s="47">
        <v>0</v>
      </c>
      <c r="M135" s="47">
        <f t="shared" si="14"/>
        <v>0</v>
      </c>
      <c r="N135" s="47">
        <v>1</v>
      </c>
      <c r="O135" s="48">
        <f t="shared" si="21"/>
        <v>711.4</v>
      </c>
      <c r="P135" s="47">
        <f t="shared" si="15"/>
        <v>1179931.3499999999</v>
      </c>
      <c r="Q135" s="54">
        <v>225074</v>
      </c>
      <c r="R135" s="50">
        <f t="shared" si="22"/>
        <v>954857.34999999986</v>
      </c>
      <c r="S135" s="50">
        <v>884432</v>
      </c>
      <c r="T135" s="48">
        <f t="shared" si="16"/>
        <v>778300.16</v>
      </c>
      <c r="U135" s="48">
        <v>1646752.04</v>
      </c>
      <c r="V135" s="48">
        <f t="shared" si="17"/>
        <v>1564414.44</v>
      </c>
      <c r="W135" s="51">
        <f t="shared" si="18"/>
        <v>1733157.5099999998</v>
      </c>
    </row>
    <row r="136" spans="1:23" s="55" customFormat="1" ht="12.5" x14ac:dyDescent="0.25">
      <c r="A136" s="55">
        <v>315</v>
      </c>
      <c r="B136" s="55" t="s">
        <v>153</v>
      </c>
      <c r="C136" s="55" t="b">
        <f t="shared" si="19"/>
        <v>1</v>
      </c>
      <c r="D136" s="55">
        <v>315</v>
      </c>
      <c r="E136" s="53" t="s">
        <v>153</v>
      </c>
      <c r="F136" s="47">
        <v>1239.5863999999999</v>
      </c>
      <c r="G136" s="47">
        <f t="shared" si="12"/>
        <v>4507210.53</v>
      </c>
      <c r="H136" s="47">
        <v>112.501</v>
      </c>
      <c r="I136" s="47">
        <f t="shared" si="20"/>
        <v>204529.07</v>
      </c>
      <c r="J136" s="47">
        <v>224.3989</v>
      </c>
      <c r="K136" s="48">
        <f t="shared" si="13"/>
        <v>438944.44</v>
      </c>
      <c r="L136" s="47">
        <v>11.2333</v>
      </c>
      <c r="M136" s="47">
        <f t="shared" si="14"/>
        <v>7991.37</v>
      </c>
      <c r="N136" s="47">
        <v>14</v>
      </c>
      <c r="O136" s="48">
        <f t="shared" si="21"/>
        <v>9959.6</v>
      </c>
      <c r="P136" s="47">
        <f t="shared" si="15"/>
        <v>5168635.0100000007</v>
      </c>
      <c r="Q136" s="54">
        <v>1918836</v>
      </c>
      <c r="R136" s="50">
        <f t="shared" si="22"/>
        <v>3249799.0100000007</v>
      </c>
      <c r="S136" s="50">
        <v>2167003</v>
      </c>
      <c r="T136" s="48">
        <f t="shared" si="16"/>
        <v>1906962.64</v>
      </c>
      <c r="U136" s="48">
        <v>5135045.63</v>
      </c>
      <c r="V136" s="48">
        <f t="shared" si="17"/>
        <v>4878293.3499999996</v>
      </c>
      <c r="W136" s="51">
        <f t="shared" si="18"/>
        <v>5156761.6500000004</v>
      </c>
    </row>
    <row r="137" spans="1:23" s="55" customFormat="1" ht="12.5" x14ac:dyDescent="0.25">
      <c r="A137" s="55">
        <v>317</v>
      </c>
      <c r="B137" s="55" t="s">
        <v>154</v>
      </c>
      <c r="C137" s="55" t="b">
        <f t="shared" si="19"/>
        <v>1</v>
      </c>
      <c r="D137" s="55">
        <v>317</v>
      </c>
      <c r="E137" s="53" t="s">
        <v>154</v>
      </c>
      <c r="F137" s="47">
        <v>676.31830000000002</v>
      </c>
      <c r="G137" s="47">
        <f t="shared" ref="G137:G200" si="23">ROUND(F137*G$6,2)</f>
        <v>2459133.92</v>
      </c>
      <c r="H137" s="47">
        <v>309.90260000000001</v>
      </c>
      <c r="I137" s="47">
        <f t="shared" si="20"/>
        <v>563409.12</v>
      </c>
      <c r="J137" s="47">
        <v>120.3287</v>
      </c>
      <c r="K137" s="48">
        <f t="shared" ref="K137:K200" si="24">ROUND(J137*$K$6,2)</f>
        <v>235373.77</v>
      </c>
      <c r="L137" s="47">
        <v>23.166599999999999</v>
      </c>
      <c r="M137" s="47">
        <f t="shared" ref="M137:M200" si="25">ROUND(L137*$M$6,2)</f>
        <v>16480.72</v>
      </c>
      <c r="N137" s="47">
        <v>4</v>
      </c>
      <c r="O137" s="48">
        <f t="shared" si="21"/>
        <v>2845.6</v>
      </c>
      <c r="P137" s="47">
        <f t="shared" ref="P137:P200" si="26">G137+I137+K137+M137+O137</f>
        <v>3277243.1300000004</v>
      </c>
      <c r="Q137" s="54">
        <v>1185312</v>
      </c>
      <c r="R137" s="50">
        <f t="shared" si="22"/>
        <v>2091931.1300000004</v>
      </c>
      <c r="S137" s="50">
        <v>1498757</v>
      </c>
      <c r="T137" s="48">
        <f t="shared" ref="T137:T200" si="27">IF(OR(F137=0,Q137&gt;P137),0,ROUND(S137*$T$6,2))</f>
        <v>1318906.1599999999</v>
      </c>
      <c r="U137" s="48">
        <v>3398241.84</v>
      </c>
      <c r="V137" s="48">
        <f t="shared" ref="V137:V200" si="28">ROUND(U137*$V$6,2)</f>
        <v>3228329.75</v>
      </c>
      <c r="W137" s="51">
        <f t="shared" ref="W137:W200" si="29">MAX(R137+T137,V137)</f>
        <v>3410837.29</v>
      </c>
    </row>
    <row r="138" spans="1:23" s="55" customFormat="1" ht="12.5" x14ac:dyDescent="0.25">
      <c r="A138" s="55">
        <v>319</v>
      </c>
      <c r="B138" s="55" t="s">
        <v>155</v>
      </c>
      <c r="C138" s="55" t="b">
        <f t="shared" ref="C138:C201" si="30">B138=E138</f>
        <v>1</v>
      </c>
      <c r="D138" s="55">
        <v>319</v>
      </c>
      <c r="E138" s="53" t="s">
        <v>155</v>
      </c>
      <c r="F138" s="47">
        <v>4029.8413</v>
      </c>
      <c r="G138" s="47">
        <f t="shared" si="23"/>
        <v>14652744.76</v>
      </c>
      <c r="H138" s="47">
        <v>460.15119999999996</v>
      </c>
      <c r="I138" s="47">
        <f t="shared" ref="I138:I201" si="31">ROUND(H138*$I$6,2)</f>
        <v>836564.08</v>
      </c>
      <c r="J138" s="47">
        <v>686.44230000000005</v>
      </c>
      <c r="K138" s="48">
        <f t="shared" si="24"/>
        <v>1342742.92</v>
      </c>
      <c r="L138" s="47">
        <v>15.5778</v>
      </c>
      <c r="M138" s="47">
        <f t="shared" si="25"/>
        <v>11082.05</v>
      </c>
      <c r="N138" s="47">
        <v>39.25</v>
      </c>
      <c r="O138" s="48">
        <f t="shared" ref="O138:O201" si="32">ROUND(N138*$O$6,2)</f>
        <v>27922.45</v>
      </c>
      <c r="P138" s="47">
        <f t="shared" si="26"/>
        <v>16871056.259999998</v>
      </c>
      <c r="Q138" s="54">
        <v>7181895</v>
      </c>
      <c r="R138" s="50">
        <f t="shared" ref="R138:R201" si="33">IF(P138&gt;Q138,P138-Q138,0)</f>
        <v>9689161.2599999979</v>
      </c>
      <c r="S138" s="50">
        <v>1295082</v>
      </c>
      <c r="T138" s="48">
        <f t="shared" si="27"/>
        <v>1139672.1599999999</v>
      </c>
      <c r="U138" s="48">
        <v>10761545.629999999</v>
      </c>
      <c r="V138" s="48">
        <f t="shared" si="28"/>
        <v>10223468.35</v>
      </c>
      <c r="W138" s="51">
        <f t="shared" si="29"/>
        <v>10828833.419999998</v>
      </c>
    </row>
    <row r="139" spans="1:23" s="55" customFormat="1" ht="12.5" x14ac:dyDescent="0.25">
      <c r="A139" s="55">
        <v>321</v>
      </c>
      <c r="B139" s="55" t="s">
        <v>156</v>
      </c>
      <c r="C139" s="55" t="b">
        <f t="shared" si="30"/>
        <v>1</v>
      </c>
      <c r="D139" s="55">
        <v>321</v>
      </c>
      <c r="E139" s="53" t="s">
        <v>156</v>
      </c>
      <c r="F139" s="47">
        <v>668.0100000000001</v>
      </c>
      <c r="G139" s="47">
        <f t="shared" si="23"/>
        <v>2428924.44</v>
      </c>
      <c r="H139" s="47">
        <v>150.11970000000002</v>
      </c>
      <c r="I139" s="47">
        <f t="shared" si="31"/>
        <v>272920.62</v>
      </c>
      <c r="J139" s="47">
        <v>128.62299999999999</v>
      </c>
      <c r="K139" s="48">
        <f t="shared" si="24"/>
        <v>251598.16</v>
      </c>
      <c r="L139" s="47">
        <v>1.8927</v>
      </c>
      <c r="M139" s="47">
        <f t="shared" si="25"/>
        <v>1346.47</v>
      </c>
      <c r="N139" s="47">
        <v>6.4406999999999996</v>
      </c>
      <c r="O139" s="48">
        <f t="shared" si="32"/>
        <v>4581.91</v>
      </c>
      <c r="P139" s="47">
        <f t="shared" si="26"/>
        <v>2959371.6000000006</v>
      </c>
      <c r="Q139" s="54">
        <v>1214321</v>
      </c>
      <c r="R139" s="50">
        <f t="shared" si="33"/>
        <v>1745050.6000000006</v>
      </c>
      <c r="S139" s="50">
        <v>714779</v>
      </c>
      <c r="T139" s="48">
        <f t="shared" si="27"/>
        <v>629005.52</v>
      </c>
      <c r="U139" s="48">
        <v>2246784.88</v>
      </c>
      <c r="V139" s="48">
        <f t="shared" si="28"/>
        <v>2134445.64</v>
      </c>
      <c r="W139" s="51">
        <f t="shared" si="29"/>
        <v>2374056.1200000006</v>
      </c>
    </row>
    <row r="140" spans="1:23" s="55" customFormat="1" ht="12.5" x14ac:dyDescent="0.25">
      <c r="A140" s="55">
        <v>323</v>
      </c>
      <c r="B140" s="55" t="s">
        <v>157</v>
      </c>
      <c r="C140" s="55" t="b">
        <f t="shared" si="30"/>
        <v>1</v>
      </c>
      <c r="D140" s="55">
        <v>323</v>
      </c>
      <c r="E140" s="53" t="s">
        <v>157</v>
      </c>
      <c r="F140" s="47">
        <v>43.072200000000002</v>
      </c>
      <c r="G140" s="47">
        <f t="shared" si="23"/>
        <v>156613.1</v>
      </c>
      <c r="H140" s="47">
        <v>9.0722000000000005</v>
      </c>
      <c r="I140" s="47">
        <f t="shared" si="31"/>
        <v>16493.439999999999</v>
      </c>
      <c r="J140" s="47">
        <v>6.0721999999999996</v>
      </c>
      <c r="K140" s="48">
        <f t="shared" si="24"/>
        <v>11877.77</v>
      </c>
      <c r="L140" s="47">
        <v>0</v>
      </c>
      <c r="M140" s="47">
        <f t="shared" si="25"/>
        <v>0</v>
      </c>
      <c r="N140" s="47">
        <v>2</v>
      </c>
      <c r="O140" s="48">
        <f t="shared" si="32"/>
        <v>1422.8</v>
      </c>
      <c r="P140" s="47">
        <f t="shared" si="26"/>
        <v>186407.11</v>
      </c>
      <c r="Q140" s="54">
        <v>127067</v>
      </c>
      <c r="R140" s="50">
        <f t="shared" si="33"/>
        <v>59340.109999999986</v>
      </c>
      <c r="S140" s="50">
        <v>101586</v>
      </c>
      <c r="T140" s="48">
        <f t="shared" si="27"/>
        <v>89395.68</v>
      </c>
      <c r="U140" s="48">
        <v>160218.26999999996</v>
      </c>
      <c r="V140" s="48">
        <f t="shared" si="28"/>
        <v>152207.35999999999</v>
      </c>
      <c r="W140" s="51">
        <f t="shared" si="29"/>
        <v>152207.35999999999</v>
      </c>
    </row>
    <row r="141" spans="1:23" s="55" customFormat="1" ht="12.5" x14ac:dyDescent="0.25">
      <c r="A141" s="55">
        <v>327</v>
      </c>
      <c r="B141" s="55" t="s">
        <v>158</v>
      </c>
      <c r="C141" s="55" t="b">
        <f t="shared" si="30"/>
        <v>1</v>
      </c>
      <c r="D141" s="55">
        <v>327</v>
      </c>
      <c r="E141" s="53" t="s">
        <v>158</v>
      </c>
      <c r="F141" s="47">
        <v>277.26089999999999</v>
      </c>
      <c r="G141" s="47">
        <f t="shared" si="23"/>
        <v>1008137.27</v>
      </c>
      <c r="H141" s="47">
        <v>23</v>
      </c>
      <c r="I141" s="47">
        <f t="shared" si="31"/>
        <v>41814.46</v>
      </c>
      <c r="J141" s="47">
        <v>57.438800000000001</v>
      </c>
      <c r="K141" s="48">
        <f t="shared" si="24"/>
        <v>112355.46</v>
      </c>
      <c r="L141" s="47">
        <v>1</v>
      </c>
      <c r="M141" s="47">
        <f t="shared" si="25"/>
        <v>711.4</v>
      </c>
      <c r="N141" s="47">
        <v>2</v>
      </c>
      <c r="O141" s="48">
        <f t="shared" si="32"/>
        <v>1422.8</v>
      </c>
      <c r="P141" s="47">
        <f t="shared" si="26"/>
        <v>1164441.3899999999</v>
      </c>
      <c r="Q141" s="54">
        <v>795530</v>
      </c>
      <c r="R141" s="50">
        <f t="shared" si="33"/>
        <v>368911.3899999999</v>
      </c>
      <c r="S141" s="50">
        <v>52744</v>
      </c>
      <c r="T141" s="48">
        <f t="shared" si="27"/>
        <v>46414.720000000001</v>
      </c>
      <c r="U141" s="48">
        <v>374269.99</v>
      </c>
      <c r="V141" s="48">
        <f t="shared" si="28"/>
        <v>355556.49</v>
      </c>
      <c r="W141" s="51">
        <f t="shared" si="29"/>
        <v>415326.10999999987</v>
      </c>
    </row>
    <row r="142" spans="1:23" s="55" customFormat="1" ht="12.5" x14ac:dyDescent="0.25">
      <c r="A142" s="55">
        <v>329</v>
      </c>
      <c r="B142" s="55" t="s">
        <v>159</v>
      </c>
      <c r="C142" s="55" t="b">
        <f t="shared" si="30"/>
        <v>1</v>
      </c>
      <c r="D142" s="55">
        <v>329</v>
      </c>
      <c r="E142" s="53" t="s">
        <v>159</v>
      </c>
      <c r="F142" s="47">
        <v>133.93610000000001</v>
      </c>
      <c r="G142" s="47">
        <f t="shared" si="23"/>
        <v>486999.7</v>
      </c>
      <c r="H142" s="47">
        <v>24.601700000000001</v>
      </c>
      <c r="I142" s="47">
        <f t="shared" si="31"/>
        <v>44726.38</v>
      </c>
      <c r="J142" s="47">
        <v>19.291399999999999</v>
      </c>
      <c r="K142" s="48">
        <f t="shared" si="24"/>
        <v>37735.71</v>
      </c>
      <c r="L142" s="47">
        <v>0</v>
      </c>
      <c r="M142" s="47">
        <f t="shared" si="25"/>
        <v>0</v>
      </c>
      <c r="N142" s="47">
        <v>0</v>
      </c>
      <c r="O142" s="48">
        <f t="shared" si="32"/>
        <v>0</v>
      </c>
      <c r="P142" s="47">
        <f t="shared" si="26"/>
        <v>569461.78999999992</v>
      </c>
      <c r="Q142" s="54">
        <v>373165</v>
      </c>
      <c r="R142" s="50">
        <f t="shared" si="33"/>
        <v>196296.78999999992</v>
      </c>
      <c r="S142" s="50">
        <v>95306</v>
      </c>
      <c r="T142" s="48">
        <f t="shared" si="27"/>
        <v>83869.279999999999</v>
      </c>
      <c r="U142" s="48">
        <v>271843.77</v>
      </c>
      <c r="V142" s="48">
        <f t="shared" si="28"/>
        <v>258251.58</v>
      </c>
      <c r="W142" s="51">
        <f t="shared" si="29"/>
        <v>280166.06999999995</v>
      </c>
    </row>
    <row r="143" spans="1:23" s="55" customFormat="1" ht="12.5" x14ac:dyDescent="0.25">
      <c r="A143" s="55">
        <v>331</v>
      </c>
      <c r="B143" s="55" t="s">
        <v>160</v>
      </c>
      <c r="C143" s="55" t="b">
        <f t="shared" si="30"/>
        <v>1</v>
      </c>
      <c r="D143" s="55">
        <v>331</v>
      </c>
      <c r="E143" s="53" t="s">
        <v>160</v>
      </c>
      <c r="F143" s="47">
        <v>347.71300000000002</v>
      </c>
      <c r="G143" s="47">
        <f t="shared" si="23"/>
        <v>1264305.33</v>
      </c>
      <c r="H143" s="47">
        <v>20.207899999999999</v>
      </c>
      <c r="I143" s="47">
        <f t="shared" si="31"/>
        <v>36738.370000000003</v>
      </c>
      <c r="J143" s="47">
        <v>62.872999999999998</v>
      </c>
      <c r="K143" s="48">
        <f t="shared" si="24"/>
        <v>122985.25</v>
      </c>
      <c r="L143" s="47">
        <v>6.274</v>
      </c>
      <c r="M143" s="47">
        <f t="shared" si="25"/>
        <v>4463.32</v>
      </c>
      <c r="N143" s="47">
        <v>4</v>
      </c>
      <c r="O143" s="48">
        <f t="shared" si="32"/>
        <v>2845.6</v>
      </c>
      <c r="P143" s="47">
        <f t="shared" si="26"/>
        <v>1431337.8700000003</v>
      </c>
      <c r="Q143" s="54">
        <v>499352</v>
      </c>
      <c r="R143" s="50">
        <f t="shared" si="33"/>
        <v>931985.87000000034</v>
      </c>
      <c r="S143" s="50">
        <v>142268</v>
      </c>
      <c r="T143" s="48">
        <f t="shared" si="27"/>
        <v>125195.84</v>
      </c>
      <c r="U143" s="48">
        <v>1034922.2699999999</v>
      </c>
      <c r="V143" s="48">
        <f t="shared" si="28"/>
        <v>983176.16</v>
      </c>
      <c r="W143" s="51">
        <f t="shared" si="29"/>
        <v>1057181.7100000004</v>
      </c>
    </row>
    <row r="144" spans="1:23" s="55" customFormat="1" ht="12.5" x14ac:dyDescent="0.25">
      <c r="A144" s="55">
        <v>333</v>
      </c>
      <c r="B144" s="55" t="s">
        <v>161</v>
      </c>
      <c r="C144" s="55" t="b">
        <f t="shared" si="30"/>
        <v>1</v>
      </c>
      <c r="D144" s="55">
        <v>333</v>
      </c>
      <c r="E144" s="53" t="s">
        <v>161</v>
      </c>
      <c r="F144" s="47">
        <v>289.88339999999999</v>
      </c>
      <c r="G144" s="47">
        <f t="shared" si="23"/>
        <v>1054033.44</v>
      </c>
      <c r="H144" s="47">
        <v>97.274500000000003</v>
      </c>
      <c r="I144" s="47">
        <f t="shared" si="31"/>
        <v>176846.99</v>
      </c>
      <c r="J144" s="47">
        <v>42.005600000000001</v>
      </c>
      <c r="K144" s="48">
        <f t="shared" si="24"/>
        <v>82166.73</v>
      </c>
      <c r="L144" s="47">
        <v>2</v>
      </c>
      <c r="M144" s="47">
        <f t="shared" si="25"/>
        <v>1422.8</v>
      </c>
      <c r="N144" s="47">
        <v>1.5832999999999999</v>
      </c>
      <c r="O144" s="48">
        <f t="shared" si="32"/>
        <v>1126.3599999999999</v>
      </c>
      <c r="P144" s="47">
        <f t="shared" si="26"/>
        <v>1315596.32</v>
      </c>
      <c r="Q144" s="54">
        <v>1092106</v>
      </c>
      <c r="R144" s="50">
        <f t="shared" si="33"/>
        <v>223490.32000000007</v>
      </c>
      <c r="S144" s="50">
        <v>307677</v>
      </c>
      <c r="T144" s="48">
        <f t="shared" si="27"/>
        <v>270755.76</v>
      </c>
      <c r="U144" s="48">
        <v>454023.25</v>
      </c>
      <c r="V144" s="48">
        <f t="shared" si="28"/>
        <v>431322.09</v>
      </c>
      <c r="W144" s="51">
        <f t="shared" si="29"/>
        <v>494246.08000000007</v>
      </c>
    </row>
    <row r="145" spans="1:23" s="55" customFormat="1" ht="12.5" x14ac:dyDescent="0.25">
      <c r="A145" s="55">
        <v>335</v>
      </c>
      <c r="B145" s="55" t="s">
        <v>162</v>
      </c>
      <c r="C145" s="55" t="b">
        <f t="shared" si="30"/>
        <v>1</v>
      </c>
      <c r="D145" s="55">
        <v>335</v>
      </c>
      <c r="E145" s="53" t="s">
        <v>162</v>
      </c>
      <c r="F145" s="47">
        <v>12649.6826</v>
      </c>
      <c r="G145" s="47">
        <f t="shared" si="23"/>
        <v>45995004.909999996</v>
      </c>
      <c r="H145" s="47">
        <v>7547.3872999999994</v>
      </c>
      <c r="I145" s="47">
        <f t="shared" si="31"/>
        <v>13721301.060000001</v>
      </c>
      <c r="J145" s="47">
        <v>2427.0825</v>
      </c>
      <c r="K145" s="48">
        <f t="shared" si="24"/>
        <v>4747591.8099999996</v>
      </c>
      <c r="L145" s="47">
        <v>1805.1166000000001</v>
      </c>
      <c r="M145" s="47">
        <f t="shared" si="25"/>
        <v>1284159.95</v>
      </c>
      <c r="N145" s="47">
        <v>133.0102</v>
      </c>
      <c r="O145" s="48">
        <f t="shared" si="32"/>
        <v>94623.46</v>
      </c>
      <c r="P145" s="47">
        <f t="shared" si="26"/>
        <v>65842681.190000005</v>
      </c>
      <c r="Q145" s="54">
        <v>20114604</v>
      </c>
      <c r="R145" s="50">
        <f t="shared" si="33"/>
        <v>45728077.190000005</v>
      </c>
      <c r="S145" s="50">
        <v>12454439</v>
      </c>
      <c r="T145" s="48">
        <f t="shared" si="27"/>
        <v>10959906.32</v>
      </c>
      <c r="U145" s="48">
        <v>55994897.710000001</v>
      </c>
      <c r="V145" s="48">
        <f t="shared" si="28"/>
        <v>53195152.82</v>
      </c>
      <c r="W145" s="51">
        <f t="shared" si="29"/>
        <v>56687983.510000005</v>
      </c>
    </row>
    <row r="146" spans="1:23" s="55" customFormat="1" ht="12.5" x14ac:dyDescent="0.25">
      <c r="A146" s="55">
        <v>339</v>
      </c>
      <c r="B146" s="55" t="s">
        <v>163</v>
      </c>
      <c r="C146" s="55" t="b">
        <f t="shared" si="30"/>
        <v>1</v>
      </c>
      <c r="D146" s="55">
        <v>339</v>
      </c>
      <c r="E146" s="53" t="s">
        <v>163</v>
      </c>
      <c r="F146" s="47">
        <v>238.64359999999999</v>
      </c>
      <c r="G146" s="47">
        <f t="shared" si="23"/>
        <v>867722.45</v>
      </c>
      <c r="H146" s="47">
        <v>91.088700000000003</v>
      </c>
      <c r="I146" s="47">
        <f t="shared" si="31"/>
        <v>165601.07999999999</v>
      </c>
      <c r="J146" s="47">
        <v>32.432099999999998</v>
      </c>
      <c r="K146" s="48">
        <f t="shared" si="24"/>
        <v>63440.11</v>
      </c>
      <c r="L146" s="47">
        <v>0</v>
      </c>
      <c r="M146" s="47">
        <f t="shared" si="25"/>
        <v>0</v>
      </c>
      <c r="N146" s="47">
        <v>4</v>
      </c>
      <c r="O146" s="48">
        <f t="shared" si="32"/>
        <v>2845.6</v>
      </c>
      <c r="P146" s="47">
        <f t="shared" si="26"/>
        <v>1099609.24</v>
      </c>
      <c r="Q146" s="54">
        <v>375628</v>
      </c>
      <c r="R146" s="50">
        <f t="shared" si="33"/>
        <v>723981.24</v>
      </c>
      <c r="S146" s="50">
        <v>550103</v>
      </c>
      <c r="T146" s="48">
        <f t="shared" si="27"/>
        <v>484090.64</v>
      </c>
      <c r="U146" s="48">
        <v>1200315.8599999999</v>
      </c>
      <c r="V146" s="48">
        <f t="shared" si="28"/>
        <v>1140300.07</v>
      </c>
      <c r="W146" s="51">
        <f t="shared" si="29"/>
        <v>1208071.8799999999</v>
      </c>
    </row>
    <row r="147" spans="1:23" s="55" customFormat="1" ht="12.5" x14ac:dyDescent="0.25">
      <c r="A147" s="55">
        <v>341</v>
      </c>
      <c r="B147" s="55" t="s">
        <v>164</v>
      </c>
      <c r="C147" s="55" t="b">
        <f t="shared" si="30"/>
        <v>1</v>
      </c>
      <c r="D147" s="55">
        <v>341</v>
      </c>
      <c r="E147" s="53" t="s">
        <v>164</v>
      </c>
      <c r="F147" s="47">
        <v>63.072299999999998</v>
      </c>
      <c r="G147" s="47">
        <f t="shared" si="23"/>
        <v>229334.67</v>
      </c>
      <c r="H147" s="47">
        <v>18.994499999999999</v>
      </c>
      <c r="I147" s="47">
        <f t="shared" si="31"/>
        <v>34532.379999999997</v>
      </c>
      <c r="J147" s="47">
        <v>13.0334</v>
      </c>
      <c r="K147" s="48">
        <f t="shared" si="24"/>
        <v>25494.5</v>
      </c>
      <c r="L147" s="47">
        <v>2</v>
      </c>
      <c r="M147" s="47">
        <f t="shared" si="25"/>
        <v>1422.8</v>
      </c>
      <c r="N147" s="47">
        <v>1</v>
      </c>
      <c r="O147" s="48">
        <f t="shared" si="32"/>
        <v>711.4</v>
      </c>
      <c r="P147" s="47">
        <f t="shared" si="26"/>
        <v>291495.75</v>
      </c>
      <c r="Q147" s="54">
        <v>134376</v>
      </c>
      <c r="R147" s="50">
        <f t="shared" si="33"/>
        <v>157119.75</v>
      </c>
      <c r="S147" s="50">
        <v>368990</v>
      </c>
      <c r="T147" s="48">
        <f t="shared" si="27"/>
        <v>324711.2</v>
      </c>
      <c r="U147" s="48">
        <v>470459.92</v>
      </c>
      <c r="V147" s="48">
        <f t="shared" si="28"/>
        <v>446936.92</v>
      </c>
      <c r="W147" s="51">
        <f t="shared" si="29"/>
        <v>481830.95</v>
      </c>
    </row>
    <row r="148" spans="1:23" s="55" customFormat="1" ht="12.5" x14ac:dyDescent="0.25">
      <c r="A148" s="55">
        <v>344</v>
      </c>
      <c r="B148" s="55" t="s">
        <v>165</v>
      </c>
      <c r="C148" s="55" t="b">
        <f t="shared" si="30"/>
        <v>1</v>
      </c>
      <c r="D148" s="55">
        <v>344</v>
      </c>
      <c r="E148" s="53" t="s">
        <v>165</v>
      </c>
      <c r="F148" s="47">
        <v>0</v>
      </c>
      <c r="G148" s="47">
        <f t="shared" si="23"/>
        <v>0</v>
      </c>
      <c r="H148" s="47">
        <v>0</v>
      </c>
      <c r="I148" s="47">
        <f t="shared" si="31"/>
        <v>0</v>
      </c>
      <c r="J148" s="47">
        <v>0</v>
      </c>
      <c r="K148" s="48">
        <f t="shared" si="24"/>
        <v>0</v>
      </c>
      <c r="L148" s="47">
        <v>0</v>
      </c>
      <c r="M148" s="47">
        <f t="shared" si="25"/>
        <v>0</v>
      </c>
      <c r="N148" s="47">
        <v>0</v>
      </c>
      <c r="O148" s="48">
        <f t="shared" si="32"/>
        <v>0</v>
      </c>
      <c r="P148" s="47">
        <f t="shared" si="26"/>
        <v>0</v>
      </c>
      <c r="Q148" s="54">
        <v>0</v>
      </c>
      <c r="R148" s="50">
        <f t="shared" si="33"/>
        <v>0</v>
      </c>
      <c r="S148" s="50">
        <v>0</v>
      </c>
      <c r="T148" s="48">
        <f t="shared" si="27"/>
        <v>0</v>
      </c>
      <c r="U148" s="48">
        <v>0</v>
      </c>
      <c r="V148" s="48">
        <f t="shared" si="28"/>
        <v>0</v>
      </c>
      <c r="W148" s="51">
        <f t="shared" si="29"/>
        <v>0</v>
      </c>
    </row>
    <row r="149" spans="1:23" s="55" customFormat="1" ht="12.5" x14ac:dyDescent="0.25">
      <c r="A149" s="55">
        <v>345</v>
      </c>
      <c r="B149" s="55" t="s">
        <v>166</v>
      </c>
      <c r="C149" s="55" t="b">
        <f t="shared" si="30"/>
        <v>1</v>
      </c>
      <c r="D149" s="55">
        <v>345</v>
      </c>
      <c r="E149" s="53" t="s">
        <v>166</v>
      </c>
      <c r="F149" s="47">
        <v>149.8467</v>
      </c>
      <c r="G149" s="47">
        <f t="shared" si="23"/>
        <v>544851.59</v>
      </c>
      <c r="H149" s="47">
        <v>23.603999999999999</v>
      </c>
      <c r="I149" s="47">
        <f t="shared" si="31"/>
        <v>42912.54</v>
      </c>
      <c r="J149" s="47">
        <v>17.910399999999999</v>
      </c>
      <c r="K149" s="48">
        <f t="shared" si="24"/>
        <v>35034.35</v>
      </c>
      <c r="L149" s="47">
        <v>0</v>
      </c>
      <c r="M149" s="47">
        <f t="shared" si="25"/>
        <v>0</v>
      </c>
      <c r="N149" s="47">
        <v>2</v>
      </c>
      <c r="O149" s="48">
        <f t="shared" si="32"/>
        <v>1422.8</v>
      </c>
      <c r="P149" s="47">
        <f t="shared" si="26"/>
        <v>624221.28</v>
      </c>
      <c r="Q149" s="54">
        <v>343950</v>
      </c>
      <c r="R149" s="50">
        <f t="shared" si="33"/>
        <v>280271.28000000003</v>
      </c>
      <c r="S149" s="50">
        <v>53895</v>
      </c>
      <c r="T149" s="48">
        <f t="shared" si="27"/>
        <v>47427.6</v>
      </c>
      <c r="U149" s="48">
        <v>338083.33999999997</v>
      </c>
      <c r="V149" s="48">
        <f t="shared" si="28"/>
        <v>321179.17</v>
      </c>
      <c r="W149" s="51">
        <f t="shared" si="29"/>
        <v>327698.88</v>
      </c>
    </row>
    <row r="150" spans="1:23" s="55" customFormat="1" ht="12.5" x14ac:dyDescent="0.25">
      <c r="A150" s="55">
        <v>347</v>
      </c>
      <c r="B150" s="55" t="s">
        <v>167</v>
      </c>
      <c r="C150" s="55" t="b">
        <f t="shared" si="30"/>
        <v>1</v>
      </c>
      <c r="D150" s="55">
        <v>347</v>
      </c>
      <c r="E150" s="53" t="s">
        <v>167</v>
      </c>
      <c r="F150" s="47">
        <v>716.43100000000004</v>
      </c>
      <c r="G150" s="47">
        <f t="shared" si="23"/>
        <v>2604986.1</v>
      </c>
      <c r="H150" s="47">
        <v>241.80670000000001</v>
      </c>
      <c r="I150" s="47">
        <f t="shared" si="31"/>
        <v>439609.42</v>
      </c>
      <c r="J150" s="47">
        <v>146.1052</v>
      </c>
      <c r="K150" s="48">
        <f t="shared" si="24"/>
        <v>285794.92</v>
      </c>
      <c r="L150" s="47">
        <v>7.7398999999999996</v>
      </c>
      <c r="M150" s="47">
        <f t="shared" si="25"/>
        <v>5506.16</v>
      </c>
      <c r="N150" s="47">
        <v>11</v>
      </c>
      <c r="O150" s="48">
        <f t="shared" si="32"/>
        <v>7825.4</v>
      </c>
      <c r="P150" s="47">
        <f t="shared" si="26"/>
        <v>3343722</v>
      </c>
      <c r="Q150" s="54">
        <v>4252522</v>
      </c>
      <c r="R150" s="50">
        <f t="shared" si="33"/>
        <v>0</v>
      </c>
      <c r="S150" s="50">
        <v>248981</v>
      </c>
      <c r="T150" s="48">
        <f t="shared" si="27"/>
        <v>0</v>
      </c>
      <c r="U150" s="48">
        <v>0</v>
      </c>
      <c r="V150" s="48">
        <f t="shared" si="28"/>
        <v>0</v>
      </c>
      <c r="W150" s="51">
        <f t="shared" si="29"/>
        <v>0</v>
      </c>
    </row>
    <row r="151" spans="1:23" s="55" customFormat="1" ht="12.5" x14ac:dyDescent="0.25">
      <c r="A151" s="55">
        <v>351</v>
      </c>
      <c r="B151" s="55" t="s">
        <v>168</v>
      </c>
      <c r="C151" s="55" t="b">
        <f t="shared" si="30"/>
        <v>1</v>
      </c>
      <c r="D151" s="55">
        <v>351</v>
      </c>
      <c r="E151" s="53" t="s">
        <v>168</v>
      </c>
      <c r="F151" s="47">
        <v>3549.924</v>
      </c>
      <c r="G151" s="47">
        <f t="shared" si="23"/>
        <v>12907736.66</v>
      </c>
      <c r="H151" s="47">
        <v>367.92719999999997</v>
      </c>
      <c r="I151" s="47">
        <f t="shared" si="31"/>
        <v>668899.01</v>
      </c>
      <c r="J151" s="47">
        <v>607.46299999999997</v>
      </c>
      <c r="K151" s="48">
        <f t="shared" si="24"/>
        <v>1188252.3</v>
      </c>
      <c r="L151" s="47">
        <v>65.508399999999995</v>
      </c>
      <c r="M151" s="47">
        <f t="shared" si="25"/>
        <v>46602.68</v>
      </c>
      <c r="N151" s="47">
        <v>70</v>
      </c>
      <c r="O151" s="48">
        <f t="shared" si="32"/>
        <v>49798</v>
      </c>
      <c r="P151" s="47">
        <f t="shared" si="26"/>
        <v>14861288.65</v>
      </c>
      <c r="Q151" s="54">
        <v>7054459</v>
      </c>
      <c r="R151" s="50">
        <f t="shared" si="33"/>
        <v>7806829.6500000004</v>
      </c>
      <c r="S151" s="50">
        <v>531304</v>
      </c>
      <c r="T151" s="48">
        <f t="shared" si="27"/>
        <v>467547.52</v>
      </c>
      <c r="U151" s="48">
        <v>8182751.7799999993</v>
      </c>
      <c r="V151" s="48">
        <f t="shared" si="28"/>
        <v>7773614.1900000004</v>
      </c>
      <c r="W151" s="51">
        <f t="shared" si="29"/>
        <v>8274377.1699999999</v>
      </c>
    </row>
    <row r="152" spans="1:23" s="55" customFormat="1" ht="12.5" x14ac:dyDescent="0.25">
      <c r="A152" s="55">
        <v>353</v>
      </c>
      <c r="B152" s="55" t="s">
        <v>169</v>
      </c>
      <c r="C152" s="55" t="b">
        <f t="shared" si="30"/>
        <v>1</v>
      </c>
      <c r="D152" s="55">
        <v>353</v>
      </c>
      <c r="E152" s="53" t="s">
        <v>169</v>
      </c>
      <c r="F152" s="47">
        <v>236.37739999999999</v>
      </c>
      <c r="G152" s="47">
        <f t="shared" si="23"/>
        <v>859482.41</v>
      </c>
      <c r="H152" s="47">
        <v>80.090400000000002</v>
      </c>
      <c r="I152" s="47">
        <f t="shared" si="31"/>
        <v>145605.95000000001</v>
      </c>
      <c r="J152" s="47">
        <v>44.941600000000001</v>
      </c>
      <c r="K152" s="48">
        <f t="shared" si="24"/>
        <v>87909.81</v>
      </c>
      <c r="L152" s="47">
        <v>0</v>
      </c>
      <c r="M152" s="47">
        <f t="shared" si="25"/>
        <v>0</v>
      </c>
      <c r="N152" s="47">
        <v>6.5747</v>
      </c>
      <c r="O152" s="48">
        <f t="shared" si="32"/>
        <v>4677.24</v>
      </c>
      <c r="P152" s="47">
        <f t="shared" si="26"/>
        <v>1097675.4100000001</v>
      </c>
      <c r="Q152" s="54">
        <v>353884</v>
      </c>
      <c r="R152" s="50">
        <f t="shared" si="33"/>
        <v>743791.41000000015</v>
      </c>
      <c r="S152" s="50">
        <v>579583</v>
      </c>
      <c r="T152" s="48">
        <f t="shared" si="27"/>
        <v>510033.04</v>
      </c>
      <c r="U152" s="48">
        <v>1278568.8499999999</v>
      </c>
      <c r="V152" s="48">
        <f t="shared" si="28"/>
        <v>1214640.4099999999</v>
      </c>
      <c r="W152" s="51">
        <f t="shared" si="29"/>
        <v>1253824.4500000002</v>
      </c>
    </row>
    <row r="153" spans="1:23" s="55" customFormat="1" ht="12.5" x14ac:dyDescent="0.25">
      <c r="A153" s="55">
        <v>355</v>
      </c>
      <c r="B153" s="55" t="s">
        <v>170</v>
      </c>
      <c r="C153" s="55" t="b">
        <f t="shared" si="30"/>
        <v>1</v>
      </c>
      <c r="D153" s="55">
        <v>355</v>
      </c>
      <c r="E153" s="53" t="s">
        <v>170</v>
      </c>
      <c r="F153" s="47">
        <v>169.60310000000001</v>
      </c>
      <c r="G153" s="47">
        <f t="shared" si="23"/>
        <v>616687.05000000005</v>
      </c>
      <c r="H153" s="47">
        <v>55.009300000000003</v>
      </c>
      <c r="I153" s="47">
        <f t="shared" si="31"/>
        <v>100008.01</v>
      </c>
      <c r="J153" s="47">
        <v>28.567499999999999</v>
      </c>
      <c r="K153" s="48">
        <f t="shared" si="24"/>
        <v>55880.6</v>
      </c>
      <c r="L153" s="47">
        <v>1</v>
      </c>
      <c r="M153" s="47">
        <f t="shared" si="25"/>
        <v>711.4</v>
      </c>
      <c r="N153" s="47">
        <v>2</v>
      </c>
      <c r="O153" s="48">
        <f t="shared" si="32"/>
        <v>1422.8</v>
      </c>
      <c r="P153" s="47">
        <f t="shared" si="26"/>
        <v>774709.8600000001</v>
      </c>
      <c r="Q153" s="54">
        <v>228798</v>
      </c>
      <c r="R153" s="50">
        <f t="shared" si="33"/>
        <v>545911.8600000001</v>
      </c>
      <c r="S153" s="50">
        <v>627508</v>
      </c>
      <c r="T153" s="48">
        <f t="shared" si="27"/>
        <v>552207.04</v>
      </c>
      <c r="U153" s="48">
        <v>1066493.6600000001</v>
      </c>
      <c r="V153" s="48">
        <f t="shared" si="28"/>
        <v>1013168.98</v>
      </c>
      <c r="W153" s="51">
        <f t="shared" si="29"/>
        <v>1098118.9000000001</v>
      </c>
    </row>
    <row r="154" spans="1:23" s="55" customFormat="1" ht="12.5" x14ac:dyDescent="0.25">
      <c r="A154" s="55">
        <v>357</v>
      </c>
      <c r="B154" s="55" t="s">
        <v>171</v>
      </c>
      <c r="C154" s="55" t="b">
        <f t="shared" si="30"/>
        <v>1</v>
      </c>
      <c r="D154" s="55">
        <v>357</v>
      </c>
      <c r="E154" s="53" t="s">
        <v>171</v>
      </c>
      <c r="F154" s="47">
        <v>2158.1958</v>
      </c>
      <c r="G154" s="47">
        <f t="shared" si="23"/>
        <v>7847329.4199999999</v>
      </c>
      <c r="H154" s="47">
        <v>400.2355</v>
      </c>
      <c r="I154" s="47">
        <f t="shared" si="31"/>
        <v>727636.14</v>
      </c>
      <c r="J154" s="47">
        <v>372.29</v>
      </c>
      <c r="K154" s="48">
        <f t="shared" si="24"/>
        <v>728232.75</v>
      </c>
      <c r="L154" s="47">
        <v>26.0809</v>
      </c>
      <c r="M154" s="47">
        <f t="shared" si="25"/>
        <v>18553.95</v>
      </c>
      <c r="N154" s="47">
        <v>29.9133</v>
      </c>
      <c r="O154" s="48">
        <f t="shared" si="32"/>
        <v>21280.32</v>
      </c>
      <c r="P154" s="47">
        <f t="shared" si="26"/>
        <v>9343032.5800000001</v>
      </c>
      <c r="Q154" s="54">
        <v>3026981</v>
      </c>
      <c r="R154" s="50">
        <f t="shared" si="33"/>
        <v>6316051.5800000001</v>
      </c>
      <c r="S154" s="50">
        <v>1100484</v>
      </c>
      <c r="T154" s="48">
        <f t="shared" si="27"/>
        <v>968425.92</v>
      </c>
      <c r="U154" s="48">
        <v>7229140.9499999993</v>
      </c>
      <c r="V154" s="48">
        <f t="shared" si="28"/>
        <v>6867683.9000000004</v>
      </c>
      <c r="W154" s="51">
        <f t="shared" si="29"/>
        <v>7284477.5</v>
      </c>
    </row>
    <row r="155" spans="1:23" s="55" customFormat="1" ht="12.5" x14ac:dyDescent="0.25">
      <c r="A155" s="55">
        <v>358</v>
      </c>
      <c r="B155" s="55" t="s">
        <v>172</v>
      </c>
      <c r="C155" s="55" t="b">
        <f t="shared" si="30"/>
        <v>1</v>
      </c>
      <c r="D155" s="55">
        <v>358</v>
      </c>
      <c r="E155" s="53" t="s">
        <v>172</v>
      </c>
      <c r="F155" s="47">
        <v>1</v>
      </c>
      <c r="G155" s="47">
        <f t="shared" si="23"/>
        <v>3636.06</v>
      </c>
      <c r="H155" s="47">
        <v>0</v>
      </c>
      <c r="I155" s="47">
        <f t="shared" si="31"/>
        <v>0</v>
      </c>
      <c r="J155" s="47">
        <v>0</v>
      </c>
      <c r="K155" s="48">
        <f t="shared" si="24"/>
        <v>0</v>
      </c>
      <c r="L155" s="47">
        <v>0</v>
      </c>
      <c r="M155" s="47">
        <f t="shared" si="25"/>
        <v>0</v>
      </c>
      <c r="N155" s="47">
        <v>0</v>
      </c>
      <c r="O155" s="48">
        <f t="shared" si="32"/>
        <v>0</v>
      </c>
      <c r="P155" s="47">
        <f t="shared" si="26"/>
        <v>3636.06</v>
      </c>
      <c r="Q155" s="54">
        <v>20693</v>
      </c>
      <c r="R155" s="50">
        <f t="shared" si="33"/>
        <v>0</v>
      </c>
      <c r="S155" s="50">
        <v>0</v>
      </c>
      <c r="T155" s="48">
        <f t="shared" si="27"/>
        <v>0</v>
      </c>
      <c r="U155" s="48">
        <v>0</v>
      </c>
      <c r="V155" s="48">
        <f t="shared" si="28"/>
        <v>0</v>
      </c>
      <c r="W155" s="51">
        <f t="shared" si="29"/>
        <v>0</v>
      </c>
    </row>
    <row r="156" spans="1:23" s="55" customFormat="1" ht="12.5" x14ac:dyDescent="0.25">
      <c r="A156" s="55">
        <v>359</v>
      </c>
      <c r="B156" s="55" t="s">
        <v>173</v>
      </c>
      <c r="C156" s="55" t="b">
        <f t="shared" si="30"/>
        <v>1</v>
      </c>
      <c r="D156" s="55">
        <v>359</v>
      </c>
      <c r="E156" s="53" t="s">
        <v>173</v>
      </c>
      <c r="F156" s="47">
        <v>497.44369999999998</v>
      </c>
      <c r="G156" s="47">
        <f t="shared" si="23"/>
        <v>1808735.14</v>
      </c>
      <c r="H156" s="47">
        <v>159.61190000000002</v>
      </c>
      <c r="I156" s="47">
        <f t="shared" si="31"/>
        <v>290177.63</v>
      </c>
      <c r="J156" s="47">
        <v>99.365799999999993</v>
      </c>
      <c r="K156" s="48">
        <f t="shared" si="24"/>
        <v>194368.45</v>
      </c>
      <c r="L156" s="47">
        <v>6.5</v>
      </c>
      <c r="M156" s="47">
        <f t="shared" si="25"/>
        <v>4624.1000000000004</v>
      </c>
      <c r="N156" s="47">
        <v>12.231199999999999</v>
      </c>
      <c r="O156" s="48">
        <f t="shared" si="32"/>
        <v>8701.2800000000007</v>
      </c>
      <c r="P156" s="47">
        <f t="shared" si="26"/>
        <v>2306606.6</v>
      </c>
      <c r="Q156" s="54">
        <v>831452</v>
      </c>
      <c r="R156" s="50">
        <f t="shared" si="33"/>
        <v>1475154.6</v>
      </c>
      <c r="S156" s="50">
        <v>1281178</v>
      </c>
      <c r="T156" s="48">
        <f t="shared" si="27"/>
        <v>1127436.6399999999</v>
      </c>
      <c r="U156" s="48">
        <v>2660173.9299999997</v>
      </c>
      <c r="V156" s="48">
        <f t="shared" si="28"/>
        <v>2527165.23</v>
      </c>
      <c r="W156" s="51">
        <f t="shared" si="29"/>
        <v>2602591.2400000002</v>
      </c>
    </row>
    <row r="157" spans="1:23" s="55" customFormat="1" ht="12.5" x14ac:dyDescent="0.25">
      <c r="A157" s="55">
        <v>365</v>
      </c>
      <c r="B157" s="55" t="s">
        <v>174</v>
      </c>
      <c r="C157" s="55" t="b">
        <f t="shared" si="30"/>
        <v>1</v>
      </c>
      <c r="D157" s="55">
        <v>365</v>
      </c>
      <c r="E157" s="53" t="s">
        <v>174</v>
      </c>
      <c r="F157" s="47">
        <v>116.4594</v>
      </c>
      <c r="G157" s="47">
        <f t="shared" si="23"/>
        <v>423453.37</v>
      </c>
      <c r="H157" s="47">
        <v>26.034399999999998</v>
      </c>
      <c r="I157" s="47">
        <f t="shared" si="31"/>
        <v>47331.06</v>
      </c>
      <c r="J157" s="47">
        <v>22.971700000000002</v>
      </c>
      <c r="K157" s="48">
        <f t="shared" si="24"/>
        <v>44934.71</v>
      </c>
      <c r="L157" s="47">
        <v>0</v>
      </c>
      <c r="M157" s="47">
        <f t="shared" si="25"/>
        <v>0</v>
      </c>
      <c r="N157" s="47">
        <v>3</v>
      </c>
      <c r="O157" s="48">
        <f t="shared" si="32"/>
        <v>2134.1999999999998</v>
      </c>
      <c r="P157" s="47">
        <f t="shared" si="26"/>
        <v>517853.34</v>
      </c>
      <c r="Q157" s="54">
        <v>169588</v>
      </c>
      <c r="R157" s="50">
        <f t="shared" si="33"/>
        <v>348265.34</v>
      </c>
      <c r="S157" s="50">
        <v>53118</v>
      </c>
      <c r="T157" s="48">
        <f t="shared" si="27"/>
        <v>46743.839999999997</v>
      </c>
      <c r="U157" s="48">
        <v>396367.19999999995</v>
      </c>
      <c r="V157" s="48">
        <f t="shared" si="28"/>
        <v>376548.84</v>
      </c>
      <c r="W157" s="51">
        <f t="shared" si="29"/>
        <v>395009.18000000005</v>
      </c>
    </row>
    <row r="158" spans="1:23" s="55" customFormat="1" ht="12.5" x14ac:dyDescent="0.25">
      <c r="A158" s="55">
        <v>367</v>
      </c>
      <c r="B158" s="55" t="s">
        <v>175</v>
      </c>
      <c r="C158" s="55" t="b">
        <f t="shared" si="30"/>
        <v>1</v>
      </c>
      <c r="D158" s="55">
        <v>367</v>
      </c>
      <c r="E158" s="53" t="s">
        <v>175</v>
      </c>
      <c r="F158" s="47">
        <v>392.5607</v>
      </c>
      <c r="G158" s="47">
        <f t="shared" si="23"/>
        <v>1427374.26</v>
      </c>
      <c r="H158" s="47">
        <v>28.065899999999999</v>
      </c>
      <c r="I158" s="47">
        <f t="shared" si="31"/>
        <v>51024.37</v>
      </c>
      <c r="J158" s="47">
        <v>56.761899999999997</v>
      </c>
      <c r="K158" s="48">
        <f t="shared" si="24"/>
        <v>111031.38</v>
      </c>
      <c r="L158" s="47">
        <v>2</v>
      </c>
      <c r="M158" s="47">
        <f t="shared" si="25"/>
        <v>1422.8</v>
      </c>
      <c r="N158" s="47">
        <v>8</v>
      </c>
      <c r="O158" s="48">
        <f t="shared" si="32"/>
        <v>5691.2</v>
      </c>
      <c r="P158" s="47">
        <f t="shared" si="26"/>
        <v>1596544.0100000002</v>
      </c>
      <c r="Q158" s="54">
        <v>575312</v>
      </c>
      <c r="R158" s="50">
        <f t="shared" si="33"/>
        <v>1021232.0100000002</v>
      </c>
      <c r="S158" s="50">
        <v>252587</v>
      </c>
      <c r="T158" s="48">
        <f t="shared" si="27"/>
        <v>222276.56</v>
      </c>
      <c r="U158" s="48">
        <v>1235267.3700000001</v>
      </c>
      <c r="V158" s="48">
        <f t="shared" si="28"/>
        <v>1173504</v>
      </c>
      <c r="W158" s="51">
        <f t="shared" si="29"/>
        <v>1243508.5700000003</v>
      </c>
    </row>
    <row r="159" spans="1:23" s="55" customFormat="1" ht="12.5" x14ac:dyDescent="0.25">
      <c r="A159" s="55">
        <v>369</v>
      </c>
      <c r="B159" s="55" t="s">
        <v>176</v>
      </c>
      <c r="C159" s="55" t="b">
        <f t="shared" si="30"/>
        <v>1</v>
      </c>
      <c r="D159" s="55">
        <v>369</v>
      </c>
      <c r="E159" s="53" t="s">
        <v>176</v>
      </c>
      <c r="F159" s="47">
        <v>452.23749999999995</v>
      </c>
      <c r="G159" s="47">
        <f t="shared" si="23"/>
        <v>1644362.68</v>
      </c>
      <c r="H159" s="47">
        <v>132.73320000000001</v>
      </c>
      <c r="I159" s="47">
        <f t="shared" si="31"/>
        <v>241311.61</v>
      </c>
      <c r="J159" s="47">
        <v>84.261899999999997</v>
      </c>
      <c r="K159" s="48">
        <f t="shared" si="24"/>
        <v>164823.85999999999</v>
      </c>
      <c r="L159" s="47">
        <v>7.6079999999999997</v>
      </c>
      <c r="M159" s="47">
        <f t="shared" si="25"/>
        <v>5412.33</v>
      </c>
      <c r="N159" s="47">
        <v>5</v>
      </c>
      <c r="O159" s="48">
        <f t="shared" si="32"/>
        <v>3557</v>
      </c>
      <c r="P159" s="47">
        <f t="shared" si="26"/>
        <v>2059467.48</v>
      </c>
      <c r="Q159" s="54">
        <v>6415983</v>
      </c>
      <c r="R159" s="50">
        <f t="shared" si="33"/>
        <v>0</v>
      </c>
      <c r="S159" s="50">
        <v>0</v>
      </c>
      <c r="T159" s="48">
        <f t="shared" si="27"/>
        <v>0</v>
      </c>
      <c r="U159" s="48">
        <v>0</v>
      </c>
      <c r="V159" s="48">
        <f t="shared" si="28"/>
        <v>0</v>
      </c>
      <c r="W159" s="51">
        <f t="shared" si="29"/>
        <v>0</v>
      </c>
    </row>
    <row r="160" spans="1:23" s="55" customFormat="1" ht="12.5" x14ac:dyDescent="0.25">
      <c r="A160" s="55">
        <v>371</v>
      </c>
      <c r="B160" s="55" t="s">
        <v>177</v>
      </c>
      <c r="C160" s="55" t="b">
        <f t="shared" si="30"/>
        <v>1</v>
      </c>
      <c r="D160" s="55">
        <v>371</v>
      </c>
      <c r="E160" s="53" t="s">
        <v>177</v>
      </c>
      <c r="F160" s="47">
        <v>10576.7698</v>
      </c>
      <c r="G160" s="47">
        <f t="shared" si="23"/>
        <v>38457769.600000001</v>
      </c>
      <c r="H160" s="47">
        <v>4432.5470000000005</v>
      </c>
      <c r="I160" s="47">
        <f t="shared" si="31"/>
        <v>8058459.0999999996</v>
      </c>
      <c r="J160" s="47">
        <v>1841.4591</v>
      </c>
      <c r="K160" s="48">
        <f t="shared" si="24"/>
        <v>3602059.73</v>
      </c>
      <c r="L160" s="47">
        <v>1035.0542</v>
      </c>
      <c r="M160" s="47">
        <f t="shared" si="25"/>
        <v>736337.56</v>
      </c>
      <c r="N160" s="47">
        <v>125.6485</v>
      </c>
      <c r="O160" s="48">
        <f t="shared" si="32"/>
        <v>89386.34</v>
      </c>
      <c r="P160" s="47">
        <f t="shared" si="26"/>
        <v>50944012.330000006</v>
      </c>
      <c r="Q160" s="54">
        <v>20371844</v>
      </c>
      <c r="R160" s="50">
        <f t="shared" si="33"/>
        <v>30572168.330000006</v>
      </c>
      <c r="S160" s="50">
        <v>4793937</v>
      </c>
      <c r="T160" s="48">
        <f t="shared" si="27"/>
        <v>4218664.5599999996</v>
      </c>
      <c r="U160" s="48">
        <v>34380247.890000008</v>
      </c>
      <c r="V160" s="48">
        <f t="shared" si="28"/>
        <v>32661235.5</v>
      </c>
      <c r="W160" s="51">
        <f t="shared" si="29"/>
        <v>34790832.890000008</v>
      </c>
    </row>
    <row r="161" spans="1:23" s="55" customFormat="1" ht="12.5" x14ac:dyDescent="0.25">
      <c r="A161" s="55">
        <v>375</v>
      </c>
      <c r="B161" s="55" t="s">
        <v>178</v>
      </c>
      <c r="C161" s="55" t="b">
        <f t="shared" si="30"/>
        <v>1</v>
      </c>
      <c r="D161" s="55">
        <v>375</v>
      </c>
      <c r="E161" s="53" t="s">
        <v>178</v>
      </c>
      <c r="F161" s="47">
        <v>53.122199999999999</v>
      </c>
      <c r="G161" s="47">
        <f t="shared" si="23"/>
        <v>193155.51</v>
      </c>
      <c r="H161" s="47">
        <v>14</v>
      </c>
      <c r="I161" s="47">
        <f t="shared" si="31"/>
        <v>25452.28</v>
      </c>
      <c r="J161" s="47">
        <v>2.9056000000000002</v>
      </c>
      <c r="K161" s="48">
        <f t="shared" si="24"/>
        <v>5683.62</v>
      </c>
      <c r="L161" s="47">
        <v>0</v>
      </c>
      <c r="M161" s="47">
        <f t="shared" si="25"/>
        <v>0</v>
      </c>
      <c r="N161" s="47">
        <v>1</v>
      </c>
      <c r="O161" s="48">
        <f t="shared" si="32"/>
        <v>711.4</v>
      </c>
      <c r="P161" s="47">
        <f t="shared" si="26"/>
        <v>225002.81</v>
      </c>
      <c r="Q161" s="54">
        <v>251203</v>
      </c>
      <c r="R161" s="50">
        <f t="shared" si="33"/>
        <v>0</v>
      </c>
      <c r="S161" s="50">
        <v>95905</v>
      </c>
      <c r="T161" s="48">
        <f t="shared" si="27"/>
        <v>0</v>
      </c>
      <c r="U161" s="48">
        <v>86045.160000000033</v>
      </c>
      <c r="V161" s="48">
        <f t="shared" si="28"/>
        <v>81742.899999999994</v>
      </c>
      <c r="W161" s="51">
        <f t="shared" si="29"/>
        <v>81742.899999999994</v>
      </c>
    </row>
    <row r="162" spans="1:23" s="55" customFormat="1" ht="12.5" x14ac:dyDescent="0.25">
      <c r="A162" s="55">
        <v>377</v>
      </c>
      <c r="B162" s="55" t="s">
        <v>179</v>
      </c>
      <c r="C162" s="55" t="b">
        <f t="shared" si="30"/>
        <v>1</v>
      </c>
      <c r="D162" s="55">
        <v>377</v>
      </c>
      <c r="E162" s="53" t="s">
        <v>179</v>
      </c>
      <c r="F162" s="47">
        <v>1028.4616000000001</v>
      </c>
      <c r="G162" s="47">
        <f t="shared" si="23"/>
        <v>3739548.09</v>
      </c>
      <c r="H162" s="47">
        <v>84.628299999999996</v>
      </c>
      <c r="I162" s="47">
        <f t="shared" si="31"/>
        <v>153855.94</v>
      </c>
      <c r="J162" s="47">
        <v>155.1277</v>
      </c>
      <c r="K162" s="48">
        <f t="shared" si="24"/>
        <v>303443.74</v>
      </c>
      <c r="L162" s="47">
        <v>0</v>
      </c>
      <c r="M162" s="47">
        <f t="shared" si="25"/>
        <v>0</v>
      </c>
      <c r="N162" s="47">
        <v>14.394399999999999</v>
      </c>
      <c r="O162" s="48">
        <f t="shared" si="32"/>
        <v>10240.18</v>
      </c>
      <c r="P162" s="47">
        <f t="shared" si="26"/>
        <v>4207087.9499999993</v>
      </c>
      <c r="Q162" s="54">
        <v>1358249</v>
      </c>
      <c r="R162" s="50">
        <f t="shared" si="33"/>
        <v>2848838.9499999993</v>
      </c>
      <c r="S162" s="50">
        <v>35366</v>
      </c>
      <c r="T162" s="48">
        <f t="shared" si="27"/>
        <v>31122.080000000002</v>
      </c>
      <c r="U162" s="48">
        <v>2907902.2600000007</v>
      </c>
      <c r="V162" s="48">
        <f t="shared" si="28"/>
        <v>2762507.15</v>
      </c>
      <c r="W162" s="51">
        <f t="shared" si="29"/>
        <v>2879961.0299999993</v>
      </c>
    </row>
    <row r="163" spans="1:23" s="55" customFormat="1" ht="12.5" x14ac:dyDescent="0.25">
      <c r="A163" s="55">
        <v>379</v>
      </c>
      <c r="B163" s="55" t="s">
        <v>180</v>
      </c>
      <c r="C163" s="55" t="b">
        <f t="shared" si="30"/>
        <v>1</v>
      </c>
      <c r="D163" s="55">
        <v>379</v>
      </c>
      <c r="E163" s="53" t="s">
        <v>180</v>
      </c>
      <c r="F163" s="47">
        <v>225.35760000000002</v>
      </c>
      <c r="G163" s="47">
        <f t="shared" si="23"/>
        <v>819413.76</v>
      </c>
      <c r="H163" s="47">
        <v>38.177799999999998</v>
      </c>
      <c r="I163" s="47">
        <f t="shared" si="31"/>
        <v>69408</v>
      </c>
      <c r="J163" s="47">
        <v>30.277799999999999</v>
      </c>
      <c r="K163" s="48">
        <f t="shared" si="24"/>
        <v>59226.1</v>
      </c>
      <c r="L163" s="47">
        <v>0</v>
      </c>
      <c r="M163" s="47">
        <f t="shared" si="25"/>
        <v>0</v>
      </c>
      <c r="N163" s="47">
        <v>2</v>
      </c>
      <c r="O163" s="48">
        <f t="shared" si="32"/>
        <v>1422.8</v>
      </c>
      <c r="P163" s="47">
        <f t="shared" si="26"/>
        <v>949470.66</v>
      </c>
      <c r="Q163" s="54">
        <v>1580159</v>
      </c>
      <c r="R163" s="50">
        <f t="shared" si="33"/>
        <v>0</v>
      </c>
      <c r="S163" s="50">
        <v>4256</v>
      </c>
      <c r="T163" s="48">
        <f t="shared" si="27"/>
        <v>0</v>
      </c>
      <c r="U163" s="48">
        <v>0</v>
      </c>
      <c r="V163" s="48">
        <f t="shared" si="28"/>
        <v>0</v>
      </c>
      <c r="W163" s="51">
        <f t="shared" si="29"/>
        <v>0</v>
      </c>
    </row>
    <row r="164" spans="1:23" s="55" customFormat="1" ht="12.5" x14ac:dyDescent="0.25">
      <c r="A164" s="55">
        <v>381</v>
      </c>
      <c r="B164" s="55" t="s">
        <v>181</v>
      </c>
      <c r="C164" s="55" t="b">
        <f t="shared" si="30"/>
        <v>1</v>
      </c>
      <c r="D164" s="55">
        <v>381</v>
      </c>
      <c r="E164" s="53" t="s">
        <v>181</v>
      </c>
      <c r="F164" s="47">
        <v>92.556200000000004</v>
      </c>
      <c r="G164" s="47">
        <f t="shared" si="23"/>
        <v>336539.9</v>
      </c>
      <c r="H164" s="47">
        <v>3.7768000000000002</v>
      </c>
      <c r="I164" s="47">
        <f t="shared" si="31"/>
        <v>6866.3</v>
      </c>
      <c r="J164" s="47">
        <v>11.6722</v>
      </c>
      <c r="K164" s="48">
        <f t="shared" si="24"/>
        <v>22831.87</v>
      </c>
      <c r="L164" s="47">
        <v>0.5</v>
      </c>
      <c r="M164" s="47">
        <f t="shared" si="25"/>
        <v>355.7</v>
      </c>
      <c r="N164" s="47">
        <v>0</v>
      </c>
      <c r="O164" s="48">
        <f t="shared" si="32"/>
        <v>0</v>
      </c>
      <c r="P164" s="47">
        <f t="shared" si="26"/>
        <v>366593.77</v>
      </c>
      <c r="Q164" s="54">
        <v>1603889</v>
      </c>
      <c r="R164" s="50">
        <f t="shared" si="33"/>
        <v>0</v>
      </c>
      <c r="S164" s="50">
        <v>0</v>
      </c>
      <c r="T164" s="48">
        <f t="shared" si="27"/>
        <v>0</v>
      </c>
      <c r="U164" s="48">
        <v>0</v>
      </c>
      <c r="V164" s="48">
        <f t="shared" si="28"/>
        <v>0</v>
      </c>
      <c r="W164" s="51">
        <f t="shared" si="29"/>
        <v>0</v>
      </c>
    </row>
    <row r="165" spans="1:23" s="55" customFormat="1" ht="12.5" x14ac:dyDescent="0.25">
      <c r="A165" s="55">
        <v>383</v>
      </c>
      <c r="B165" s="55" t="s">
        <v>182</v>
      </c>
      <c r="C165" s="55" t="b">
        <f t="shared" si="30"/>
        <v>1</v>
      </c>
      <c r="D165" s="55">
        <v>383</v>
      </c>
      <c r="E165" s="53" t="s">
        <v>182</v>
      </c>
      <c r="F165" s="47">
        <v>350.5455</v>
      </c>
      <c r="G165" s="47">
        <f t="shared" si="23"/>
        <v>1274604.47</v>
      </c>
      <c r="H165" s="47">
        <v>96.497900000000001</v>
      </c>
      <c r="I165" s="47">
        <f t="shared" si="31"/>
        <v>175435.11</v>
      </c>
      <c r="J165" s="47">
        <v>53.328800000000001</v>
      </c>
      <c r="K165" s="48">
        <f t="shared" si="24"/>
        <v>104315.93</v>
      </c>
      <c r="L165" s="47">
        <v>0</v>
      </c>
      <c r="M165" s="47">
        <f t="shared" si="25"/>
        <v>0</v>
      </c>
      <c r="N165" s="47">
        <v>6</v>
      </c>
      <c r="O165" s="48">
        <f t="shared" si="32"/>
        <v>4268.3999999999996</v>
      </c>
      <c r="P165" s="47">
        <f t="shared" si="26"/>
        <v>1558623.91</v>
      </c>
      <c r="Q165" s="54">
        <v>957001</v>
      </c>
      <c r="R165" s="50">
        <f t="shared" si="33"/>
        <v>601622.90999999992</v>
      </c>
      <c r="S165" s="50">
        <v>0</v>
      </c>
      <c r="T165" s="48">
        <f t="shared" si="27"/>
        <v>0</v>
      </c>
      <c r="U165" s="48">
        <v>609372.7799999998</v>
      </c>
      <c r="V165" s="48">
        <f t="shared" si="28"/>
        <v>578904.14</v>
      </c>
      <c r="W165" s="51">
        <f t="shared" si="29"/>
        <v>601622.90999999992</v>
      </c>
    </row>
    <row r="166" spans="1:23" s="55" customFormat="1" ht="12.5" x14ac:dyDescent="0.25">
      <c r="A166" s="55">
        <v>387</v>
      </c>
      <c r="B166" s="55" t="s">
        <v>183</v>
      </c>
      <c r="C166" s="55" t="b">
        <f t="shared" si="30"/>
        <v>1</v>
      </c>
      <c r="D166" s="55">
        <v>387</v>
      </c>
      <c r="E166" s="53" t="s">
        <v>183</v>
      </c>
      <c r="F166" s="47">
        <v>255.23009999999999</v>
      </c>
      <c r="G166" s="47">
        <f t="shared" si="23"/>
        <v>928031.96</v>
      </c>
      <c r="H166" s="47">
        <v>9.5667000000000009</v>
      </c>
      <c r="I166" s="47">
        <f t="shared" si="31"/>
        <v>17392.45</v>
      </c>
      <c r="J166" s="47">
        <v>36.96</v>
      </c>
      <c r="K166" s="48">
        <f t="shared" si="24"/>
        <v>72297.09</v>
      </c>
      <c r="L166" s="47">
        <v>0</v>
      </c>
      <c r="M166" s="47">
        <f t="shared" si="25"/>
        <v>0</v>
      </c>
      <c r="N166" s="47">
        <v>9</v>
      </c>
      <c r="O166" s="48">
        <f t="shared" si="32"/>
        <v>6402.6</v>
      </c>
      <c r="P166" s="47">
        <f t="shared" si="26"/>
        <v>1024124.0999999999</v>
      </c>
      <c r="Q166" s="54">
        <v>562770</v>
      </c>
      <c r="R166" s="50">
        <f t="shared" si="33"/>
        <v>461354.09999999986</v>
      </c>
      <c r="S166" s="50">
        <v>0</v>
      </c>
      <c r="T166" s="48">
        <f t="shared" si="27"/>
        <v>0</v>
      </c>
      <c r="U166" s="48">
        <v>429334.54000000004</v>
      </c>
      <c r="V166" s="48">
        <f t="shared" si="28"/>
        <v>407867.81</v>
      </c>
      <c r="W166" s="51">
        <f t="shared" si="29"/>
        <v>461354.09999999986</v>
      </c>
    </row>
    <row r="167" spans="1:23" s="55" customFormat="1" ht="12.5" x14ac:dyDescent="0.25">
      <c r="A167" s="55">
        <v>389</v>
      </c>
      <c r="B167" s="55" t="s">
        <v>184</v>
      </c>
      <c r="C167" s="55" t="b">
        <f t="shared" si="30"/>
        <v>1</v>
      </c>
      <c r="D167" s="55">
        <v>389</v>
      </c>
      <c r="E167" s="53" t="s">
        <v>184</v>
      </c>
      <c r="F167" s="47">
        <v>235.64349999999999</v>
      </c>
      <c r="G167" s="47">
        <f t="shared" si="23"/>
        <v>856813.9</v>
      </c>
      <c r="H167" s="47">
        <v>77.897900000000007</v>
      </c>
      <c r="I167" s="47">
        <f t="shared" si="31"/>
        <v>141619.94</v>
      </c>
      <c r="J167" s="47">
        <v>34.683399999999999</v>
      </c>
      <c r="K167" s="48">
        <f t="shared" si="24"/>
        <v>67843.850000000006</v>
      </c>
      <c r="L167" s="47">
        <v>0</v>
      </c>
      <c r="M167" s="47">
        <f t="shared" si="25"/>
        <v>0</v>
      </c>
      <c r="N167" s="47">
        <v>1.1028</v>
      </c>
      <c r="O167" s="48">
        <f t="shared" si="32"/>
        <v>784.53</v>
      </c>
      <c r="P167" s="47">
        <f t="shared" si="26"/>
        <v>1067062.2200000002</v>
      </c>
      <c r="Q167" s="54">
        <v>591452</v>
      </c>
      <c r="R167" s="50">
        <f t="shared" si="33"/>
        <v>475610.2200000002</v>
      </c>
      <c r="S167" s="50">
        <v>359153</v>
      </c>
      <c r="T167" s="48">
        <f t="shared" si="27"/>
        <v>316054.64</v>
      </c>
      <c r="U167" s="48">
        <v>782450.35</v>
      </c>
      <c r="V167" s="48">
        <f t="shared" si="28"/>
        <v>743327.83</v>
      </c>
      <c r="W167" s="51">
        <f t="shared" si="29"/>
        <v>791664.86000000022</v>
      </c>
    </row>
    <row r="168" spans="1:23" s="55" customFormat="1" ht="12.5" x14ac:dyDescent="0.25">
      <c r="A168" s="55">
        <v>391</v>
      </c>
      <c r="B168" s="55" t="s">
        <v>185</v>
      </c>
      <c r="C168" s="55" t="b">
        <f t="shared" si="30"/>
        <v>1</v>
      </c>
      <c r="D168" s="55">
        <v>391</v>
      </c>
      <c r="E168" s="53" t="s">
        <v>185</v>
      </c>
      <c r="F168" s="47">
        <v>55.777799999999999</v>
      </c>
      <c r="G168" s="47">
        <f t="shared" si="23"/>
        <v>202811.43</v>
      </c>
      <c r="H168" s="47">
        <v>5.1778000000000004</v>
      </c>
      <c r="I168" s="47">
        <f t="shared" si="31"/>
        <v>9413.34</v>
      </c>
      <c r="J168" s="47">
        <v>12.0289</v>
      </c>
      <c r="K168" s="48">
        <f t="shared" si="24"/>
        <v>23529.61</v>
      </c>
      <c r="L168" s="47">
        <v>0</v>
      </c>
      <c r="M168" s="47">
        <f t="shared" si="25"/>
        <v>0</v>
      </c>
      <c r="N168" s="47">
        <v>0</v>
      </c>
      <c r="O168" s="48">
        <f t="shared" si="32"/>
        <v>0</v>
      </c>
      <c r="P168" s="47">
        <f t="shared" si="26"/>
        <v>235754.38</v>
      </c>
      <c r="Q168" s="54">
        <v>1300562</v>
      </c>
      <c r="R168" s="50">
        <f t="shared" si="33"/>
        <v>0</v>
      </c>
      <c r="S168" s="50">
        <v>0</v>
      </c>
      <c r="T168" s="48">
        <f t="shared" si="27"/>
        <v>0</v>
      </c>
      <c r="U168" s="48">
        <v>0</v>
      </c>
      <c r="V168" s="48">
        <f t="shared" si="28"/>
        <v>0</v>
      </c>
      <c r="W168" s="51">
        <f t="shared" si="29"/>
        <v>0</v>
      </c>
    </row>
    <row r="169" spans="1:23" s="55" customFormat="1" ht="12.5" x14ac:dyDescent="0.25">
      <c r="A169" s="55">
        <v>393</v>
      </c>
      <c r="B169" s="55" t="s">
        <v>186</v>
      </c>
      <c r="C169" s="55" t="b">
        <f t="shared" si="30"/>
        <v>1</v>
      </c>
      <c r="D169" s="55">
        <v>393</v>
      </c>
      <c r="E169" s="53" t="s">
        <v>186</v>
      </c>
      <c r="F169" s="47">
        <v>728.76639999999998</v>
      </c>
      <c r="G169" s="47">
        <f t="shared" si="23"/>
        <v>2649838.36</v>
      </c>
      <c r="H169" s="47">
        <v>197.69699999999997</v>
      </c>
      <c r="I169" s="47">
        <f t="shared" si="31"/>
        <v>359417.1</v>
      </c>
      <c r="J169" s="47">
        <v>77.954700000000003</v>
      </c>
      <c r="K169" s="48">
        <f t="shared" si="24"/>
        <v>152486.41</v>
      </c>
      <c r="L169" s="47">
        <v>2.0706000000000002</v>
      </c>
      <c r="M169" s="47">
        <f t="shared" si="25"/>
        <v>1473.02</v>
      </c>
      <c r="N169" s="47">
        <v>6</v>
      </c>
      <c r="O169" s="48">
        <f t="shared" si="32"/>
        <v>4268.3999999999996</v>
      </c>
      <c r="P169" s="47">
        <f t="shared" si="26"/>
        <v>3167483.29</v>
      </c>
      <c r="Q169" s="54">
        <v>861313</v>
      </c>
      <c r="R169" s="50">
        <f t="shared" si="33"/>
        <v>2306170.29</v>
      </c>
      <c r="S169" s="50">
        <v>891548</v>
      </c>
      <c r="T169" s="48">
        <f t="shared" si="27"/>
        <v>784562.24</v>
      </c>
      <c r="U169" s="48">
        <v>3084712.2300000004</v>
      </c>
      <c r="V169" s="48">
        <f t="shared" si="28"/>
        <v>2930476.62</v>
      </c>
      <c r="W169" s="51">
        <f t="shared" si="29"/>
        <v>3090732.5300000003</v>
      </c>
    </row>
    <row r="170" spans="1:23" s="55" customFormat="1" ht="12.5" x14ac:dyDescent="0.25">
      <c r="A170" s="55">
        <v>395</v>
      </c>
      <c r="B170" s="55" t="s">
        <v>187</v>
      </c>
      <c r="C170" s="55" t="b">
        <f t="shared" si="30"/>
        <v>1</v>
      </c>
      <c r="D170" s="55">
        <v>395</v>
      </c>
      <c r="E170" s="53" t="s">
        <v>187</v>
      </c>
      <c r="F170" s="47">
        <v>297.06330000000003</v>
      </c>
      <c r="G170" s="47">
        <f t="shared" si="23"/>
        <v>1080139.98</v>
      </c>
      <c r="H170" s="47">
        <v>13.2944</v>
      </c>
      <c r="I170" s="47">
        <f t="shared" si="31"/>
        <v>24169.49</v>
      </c>
      <c r="J170" s="47">
        <v>18.599900000000002</v>
      </c>
      <c r="K170" s="48">
        <f t="shared" si="24"/>
        <v>36383.08</v>
      </c>
      <c r="L170" s="47">
        <v>1</v>
      </c>
      <c r="M170" s="47">
        <f t="shared" si="25"/>
        <v>711.4</v>
      </c>
      <c r="N170" s="47">
        <v>1</v>
      </c>
      <c r="O170" s="48">
        <f t="shared" si="32"/>
        <v>711.4</v>
      </c>
      <c r="P170" s="47">
        <f t="shared" si="26"/>
        <v>1142115.3499999999</v>
      </c>
      <c r="Q170" s="54">
        <v>2555036</v>
      </c>
      <c r="R170" s="50">
        <f t="shared" si="33"/>
        <v>0</v>
      </c>
      <c r="S170" s="50">
        <v>0</v>
      </c>
      <c r="T170" s="48">
        <f t="shared" si="27"/>
        <v>0</v>
      </c>
      <c r="U170" s="48">
        <v>0</v>
      </c>
      <c r="V170" s="48">
        <f t="shared" si="28"/>
        <v>0</v>
      </c>
      <c r="W170" s="51">
        <f t="shared" si="29"/>
        <v>0</v>
      </c>
    </row>
    <row r="171" spans="1:23" s="55" customFormat="1" ht="12.5" x14ac:dyDescent="0.25">
      <c r="A171" s="55">
        <v>399</v>
      </c>
      <c r="B171" s="55" t="s">
        <v>188</v>
      </c>
      <c r="C171" s="55" t="b">
        <f t="shared" si="30"/>
        <v>1</v>
      </c>
      <c r="D171" s="55">
        <v>399</v>
      </c>
      <c r="E171" s="53" t="s">
        <v>188</v>
      </c>
      <c r="F171" s="47">
        <v>971.22340000000008</v>
      </c>
      <c r="G171" s="47">
        <f t="shared" si="23"/>
        <v>3531426.56</v>
      </c>
      <c r="H171" s="47">
        <v>217.90800000000002</v>
      </c>
      <c r="I171" s="47">
        <f t="shared" si="31"/>
        <v>396161.1</v>
      </c>
      <c r="J171" s="47">
        <v>160.99119999999999</v>
      </c>
      <c r="K171" s="48">
        <f t="shared" si="24"/>
        <v>314913.28000000003</v>
      </c>
      <c r="L171" s="47">
        <v>23.6677</v>
      </c>
      <c r="M171" s="47">
        <f t="shared" si="25"/>
        <v>16837.2</v>
      </c>
      <c r="N171" s="47">
        <v>16.690000000000001</v>
      </c>
      <c r="O171" s="48">
        <f t="shared" si="32"/>
        <v>11873.27</v>
      </c>
      <c r="P171" s="47">
        <f t="shared" si="26"/>
        <v>4271211.41</v>
      </c>
      <c r="Q171" s="54">
        <v>1860152</v>
      </c>
      <c r="R171" s="50">
        <f t="shared" si="33"/>
        <v>2411059.41</v>
      </c>
      <c r="S171" s="50">
        <v>0</v>
      </c>
      <c r="T171" s="48">
        <f t="shared" si="27"/>
        <v>0</v>
      </c>
      <c r="U171" s="48">
        <v>2343348.12</v>
      </c>
      <c r="V171" s="48">
        <f t="shared" si="28"/>
        <v>2226180.71</v>
      </c>
      <c r="W171" s="51">
        <f t="shared" si="29"/>
        <v>2411059.41</v>
      </c>
    </row>
    <row r="172" spans="1:23" s="55" customFormat="1" ht="12.5" x14ac:dyDescent="0.25">
      <c r="A172" s="55">
        <v>401</v>
      </c>
      <c r="B172" s="55" t="s">
        <v>189</v>
      </c>
      <c r="C172" s="55" t="b">
        <f t="shared" si="30"/>
        <v>1</v>
      </c>
      <c r="D172" s="55">
        <v>401</v>
      </c>
      <c r="E172" s="53" t="s">
        <v>189</v>
      </c>
      <c r="F172" s="47">
        <v>818.47029999999995</v>
      </c>
      <c r="G172" s="47">
        <f t="shared" si="23"/>
        <v>2976007.12</v>
      </c>
      <c r="H172" s="47">
        <v>449.63510000000002</v>
      </c>
      <c r="I172" s="47">
        <f t="shared" si="31"/>
        <v>817445.6</v>
      </c>
      <c r="J172" s="47">
        <v>189.32919999999999</v>
      </c>
      <c r="K172" s="48">
        <f t="shared" si="24"/>
        <v>370344.95</v>
      </c>
      <c r="L172" s="47">
        <v>12.379999999999999</v>
      </c>
      <c r="M172" s="47">
        <f t="shared" si="25"/>
        <v>8807.1299999999992</v>
      </c>
      <c r="N172" s="47">
        <v>12</v>
      </c>
      <c r="O172" s="48">
        <f t="shared" si="32"/>
        <v>8536.7999999999993</v>
      </c>
      <c r="P172" s="47">
        <f t="shared" si="26"/>
        <v>4181141.6</v>
      </c>
      <c r="Q172" s="54">
        <v>894585</v>
      </c>
      <c r="R172" s="50">
        <f t="shared" si="33"/>
        <v>3286556.6</v>
      </c>
      <c r="S172" s="50">
        <v>3663773</v>
      </c>
      <c r="T172" s="48">
        <f t="shared" si="27"/>
        <v>3224120.24</v>
      </c>
      <c r="U172" s="48">
        <v>6534855.3799999999</v>
      </c>
      <c r="V172" s="48">
        <f t="shared" si="28"/>
        <v>6208112.6100000003</v>
      </c>
      <c r="W172" s="51">
        <f t="shared" si="29"/>
        <v>6510676.8399999999</v>
      </c>
    </row>
    <row r="173" spans="1:23" s="55" customFormat="1" ht="12.5" x14ac:dyDescent="0.25">
      <c r="A173" s="55">
        <v>403</v>
      </c>
      <c r="B173" s="55" t="s">
        <v>190</v>
      </c>
      <c r="C173" s="55" t="b">
        <f t="shared" si="30"/>
        <v>1</v>
      </c>
      <c r="D173" s="55">
        <v>403</v>
      </c>
      <c r="E173" s="53" t="s">
        <v>190</v>
      </c>
      <c r="F173" s="47">
        <v>588.15949999999998</v>
      </c>
      <c r="G173" s="47">
        <f t="shared" si="23"/>
        <v>2138583.23</v>
      </c>
      <c r="H173" s="47">
        <v>103.12989999999999</v>
      </c>
      <c r="I173" s="47">
        <f t="shared" si="31"/>
        <v>187492.22</v>
      </c>
      <c r="J173" s="47">
        <v>134.29810000000001</v>
      </c>
      <c r="K173" s="48">
        <f t="shared" si="24"/>
        <v>262699.17</v>
      </c>
      <c r="L173" s="47">
        <v>5</v>
      </c>
      <c r="M173" s="47">
        <f t="shared" si="25"/>
        <v>3557</v>
      </c>
      <c r="N173" s="47">
        <v>8</v>
      </c>
      <c r="O173" s="48">
        <f t="shared" si="32"/>
        <v>5691.2</v>
      </c>
      <c r="P173" s="47">
        <f t="shared" si="26"/>
        <v>2598022.8200000003</v>
      </c>
      <c r="Q173" s="54">
        <v>1123446</v>
      </c>
      <c r="R173" s="50">
        <f t="shared" si="33"/>
        <v>1474576.8200000003</v>
      </c>
      <c r="S173" s="50">
        <v>97091</v>
      </c>
      <c r="T173" s="48">
        <f t="shared" si="27"/>
        <v>85440.08</v>
      </c>
      <c r="U173" s="48">
        <v>1504977.54</v>
      </c>
      <c r="V173" s="48">
        <f t="shared" si="28"/>
        <v>1429728.66</v>
      </c>
      <c r="W173" s="51">
        <f t="shared" si="29"/>
        <v>1560016.9000000004</v>
      </c>
    </row>
    <row r="174" spans="1:23" s="55" customFormat="1" ht="12.5" x14ac:dyDescent="0.25">
      <c r="A174" s="55">
        <v>404</v>
      </c>
      <c r="B174" s="55" t="s">
        <v>191</v>
      </c>
      <c r="C174" s="55" t="b">
        <f t="shared" si="30"/>
        <v>1</v>
      </c>
      <c r="D174" s="55">
        <v>404</v>
      </c>
      <c r="E174" s="53" t="s">
        <v>191</v>
      </c>
      <c r="F174" s="47">
        <v>582.83460000000002</v>
      </c>
      <c r="G174" s="47">
        <f t="shared" si="23"/>
        <v>2119221.58</v>
      </c>
      <c r="H174" s="47">
        <v>195.80799999999999</v>
      </c>
      <c r="I174" s="47">
        <f t="shared" si="31"/>
        <v>355982.86</v>
      </c>
      <c r="J174" s="47">
        <v>105.96079999999999</v>
      </c>
      <c r="K174" s="48">
        <f t="shared" si="24"/>
        <v>207268.86</v>
      </c>
      <c r="L174" s="47">
        <v>7</v>
      </c>
      <c r="M174" s="47">
        <f t="shared" si="25"/>
        <v>4979.8</v>
      </c>
      <c r="N174" s="47">
        <v>3.9944000000000002</v>
      </c>
      <c r="O174" s="48">
        <f t="shared" si="32"/>
        <v>2841.62</v>
      </c>
      <c r="P174" s="47">
        <f t="shared" si="26"/>
        <v>2690294.7199999997</v>
      </c>
      <c r="Q174" s="54">
        <v>660771</v>
      </c>
      <c r="R174" s="50">
        <f t="shared" si="33"/>
        <v>2029523.7199999997</v>
      </c>
      <c r="S174" s="50">
        <v>2277433</v>
      </c>
      <c r="T174" s="48">
        <f t="shared" si="27"/>
        <v>2004141.04</v>
      </c>
      <c r="U174" s="48">
        <v>3966201.74</v>
      </c>
      <c r="V174" s="48">
        <f t="shared" si="28"/>
        <v>3767891.65</v>
      </c>
      <c r="W174" s="51">
        <f t="shared" si="29"/>
        <v>4033664.76</v>
      </c>
    </row>
    <row r="175" spans="1:23" s="55" customFormat="1" ht="12.5" x14ac:dyDescent="0.25">
      <c r="A175" s="59">
        <v>405</v>
      </c>
      <c r="B175" s="60" t="s">
        <v>192</v>
      </c>
      <c r="C175" s="60" t="b">
        <f t="shared" si="30"/>
        <v>1</v>
      </c>
      <c r="D175" s="55">
        <v>405</v>
      </c>
      <c r="E175" s="53" t="s">
        <v>192</v>
      </c>
      <c r="F175" s="47">
        <v>489.91179999999997</v>
      </c>
      <c r="G175" s="47">
        <f t="shared" si="23"/>
        <v>1781348.7</v>
      </c>
      <c r="H175" s="47">
        <v>48.318399999999997</v>
      </c>
      <c r="I175" s="47">
        <f t="shared" si="31"/>
        <v>87843.82</v>
      </c>
      <c r="J175" s="47">
        <v>72.117900000000006</v>
      </c>
      <c r="K175" s="48">
        <f t="shared" si="24"/>
        <v>141069.1</v>
      </c>
      <c r="L175" s="47">
        <v>1</v>
      </c>
      <c r="M175" s="47">
        <f t="shared" si="25"/>
        <v>711.4</v>
      </c>
      <c r="N175" s="47">
        <v>12.9718</v>
      </c>
      <c r="O175" s="48">
        <f t="shared" si="32"/>
        <v>9228.14</v>
      </c>
      <c r="P175" s="47">
        <f t="shared" si="26"/>
        <v>2020201.16</v>
      </c>
      <c r="Q175" s="54">
        <v>2582595</v>
      </c>
      <c r="R175" s="50">
        <f t="shared" si="33"/>
        <v>0</v>
      </c>
      <c r="S175" s="50">
        <v>234921</v>
      </c>
      <c r="T175" s="48">
        <f t="shared" si="27"/>
        <v>0</v>
      </c>
      <c r="U175" s="48">
        <v>0</v>
      </c>
      <c r="V175" s="48">
        <f t="shared" si="28"/>
        <v>0</v>
      </c>
      <c r="W175" s="51">
        <f t="shared" si="29"/>
        <v>0</v>
      </c>
    </row>
    <row r="176" spans="1:23" s="55" customFormat="1" ht="12.5" x14ac:dyDescent="0.25">
      <c r="A176" s="55">
        <v>407</v>
      </c>
      <c r="B176" s="55" t="s">
        <v>193</v>
      </c>
      <c r="C176" s="55" t="b">
        <f t="shared" si="30"/>
        <v>1</v>
      </c>
      <c r="D176" s="55">
        <v>407</v>
      </c>
      <c r="E176" s="53" t="s">
        <v>193</v>
      </c>
      <c r="F176" s="47">
        <v>265.46789999999999</v>
      </c>
      <c r="G176" s="47">
        <f t="shared" si="23"/>
        <v>965257.21</v>
      </c>
      <c r="H176" s="47">
        <v>128.27449999999999</v>
      </c>
      <c r="I176" s="47">
        <f t="shared" si="31"/>
        <v>233205.61</v>
      </c>
      <c r="J176" s="47">
        <v>73.211299999999994</v>
      </c>
      <c r="K176" s="48">
        <f t="shared" si="24"/>
        <v>143207.89000000001</v>
      </c>
      <c r="L176" s="47">
        <v>1</v>
      </c>
      <c r="M176" s="47">
        <f t="shared" si="25"/>
        <v>711.4</v>
      </c>
      <c r="N176" s="47">
        <v>4</v>
      </c>
      <c r="O176" s="48">
        <f t="shared" si="32"/>
        <v>2845.6</v>
      </c>
      <c r="P176" s="47">
        <f t="shared" si="26"/>
        <v>1345227.71</v>
      </c>
      <c r="Q176" s="54">
        <v>185704</v>
      </c>
      <c r="R176" s="50">
        <f t="shared" si="33"/>
        <v>1159523.71</v>
      </c>
      <c r="S176" s="50">
        <v>1386032</v>
      </c>
      <c r="T176" s="48">
        <f t="shared" si="27"/>
        <v>1219708.1599999999</v>
      </c>
      <c r="U176" s="48">
        <v>2414299.0199999996</v>
      </c>
      <c r="V176" s="48">
        <f t="shared" si="28"/>
        <v>2293584.0699999998</v>
      </c>
      <c r="W176" s="51">
        <f t="shared" si="29"/>
        <v>2379231.87</v>
      </c>
    </row>
    <row r="177" spans="1:23" s="55" customFormat="1" ht="12.5" x14ac:dyDescent="0.25">
      <c r="A177" s="55">
        <v>411</v>
      </c>
      <c r="B177" s="55" t="s">
        <v>194</v>
      </c>
      <c r="C177" s="55" t="b">
        <f t="shared" si="30"/>
        <v>1</v>
      </c>
      <c r="D177" s="55">
        <v>411</v>
      </c>
      <c r="E177" s="53" t="s">
        <v>194</v>
      </c>
      <c r="F177" s="47">
        <v>599.94119999999998</v>
      </c>
      <c r="G177" s="47">
        <f t="shared" si="23"/>
        <v>2181422.2000000002</v>
      </c>
      <c r="H177" s="47">
        <v>106.33800000000001</v>
      </c>
      <c r="I177" s="47">
        <f t="shared" si="31"/>
        <v>193324.61</v>
      </c>
      <c r="J177" s="47">
        <v>112.07559999999999</v>
      </c>
      <c r="K177" s="48">
        <f t="shared" si="24"/>
        <v>219229.96</v>
      </c>
      <c r="L177" s="47">
        <v>1.3278000000000001</v>
      </c>
      <c r="M177" s="47">
        <f t="shared" si="25"/>
        <v>944.6</v>
      </c>
      <c r="N177" s="47">
        <v>8</v>
      </c>
      <c r="O177" s="48">
        <f t="shared" si="32"/>
        <v>5691.2</v>
      </c>
      <c r="P177" s="47">
        <f t="shared" si="26"/>
        <v>2600612.5700000003</v>
      </c>
      <c r="Q177" s="54">
        <v>1063070</v>
      </c>
      <c r="R177" s="50">
        <f t="shared" si="33"/>
        <v>1537542.5700000003</v>
      </c>
      <c r="S177" s="50">
        <v>769340</v>
      </c>
      <c r="T177" s="48">
        <f t="shared" si="27"/>
        <v>677019.2</v>
      </c>
      <c r="U177" s="48">
        <v>2283968.4400000004</v>
      </c>
      <c r="V177" s="48">
        <f t="shared" si="28"/>
        <v>2169770.02</v>
      </c>
      <c r="W177" s="51">
        <f t="shared" si="29"/>
        <v>2214561.7700000005</v>
      </c>
    </row>
    <row r="178" spans="1:23" s="55" customFormat="1" ht="12.5" x14ac:dyDescent="0.25">
      <c r="A178" s="55">
        <v>413</v>
      </c>
      <c r="B178" s="55" t="s">
        <v>195</v>
      </c>
      <c r="C178" s="55" t="b">
        <f t="shared" si="30"/>
        <v>1</v>
      </c>
      <c r="D178" s="55">
        <v>413</v>
      </c>
      <c r="E178" s="53" t="s">
        <v>195</v>
      </c>
      <c r="F178" s="47">
        <v>709.96199999999999</v>
      </c>
      <c r="G178" s="47">
        <f t="shared" si="23"/>
        <v>2581464.4300000002</v>
      </c>
      <c r="H178" s="47">
        <v>67.503200000000007</v>
      </c>
      <c r="I178" s="47">
        <f t="shared" si="31"/>
        <v>122722.17</v>
      </c>
      <c r="J178" s="47">
        <v>80.520700000000005</v>
      </c>
      <c r="K178" s="48">
        <f t="shared" si="24"/>
        <v>157505.74</v>
      </c>
      <c r="L178" s="47">
        <v>0.59719999999999995</v>
      </c>
      <c r="M178" s="47">
        <f t="shared" si="25"/>
        <v>424.85</v>
      </c>
      <c r="N178" s="47">
        <v>13</v>
      </c>
      <c r="O178" s="48">
        <f t="shared" si="32"/>
        <v>9248.2000000000007</v>
      </c>
      <c r="P178" s="47">
        <f t="shared" si="26"/>
        <v>2871365.39</v>
      </c>
      <c r="Q178" s="54">
        <v>1338077</v>
      </c>
      <c r="R178" s="50">
        <f t="shared" si="33"/>
        <v>1533288.3900000001</v>
      </c>
      <c r="S178" s="50">
        <v>0</v>
      </c>
      <c r="T178" s="48">
        <f t="shared" si="27"/>
        <v>0</v>
      </c>
      <c r="U178" s="48">
        <v>1527755.65</v>
      </c>
      <c r="V178" s="48">
        <f t="shared" si="28"/>
        <v>1451367.87</v>
      </c>
      <c r="W178" s="51">
        <f t="shared" si="29"/>
        <v>1533288.3900000001</v>
      </c>
    </row>
    <row r="179" spans="1:23" s="55" customFormat="1" ht="12.5" x14ac:dyDescent="0.25">
      <c r="A179" s="55">
        <v>414</v>
      </c>
      <c r="B179" s="55" t="s">
        <v>196</v>
      </c>
      <c r="C179" s="55" t="b">
        <f t="shared" si="30"/>
        <v>1</v>
      </c>
      <c r="D179" s="55">
        <v>414</v>
      </c>
      <c r="E179" s="53" t="s">
        <v>196</v>
      </c>
      <c r="F179" s="47">
        <v>0</v>
      </c>
      <c r="G179" s="47">
        <f t="shared" si="23"/>
        <v>0</v>
      </c>
      <c r="H179" s="47">
        <v>0</v>
      </c>
      <c r="I179" s="47">
        <f t="shared" si="31"/>
        <v>0</v>
      </c>
      <c r="J179" s="47">
        <v>0</v>
      </c>
      <c r="K179" s="48">
        <f t="shared" si="24"/>
        <v>0</v>
      </c>
      <c r="L179" s="47">
        <v>0</v>
      </c>
      <c r="M179" s="47">
        <f t="shared" si="25"/>
        <v>0</v>
      </c>
      <c r="N179" s="47">
        <v>0</v>
      </c>
      <c r="O179" s="48">
        <f t="shared" si="32"/>
        <v>0</v>
      </c>
      <c r="P179" s="47">
        <f t="shared" si="26"/>
        <v>0</v>
      </c>
      <c r="Q179" s="54">
        <v>6280</v>
      </c>
      <c r="R179" s="50">
        <f t="shared" si="33"/>
        <v>0</v>
      </c>
      <c r="S179" s="50">
        <v>0</v>
      </c>
      <c r="T179" s="48">
        <f t="shared" si="27"/>
        <v>0</v>
      </c>
      <c r="U179" s="48">
        <v>0</v>
      </c>
      <c r="V179" s="48">
        <f t="shared" si="28"/>
        <v>0</v>
      </c>
      <c r="W179" s="51">
        <f t="shared" si="29"/>
        <v>0</v>
      </c>
    </row>
    <row r="180" spans="1:23" s="55" customFormat="1" ht="12.5" x14ac:dyDescent="0.25">
      <c r="A180" s="55">
        <v>415</v>
      </c>
      <c r="B180" s="55" t="s">
        <v>197</v>
      </c>
      <c r="C180" s="55" t="b">
        <f t="shared" si="30"/>
        <v>1</v>
      </c>
      <c r="D180" s="55">
        <v>415</v>
      </c>
      <c r="E180" s="53" t="s">
        <v>197</v>
      </c>
      <c r="F180" s="47">
        <v>38.806900000000006</v>
      </c>
      <c r="G180" s="47">
        <f t="shared" si="23"/>
        <v>141104.22</v>
      </c>
      <c r="H180" s="47">
        <v>4.3875999999999999</v>
      </c>
      <c r="I180" s="47">
        <f t="shared" si="31"/>
        <v>7976.74</v>
      </c>
      <c r="J180" s="47">
        <v>7</v>
      </c>
      <c r="K180" s="48">
        <f t="shared" si="24"/>
        <v>13692.63</v>
      </c>
      <c r="L180" s="47">
        <v>0</v>
      </c>
      <c r="M180" s="47">
        <f t="shared" si="25"/>
        <v>0</v>
      </c>
      <c r="N180" s="47">
        <v>2</v>
      </c>
      <c r="O180" s="48">
        <f t="shared" si="32"/>
        <v>1422.8</v>
      </c>
      <c r="P180" s="47">
        <f t="shared" si="26"/>
        <v>164196.38999999998</v>
      </c>
      <c r="Q180" s="54">
        <v>67846</v>
      </c>
      <c r="R180" s="50">
        <f t="shared" si="33"/>
        <v>96350.389999999985</v>
      </c>
      <c r="S180" s="50">
        <v>128496</v>
      </c>
      <c r="T180" s="48">
        <f t="shared" si="27"/>
        <v>113076.48</v>
      </c>
      <c r="U180" s="48">
        <v>199036.24</v>
      </c>
      <c r="V180" s="48">
        <f t="shared" si="28"/>
        <v>189084.43</v>
      </c>
      <c r="W180" s="51">
        <f t="shared" si="29"/>
        <v>209426.87</v>
      </c>
    </row>
    <row r="181" spans="1:23" s="55" customFormat="1" ht="12.5" x14ac:dyDescent="0.25">
      <c r="A181" s="55">
        <v>419</v>
      </c>
      <c r="B181" s="55" t="s">
        <v>198</v>
      </c>
      <c r="C181" s="55" t="b">
        <f t="shared" si="30"/>
        <v>1</v>
      </c>
      <c r="D181" s="55">
        <v>419</v>
      </c>
      <c r="E181" s="53" t="s">
        <v>198</v>
      </c>
      <c r="F181" s="47">
        <v>519.75750000000005</v>
      </c>
      <c r="G181" s="47">
        <f t="shared" si="23"/>
        <v>1889869.46</v>
      </c>
      <c r="H181" s="47">
        <v>275.50179999999995</v>
      </c>
      <c r="I181" s="47">
        <f t="shared" si="31"/>
        <v>500867.78</v>
      </c>
      <c r="J181" s="47">
        <v>120.2422</v>
      </c>
      <c r="K181" s="48">
        <f t="shared" si="24"/>
        <v>235204.56</v>
      </c>
      <c r="L181" s="47">
        <v>4.0171999999999999</v>
      </c>
      <c r="M181" s="47">
        <f t="shared" si="25"/>
        <v>2857.84</v>
      </c>
      <c r="N181" s="47">
        <v>2.9367999999999999</v>
      </c>
      <c r="O181" s="48">
        <f t="shared" si="32"/>
        <v>2089.2399999999998</v>
      </c>
      <c r="P181" s="47">
        <f t="shared" si="26"/>
        <v>2630888.8800000004</v>
      </c>
      <c r="Q181" s="54">
        <v>1453462</v>
      </c>
      <c r="R181" s="50">
        <f t="shared" si="33"/>
        <v>1177426.8800000004</v>
      </c>
      <c r="S181" s="50">
        <v>1018969</v>
      </c>
      <c r="T181" s="48">
        <f t="shared" si="27"/>
        <v>896692.72</v>
      </c>
      <c r="U181" s="48">
        <v>2186481.8600000003</v>
      </c>
      <c r="V181" s="48">
        <f t="shared" si="28"/>
        <v>2077157.77</v>
      </c>
      <c r="W181" s="51">
        <f t="shared" si="29"/>
        <v>2077157.77</v>
      </c>
    </row>
    <row r="182" spans="1:23" s="55" customFormat="1" ht="12.5" x14ac:dyDescent="0.25">
      <c r="A182" s="55">
        <v>425</v>
      </c>
      <c r="B182" s="55" t="s">
        <v>199</v>
      </c>
      <c r="C182" s="55" t="b">
        <f t="shared" si="30"/>
        <v>1</v>
      </c>
      <c r="D182" s="55">
        <v>425</v>
      </c>
      <c r="E182" s="53" t="s">
        <v>199</v>
      </c>
      <c r="F182" s="47">
        <v>1851.4955</v>
      </c>
      <c r="G182" s="47">
        <f t="shared" si="23"/>
        <v>6732148.7300000004</v>
      </c>
      <c r="H182" s="47">
        <v>222.34479999999999</v>
      </c>
      <c r="I182" s="47">
        <f t="shared" si="31"/>
        <v>404227.29</v>
      </c>
      <c r="J182" s="47">
        <v>294.74040000000002</v>
      </c>
      <c r="K182" s="48">
        <f t="shared" si="24"/>
        <v>576538.75</v>
      </c>
      <c r="L182" s="47">
        <v>17.472200000000001</v>
      </c>
      <c r="M182" s="47">
        <f t="shared" si="25"/>
        <v>12429.72</v>
      </c>
      <c r="N182" s="47">
        <v>37.572200000000002</v>
      </c>
      <c r="O182" s="48">
        <f t="shared" si="32"/>
        <v>26728.86</v>
      </c>
      <c r="P182" s="47">
        <f t="shared" si="26"/>
        <v>7752073.3500000006</v>
      </c>
      <c r="Q182" s="54">
        <v>3585223</v>
      </c>
      <c r="R182" s="50">
        <f t="shared" si="33"/>
        <v>4166850.3500000006</v>
      </c>
      <c r="S182" s="50">
        <v>0</v>
      </c>
      <c r="T182" s="48">
        <f t="shared" si="27"/>
        <v>0</v>
      </c>
      <c r="U182" s="48">
        <v>4135800.3</v>
      </c>
      <c r="V182" s="48">
        <f t="shared" si="28"/>
        <v>3929010.29</v>
      </c>
      <c r="W182" s="51">
        <f t="shared" si="29"/>
        <v>4166850.3500000006</v>
      </c>
    </row>
    <row r="183" spans="1:23" s="55" customFormat="1" ht="12.5" x14ac:dyDescent="0.25">
      <c r="A183" s="55">
        <v>427</v>
      </c>
      <c r="B183" s="55" t="s">
        <v>200</v>
      </c>
      <c r="C183" s="55" t="b">
        <f t="shared" si="30"/>
        <v>1</v>
      </c>
      <c r="D183" s="55">
        <v>427</v>
      </c>
      <c r="E183" s="53" t="s">
        <v>200</v>
      </c>
      <c r="F183" s="47">
        <v>994.35710000000006</v>
      </c>
      <c r="G183" s="47">
        <f t="shared" si="23"/>
        <v>3615542.08</v>
      </c>
      <c r="H183" s="47">
        <v>250.33070000000001</v>
      </c>
      <c r="I183" s="47">
        <f t="shared" si="31"/>
        <v>455106.22</v>
      </c>
      <c r="J183" s="47">
        <v>141.0223</v>
      </c>
      <c r="K183" s="48">
        <f t="shared" si="24"/>
        <v>275852.31</v>
      </c>
      <c r="L183" s="47">
        <v>2.5</v>
      </c>
      <c r="M183" s="47">
        <f t="shared" si="25"/>
        <v>1778.5</v>
      </c>
      <c r="N183" s="47">
        <v>16.7</v>
      </c>
      <c r="O183" s="48">
        <f t="shared" si="32"/>
        <v>11880.38</v>
      </c>
      <c r="P183" s="47">
        <f t="shared" si="26"/>
        <v>4360159.4899999993</v>
      </c>
      <c r="Q183" s="54">
        <v>1413491</v>
      </c>
      <c r="R183" s="50">
        <f t="shared" si="33"/>
        <v>2946668.4899999993</v>
      </c>
      <c r="S183" s="50">
        <v>2363044</v>
      </c>
      <c r="T183" s="48">
        <f t="shared" si="27"/>
        <v>2079478.72</v>
      </c>
      <c r="U183" s="48">
        <v>5028846.33</v>
      </c>
      <c r="V183" s="48">
        <f t="shared" si="28"/>
        <v>4777404.01</v>
      </c>
      <c r="W183" s="51">
        <f t="shared" si="29"/>
        <v>5026147.209999999</v>
      </c>
    </row>
    <row r="184" spans="1:23" s="55" customFormat="1" ht="12.5" x14ac:dyDescent="0.25">
      <c r="A184" s="55">
        <v>429</v>
      </c>
      <c r="B184" s="55" t="s">
        <v>201</v>
      </c>
      <c r="C184" s="55" t="b">
        <f t="shared" si="30"/>
        <v>1</v>
      </c>
      <c r="D184" s="55">
        <v>429</v>
      </c>
      <c r="E184" s="53" t="s">
        <v>201</v>
      </c>
      <c r="F184" s="47">
        <v>727.56719999999996</v>
      </c>
      <c r="G184" s="47">
        <f t="shared" si="23"/>
        <v>2645477.9900000002</v>
      </c>
      <c r="H184" s="47">
        <v>257.7577</v>
      </c>
      <c r="I184" s="47">
        <f t="shared" si="31"/>
        <v>468608.65</v>
      </c>
      <c r="J184" s="47">
        <v>188.49199999999999</v>
      </c>
      <c r="K184" s="48">
        <f t="shared" si="24"/>
        <v>368707.32</v>
      </c>
      <c r="L184" s="47">
        <v>18.311599999999999</v>
      </c>
      <c r="M184" s="47">
        <f t="shared" si="25"/>
        <v>13026.87</v>
      </c>
      <c r="N184" s="47">
        <v>6.1242999999999999</v>
      </c>
      <c r="O184" s="48">
        <f t="shared" si="32"/>
        <v>4356.83</v>
      </c>
      <c r="P184" s="47">
        <f t="shared" si="26"/>
        <v>3500177.66</v>
      </c>
      <c r="Q184" s="54">
        <v>717181</v>
      </c>
      <c r="R184" s="50">
        <f t="shared" si="33"/>
        <v>2782996.66</v>
      </c>
      <c r="S184" s="50">
        <v>1017192</v>
      </c>
      <c r="T184" s="48">
        <f t="shared" si="27"/>
        <v>895128.96</v>
      </c>
      <c r="U184" s="48">
        <v>3670318.6999999997</v>
      </c>
      <c r="V184" s="48">
        <f t="shared" si="28"/>
        <v>3486802.77</v>
      </c>
      <c r="W184" s="51">
        <f t="shared" si="29"/>
        <v>3678125.62</v>
      </c>
    </row>
    <row r="185" spans="1:23" s="55" customFormat="1" ht="12.5" x14ac:dyDescent="0.25">
      <c r="A185" s="55">
        <v>431</v>
      </c>
      <c r="B185" s="55" t="s">
        <v>202</v>
      </c>
      <c r="C185" s="55" t="b">
        <f t="shared" si="30"/>
        <v>1</v>
      </c>
      <c r="D185" s="55">
        <v>431</v>
      </c>
      <c r="E185" s="53" t="s">
        <v>202</v>
      </c>
      <c r="F185" s="47">
        <v>710.11350000000004</v>
      </c>
      <c r="G185" s="47">
        <f t="shared" si="23"/>
        <v>2582015.29</v>
      </c>
      <c r="H185" s="47">
        <v>200.51779999999999</v>
      </c>
      <c r="I185" s="47">
        <f t="shared" si="31"/>
        <v>364545.37</v>
      </c>
      <c r="J185" s="47">
        <v>92.459599999999995</v>
      </c>
      <c r="K185" s="48">
        <f t="shared" si="24"/>
        <v>180859.3</v>
      </c>
      <c r="L185" s="47">
        <v>3</v>
      </c>
      <c r="M185" s="47">
        <f t="shared" si="25"/>
        <v>2134.1999999999998</v>
      </c>
      <c r="N185" s="47">
        <v>6</v>
      </c>
      <c r="O185" s="48">
        <f t="shared" si="32"/>
        <v>4268.3999999999996</v>
      </c>
      <c r="P185" s="47">
        <f t="shared" si="26"/>
        <v>3133822.56</v>
      </c>
      <c r="Q185" s="54">
        <v>1461843</v>
      </c>
      <c r="R185" s="50">
        <f t="shared" si="33"/>
        <v>1671979.56</v>
      </c>
      <c r="S185" s="50">
        <v>400345</v>
      </c>
      <c r="T185" s="48">
        <f t="shared" si="27"/>
        <v>352303.6</v>
      </c>
      <c r="U185" s="48">
        <v>2006870.58</v>
      </c>
      <c r="V185" s="48">
        <f t="shared" si="28"/>
        <v>1906527.05</v>
      </c>
      <c r="W185" s="51">
        <f t="shared" si="29"/>
        <v>2024283.1600000001</v>
      </c>
    </row>
    <row r="186" spans="1:23" s="55" customFormat="1" ht="12.5" x14ac:dyDescent="0.25">
      <c r="A186" s="55">
        <v>435</v>
      </c>
      <c r="B186" s="55" t="s">
        <v>203</v>
      </c>
      <c r="C186" s="55" t="b">
        <f t="shared" si="30"/>
        <v>1</v>
      </c>
      <c r="D186" s="55">
        <v>435</v>
      </c>
      <c r="E186" s="53" t="s">
        <v>203</v>
      </c>
      <c r="F186" s="47">
        <v>84.825000000000003</v>
      </c>
      <c r="G186" s="47">
        <f t="shared" si="23"/>
        <v>308428.78999999998</v>
      </c>
      <c r="H186" s="47">
        <v>18.642299999999999</v>
      </c>
      <c r="I186" s="47">
        <f t="shared" si="31"/>
        <v>33892.07</v>
      </c>
      <c r="J186" s="47">
        <v>11.351000000000001</v>
      </c>
      <c r="K186" s="48">
        <f t="shared" si="24"/>
        <v>22203.58</v>
      </c>
      <c r="L186" s="47">
        <v>0</v>
      </c>
      <c r="M186" s="47">
        <f t="shared" si="25"/>
        <v>0</v>
      </c>
      <c r="N186" s="47">
        <v>1</v>
      </c>
      <c r="O186" s="48">
        <f t="shared" si="32"/>
        <v>711.4</v>
      </c>
      <c r="P186" s="47">
        <f t="shared" si="26"/>
        <v>365235.84</v>
      </c>
      <c r="Q186" s="54">
        <v>202383</v>
      </c>
      <c r="R186" s="50">
        <f t="shared" si="33"/>
        <v>162852.84000000003</v>
      </c>
      <c r="S186" s="50">
        <v>144093</v>
      </c>
      <c r="T186" s="48">
        <f t="shared" si="27"/>
        <v>126801.84</v>
      </c>
      <c r="U186" s="48">
        <v>297699.64</v>
      </c>
      <c r="V186" s="48">
        <f t="shared" si="28"/>
        <v>282814.65999999997</v>
      </c>
      <c r="W186" s="51">
        <f t="shared" si="29"/>
        <v>289654.68000000005</v>
      </c>
    </row>
    <row r="187" spans="1:23" s="55" customFormat="1" ht="12.5" x14ac:dyDescent="0.25">
      <c r="A187" s="55">
        <v>436</v>
      </c>
      <c r="B187" s="55" t="s">
        <v>204</v>
      </c>
      <c r="C187" s="55" t="b">
        <f t="shared" si="30"/>
        <v>1</v>
      </c>
      <c r="D187" s="55">
        <v>436</v>
      </c>
      <c r="E187" s="53" t="s">
        <v>204</v>
      </c>
      <c r="F187" s="47">
        <v>0</v>
      </c>
      <c r="G187" s="47">
        <f t="shared" si="23"/>
        <v>0</v>
      </c>
      <c r="H187" s="47">
        <v>0</v>
      </c>
      <c r="I187" s="47">
        <f t="shared" si="31"/>
        <v>0</v>
      </c>
      <c r="J187" s="47">
        <v>0</v>
      </c>
      <c r="K187" s="48">
        <f t="shared" si="24"/>
        <v>0</v>
      </c>
      <c r="L187" s="47">
        <v>0</v>
      </c>
      <c r="M187" s="47">
        <f t="shared" si="25"/>
        <v>0</v>
      </c>
      <c r="N187" s="47">
        <v>0</v>
      </c>
      <c r="O187" s="48">
        <f t="shared" si="32"/>
        <v>0</v>
      </c>
      <c r="P187" s="47">
        <f t="shared" si="26"/>
        <v>0</v>
      </c>
      <c r="Q187" s="54">
        <v>14358</v>
      </c>
      <c r="R187" s="50">
        <f t="shared" si="33"/>
        <v>0</v>
      </c>
      <c r="S187" s="50">
        <v>1182</v>
      </c>
      <c r="T187" s="48">
        <f t="shared" si="27"/>
        <v>0</v>
      </c>
      <c r="U187" s="48">
        <v>0</v>
      </c>
      <c r="V187" s="48">
        <f t="shared" si="28"/>
        <v>0</v>
      </c>
      <c r="W187" s="51">
        <f t="shared" si="29"/>
        <v>0</v>
      </c>
    </row>
    <row r="188" spans="1:23" s="55" customFormat="1" ht="12.5" x14ac:dyDescent="0.25">
      <c r="A188" s="55">
        <v>437</v>
      </c>
      <c r="B188" s="55" t="s">
        <v>205</v>
      </c>
      <c r="C188" s="55" t="b">
        <f t="shared" si="30"/>
        <v>1</v>
      </c>
      <c r="D188" s="55">
        <v>437</v>
      </c>
      <c r="E188" s="53" t="s">
        <v>205</v>
      </c>
      <c r="F188" s="47">
        <v>57.6922</v>
      </c>
      <c r="G188" s="47">
        <f t="shared" si="23"/>
        <v>209772.3</v>
      </c>
      <c r="H188" s="47">
        <v>14.34</v>
      </c>
      <c r="I188" s="47">
        <f t="shared" si="31"/>
        <v>26070.41</v>
      </c>
      <c r="J188" s="47">
        <v>11</v>
      </c>
      <c r="K188" s="48">
        <f t="shared" si="24"/>
        <v>21516.99</v>
      </c>
      <c r="L188" s="47">
        <v>0</v>
      </c>
      <c r="M188" s="47">
        <f t="shared" si="25"/>
        <v>0</v>
      </c>
      <c r="N188" s="47">
        <v>2</v>
      </c>
      <c r="O188" s="48">
        <f t="shared" si="32"/>
        <v>1422.8</v>
      </c>
      <c r="P188" s="47">
        <f t="shared" si="26"/>
        <v>258782.49999999997</v>
      </c>
      <c r="Q188" s="54">
        <v>586357</v>
      </c>
      <c r="R188" s="50">
        <f t="shared" si="33"/>
        <v>0</v>
      </c>
      <c r="S188" s="50">
        <v>35370</v>
      </c>
      <c r="T188" s="48">
        <f t="shared" si="27"/>
        <v>0</v>
      </c>
      <c r="U188" s="48">
        <v>0</v>
      </c>
      <c r="V188" s="48">
        <f t="shared" si="28"/>
        <v>0</v>
      </c>
      <c r="W188" s="51">
        <f t="shared" si="29"/>
        <v>0</v>
      </c>
    </row>
    <row r="189" spans="1:23" s="55" customFormat="1" ht="12.5" x14ac:dyDescent="0.25">
      <c r="A189" s="55">
        <v>439</v>
      </c>
      <c r="B189" s="55" t="s">
        <v>206</v>
      </c>
      <c r="C189" s="55" t="b">
        <f t="shared" si="30"/>
        <v>1</v>
      </c>
      <c r="D189" s="55">
        <v>439</v>
      </c>
      <c r="E189" s="53" t="s">
        <v>206</v>
      </c>
      <c r="F189" s="47">
        <v>548.18329999999992</v>
      </c>
      <c r="G189" s="47">
        <f t="shared" si="23"/>
        <v>1993227.37</v>
      </c>
      <c r="H189" s="47">
        <v>275.52260000000001</v>
      </c>
      <c r="I189" s="47">
        <f t="shared" si="31"/>
        <v>500905.6</v>
      </c>
      <c r="J189" s="47">
        <v>121.49550000000001</v>
      </c>
      <c r="K189" s="48">
        <f t="shared" si="24"/>
        <v>237656.13</v>
      </c>
      <c r="L189" s="47">
        <v>3</v>
      </c>
      <c r="M189" s="47">
        <f t="shared" si="25"/>
        <v>2134.1999999999998</v>
      </c>
      <c r="N189" s="47">
        <v>10</v>
      </c>
      <c r="O189" s="48">
        <f t="shared" si="32"/>
        <v>7114</v>
      </c>
      <c r="P189" s="47">
        <f t="shared" si="26"/>
        <v>2741037.3000000003</v>
      </c>
      <c r="Q189" s="54">
        <v>531247</v>
      </c>
      <c r="R189" s="50">
        <f t="shared" si="33"/>
        <v>2209790.3000000003</v>
      </c>
      <c r="S189" s="50">
        <v>2185277</v>
      </c>
      <c r="T189" s="48">
        <f t="shared" si="27"/>
        <v>1923043.76</v>
      </c>
      <c r="U189" s="48">
        <v>4123871.7800000003</v>
      </c>
      <c r="V189" s="48">
        <f t="shared" si="28"/>
        <v>3917678.19</v>
      </c>
      <c r="W189" s="51">
        <f t="shared" si="29"/>
        <v>4132834.0600000005</v>
      </c>
    </row>
    <row r="190" spans="1:23" s="55" customFormat="1" ht="12.5" x14ac:dyDescent="0.25">
      <c r="A190" s="55">
        <v>441</v>
      </c>
      <c r="B190" s="55" t="s">
        <v>207</v>
      </c>
      <c r="C190" s="55" t="b">
        <f t="shared" si="30"/>
        <v>1</v>
      </c>
      <c r="D190" s="55">
        <v>441</v>
      </c>
      <c r="E190" s="53" t="s">
        <v>207</v>
      </c>
      <c r="F190" s="47">
        <v>264.83799999999997</v>
      </c>
      <c r="G190" s="47">
        <f t="shared" si="23"/>
        <v>962966.86</v>
      </c>
      <c r="H190" s="47">
        <v>14.734200000000001</v>
      </c>
      <c r="I190" s="47">
        <f t="shared" si="31"/>
        <v>26787.07</v>
      </c>
      <c r="J190" s="47">
        <v>40.126300000000001</v>
      </c>
      <c r="K190" s="48">
        <f t="shared" si="24"/>
        <v>78490.649999999994</v>
      </c>
      <c r="L190" s="47">
        <v>3.9824999999999999</v>
      </c>
      <c r="M190" s="47">
        <f t="shared" si="25"/>
        <v>2833.15</v>
      </c>
      <c r="N190" s="47">
        <v>5</v>
      </c>
      <c r="O190" s="48">
        <f t="shared" si="32"/>
        <v>3557</v>
      </c>
      <c r="P190" s="47">
        <f t="shared" si="26"/>
        <v>1074634.7299999997</v>
      </c>
      <c r="Q190" s="54">
        <v>593999</v>
      </c>
      <c r="R190" s="50">
        <f t="shared" si="33"/>
        <v>480635.72999999975</v>
      </c>
      <c r="S190" s="50">
        <v>167558</v>
      </c>
      <c r="T190" s="48">
        <f t="shared" si="27"/>
        <v>147451.04</v>
      </c>
      <c r="U190" s="48">
        <v>641370.97999999975</v>
      </c>
      <c r="V190" s="48">
        <f t="shared" si="28"/>
        <v>609302.43000000005</v>
      </c>
      <c r="W190" s="51">
        <f t="shared" si="29"/>
        <v>628086.76999999979</v>
      </c>
    </row>
    <row r="191" spans="1:23" s="55" customFormat="1" ht="12.5" x14ac:dyDescent="0.25">
      <c r="A191" s="55">
        <v>443</v>
      </c>
      <c r="B191" s="55" t="s">
        <v>208</v>
      </c>
      <c r="C191" s="55" t="b">
        <f t="shared" si="30"/>
        <v>1</v>
      </c>
      <c r="D191" s="55">
        <v>443</v>
      </c>
      <c r="E191" s="53" t="s">
        <v>208</v>
      </c>
      <c r="F191" s="47">
        <v>1000.0367</v>
      </c>
      <c r="G191" s="47">
        <f t="shared" si="23"/>
        <v>3636193.44</v>
      </c>
      <c r="H191" s="47">
        <v>178.45</v>
      </c>
      <c r="I191" s="47">
        <f t="shared" si="31"/>
        <v>324425.67</v>
      </c>
      <c r="J191" s="47">
        <v>230.1901</v>
      </c>
      <c r="K191" s="48">
        <f t="shared" si="24"/>
        <v>450272.55</v>
      </c>
      <c r="L191" s="47">
        <v>3.6444000000000001</v>
      </c>
      <c r="M191" s="47">
        <f t="shared" si="25"/>
        <v>2592.63</v>
      </c>
      <c r="N191" s="47">
        <v>20.072199999999999</v>
      </c>
      <c r="O191" s="48">
        <f t="shared" si="32"/>
        <v>14279.36</v>
      </c>
      <c r="P191" s="47">
        <f t="shared" si="26"/>
        <v>4427763.6500000004</v>
      </c>
      <c r="Q191" s="54">
        <v>2199277</v>
      </c>
      <c r="R191" s="50">
        <f t="shared" si="33"/>
        <v>2228486.6500000004</v>
      </c>
      <c r="S191" s="50">
        <v>0</v>
      </c>
      <c r="T191" s="48">
        <f t="shared" si="27"/>
        <v>0</v>
      </c>
      <c r="U191" s="48">
        <v>2166009.67</v>
      </c>
      <c r="V191" s="48">
        <f t="shared" si="28"/>
        <v>2057709.19</v>
      </c>
      <c r="W191" s="51">
        <f t="shared" si="29"/>
        <v>2228486.6500000004</v>
      </c>
    </row>
    <row r="192" spans="1:23" s="55" customFormat="1" ht="12.5" x14ac:dyDescent="0.25">
      <c r="A192" s="55">
        <v>447</v>
      </c>
      <c r="B192" s="55" t="s">
        <v>209</v>
      </c>
      <c r="C192" s="55" t="b">
        <f t="shared" si="30"/>
        <v>1</v>
      </c>
      <c r="D192" s="55">
        <v>447</v>
      </c>
      <c r="E192" s="53" t="s">
        <v>209</v>
      </c>
      <c r="F192" s="47">
        <v>548.1096</v>
      </c>
      <c r="G192" s="47">
        <f t="shared" si="23"/>
        <v>1992959.39</v>
      </c>
      <c r="H192" s="47">
        <v>197.07669999999999</v>
      </c>
      <c r="I192" s="47">
        <f t="shared" si="31"/>
        <v>358289.38</v>
      </c>
      <c r="J192" s="47">
        <v>107.4234</v>
      </c>
      <c r="K192" s="48">
        <f t="shared" si="24"/>
        <v>210129.84</v>
      </c>
      <c r="L192" s="47">
        <v>8.6765000000000008</v>
      </c>
      <c r="M192" s="47">
        <f t="shared" si="25"/>
        <v>6172.46</v>
      </c>
      <c r="N192" s="47">
        <v>4</v>
      </c>
      <c r="O192" s="48">
        <f t="shared" si="32"/>
        <v>2845.6</v>
      </c>
      <c r="P192" s="47">
        <f t="shared" si="26"/>
        <v>2570396.67</v>
      </c>
      <c r="Q192" s="54">
        <v>1014033</v>
      </c>
      <c r="R192" s="50">
        <f t="shared" si="33"/>
        <v>1556363.67</v>
      </c>
      <c r="S192" s="50">
        <v>1711893</v>
      </c>
      <c r="T192" s="48">
        <f t="shared" si="27"/>
        <v>1506465.84</v>
      </c>
      <c r="U192" s="48">
        <v>3000893.34</v>
      </c>
      <c r="V192" s="48">
        <f t="shared" si="28"/>
        <v>2850848.67</v>
      </c>
      <c r="W192" s="51">
        <f t="shared" si="29"/>
        <v>3062829.51</v>
      </c>
    </row>
    <row r="193" spans="1:23" s="55" customFormat="1" ht="12.5" x14ac:dyDescent="0.25">
      <c r="A193" s="55">
        <v>449</v>
      </c>
      <c r="B193" s="55" t="s">
        <v>210</v>
      </c>
      <c r="C193" s="55" t="b">
        <f t="shared" si="30"/>
        <v>1</v>
      </c>
      <c r="D193" s="55">
        <v>449</v>
      </c>
      <c r="E193" s="53" t="s">
        <v>210</v>
      </c>
      <c r="F193" s="47">
        <v>2104.5496000000003</v>
      </c>
      <c r="G193" s="47">
        <f t="shared" si="23"/>
        <v>7652268.6200000001</v>
      </c>
      <c r="H193" s="47">
        <v>378.34780000000001</v>
      </c>
      <c r="I193" s="47">
        <f t="shared" si="31"/>
        <v>687843.87</v>
      </c>
      <c r="J193" s="47">
        <v>373.26799999999997</v>
      </c>
      <c r="K193" s="48">
        <f t="shared" si="24"/>
        <v>730145.8</v>
      </c>
      <c r="L193" s="47">
        <v>74.045899999999989</v>
      </c>
      <c r="M193" s="47">
        <f t="shared" si="25"/>
        <v>52676.25</v>
      </c>
      <c r="N193" s="47">
        <v>7.2</v>
      </c>
      <c r="O193" s="48">
        <f t="shared" si="32"/>
        <v>5122.08</v>
      </c>
      <c r="P193" s="47">
        <f t="shared" si="26"/>
        <v>9128056.620000001</v>
      </c>
      <c r="Q193" s="54">
        <v>11904407</v>
      </c>
      <c r="R193" s="50">
        <f t="shared" si="33"/>
        <v>0</v>
      </c>
      <c r="S193" s="50">
        <v>0</v>
      </c>
      <c r="T193" s="48">
        <f t="shared" si="27"/>
        <v>0</v>
      </c>
      <c r="U193" s="48">
        <v>0</v>
      </c>
      <c r="V193" s="48">
        <f t="shared" si="28"/>
        <v>0</v>
      </c>
      <c r="W193" s="51">
        <f t="shared" si="29"/>
        <v>0</v>
      </c>
    </row>
    <row r="194" spans="1:23" s="55" customFormat="1" ht="12.5" x14ac:dyDescent="0.25">
      <c r="A194" s="55">
        <v>451</v>
      </c>
      <c r="B194" s="55" t="s">
        <v>211</v>
      </c>
      <c r="C194" s="55" t="b">
        <f t="shared" si="30"/>
        <v>1</v>
      </c>
      <c r="D194" s="55">
        <v>451</v>
      </c>
      <c r="E194" s="53" t="s">
        <v>211</v>
      </c>
      <c r="F194" s="47">
        <v>15.1487</v>
      </c>
      <c r="G194" s="47">
        <f t="shared" si="23"/>
        <v>55081.58</v>
      </c>
      <c r="H194" s="47">
        <v>5.4054000000000002</v>
      </c>
      <c r="I194" s="47">
        <f t="shared" si="31"/>
        <v>9827.1299999999992</v>
      </c>
      <c r="J194" s="47">
        <v>4.4054000000000002</v>
      </c>
      <c r="K194" s="48">
        <f t="shared" si="24"/>
        <v>8617.36</v>
      </c>
      <c r="L194" s="47">
        <v>0</v>
      </c>
      <c r="M194" s="47">
        <f t="shared" si="25"/>
        <v>0</v>
      </c>
      <c r="N194" s="47">
        <v>0</v>
      </c>
      <c r="O194" s="48">
        <f t="shared" si="32"/>
        <v>0</v>
      </c>
      <c r="P194" s="47">
        <f t="shared" si="26"/>
        <v>73526.070000000007</v>
      </c>
      <c r="Q194" s="54">
        <v>143597</v>
      </c>
      <c r="R194" s="50">
        <f t="shared" si="33"/>
        <v>0</v>
      </c>
      <c r="S194" s="50">
        <v>16897</v>
      </c>
      <c r="T194" s="48">
        <f t="shared" si="27"/>
        <v>0</v>
      </c>
      <c r="U194" s="48">
        <v>0</v>
      </c>
      <c r="V194" s="48">
        <f t="shared" si="28"/>
        <v>0</v>
      </c>
      <c r="W194" s="51">
        <f t="shared" si="29"/>
        <v>0</v>
      </c>
    </row>
    <row r="195" spans="1:23" s="55" customFormat="1" ht="12.5" x14ac:dyDescent="0.25">
      <c r="A195" s="55">
        <v>453</v>
      </c>
      <c r="B195" s="55" t="s">
        <v>212</v>
      </c>
      <c r="C195" s="55" t="b">
        <f t="shared" si="30"/>
        <v>1</v>
      </c>
      <c r="D195" s="55">
        <v>453</v>
      </c>
      <c r="E195" s="53" t="s">
        <v>212</v>
      </c>
      <c r="F195" s="47">
        <v>1182.3871000000001</v>
      </c>
      <c r="G195" s="47">
        <f t="shared" si="23"/>
        <v>4299230.4400000004</v>
      </c>
      <c r="H195" s="47">
        <v>311.346</v>
      </c>
      <c r="I195" s="47">
        <f t="shared" si="31"/>
        <v>566033.25</v>
      </c>
      <c r="J195" s="47">
        <v>263.9563</v>
      </c>
      <c r="K195" s="48">
        <f t="shared" si="24"/>
        <v>516322.28</v>
      </c>
      <c r="L195" s="47">
        <v>1.5673999999999999</v>
      </c>
      <c r="M195" s="47">
        <f t="shared" si="25"/>
        <v>1115.05</v>
      </c>
      <c r="N195" s="47">
        <v>17</v>
      </c>
      <c r="O195" s="48">
        <f t="shared" si="32"/>
        <v>12093.8</v>
      </c>
      <c r="P195" s="47">
        <f t="shared" si="26"/>
        <v>5394794.8200000003</v>
      </c>
      <c r="Q195" s="54">
        <v>2032764</v>
      </c>
      <c r="R195" s="50">
        <f t="shared" si="33"/>
        <v>3362030.8200000003</v>
      </c>
      <c r="S195" s="50">
        <v>1744626</v>
      </c>
      <c r="T195" s="48">
        <f t="shared" si="27"/>
        <v>1535270.88</v>
      </c>
      <c r="U195" s="48">
        <v>5001695.3399999989</v>
      </c>
      <c r="V195" s="48">
        <f t="shared" si="28"/>
        <v>4751610.57</v>
      </c>
      <c r="W195" s="51">
        <f t="shared" si="29"/>
        <v>4897301.7</v>
      </c>
    </row>
    <row r="196" spans="1:23" s="55" customFormat="1" ht="12.5" x14ac:dyDescent="0.25">
      <c r="A196" s="55">
        <v>455</v>
      </c>
      <c r="B196" s="55" t="s">
        <v>213</v>
      </c>
      <c r="C196" s="55" t="b">
        <f t="shared" si="30"/>
        <v>1</v>
      </c>
      <c r="D196" s="55">
        <v>455</v>
      </c>
      <c r="E196" s="53" t="s">
        <v>213</v>
      </c>
      <c r="F196" s="47">
        <v>119.3476</v>
      </c>
      <c r="G196" s="47">
        <f t="shared" si="23"/>
        <v>433955.03</v>
      </c>
      <c r="H196" s="47">
        <v>36.232200000000006</v>
      </c>
      <c r="I196" s="47">
        <f t="shared" si="31"/>
        <v>65870.86</v>
      </c>
      <c r="J196" s="47">
        <v>22.457100000000001</v>
      </c>
      <c r="K196" s="48">
        <f t="shared" si="24"/>
        <v>43928.11</v>
      </c>
      <c r="L196" s="47">
        <v>2.8294000000000001</v>
      </c>
      <c r="M196" s="47">
        <f t="shared" si="25"/>
        <v>2012.84</v>
      </c>
      <c r="N196" s="47">
        <v>1.3471</v>
      </c>
      <c r="O196" s="48">
        <f t="shared" si="32"/>
        <v>958.33</v>
      </c>
      <c r="P196" s="47">
        <f t="shared" si="26"/>
        <v>546725.16999999993</v>
      </c>
      <c r="Q196" s="54">
        <v>207333</v>
      </c>
      <c r="R196" s="50">
        <f t="shared" si="33"/>
        <v>339392.16999999993</v>
      </c>
      <c r="S196" s="50">
        <v>465859</v>
      </c>
      <c r="T196" s="48">
        <f t="shared" si="27"/>
        <v>409955.92</v>
      </c>
      <c r="U196" s="48">
        <v>796201.17999999993</v>
      </c>
      <c r="V196" s="48">
        <f t="shared" si="28"/>
        <v>756391.12</v>
      </c>
      <c r="W196" s="51">
        <f t="shared" si="29"/>
        <v>756391.12</v>
      </c>
    </row>
    <row r="197" spans="1:23" s="55" customFormat="1" ht="12.5" x14ac:dyDescent="0.25">
      <c r="A197" s="55">
        <v>459</v>
      </c>
      <c r="B197" s="55" t="s">
        <v>214</v>
      </c>
      <c r="C197" s="55" t="b">
        <f t="shared" si="30"/>
        <v>1</v>
      </c>
      <c r="D197" s="55">
        <v>459</v>
      </c>
      <c r="E197" s="53" t="s">
        <v>214</v>
      </c>
      <c r="F197" s="47">
        <v>626.67110000000002</v>
      </c>
      <c r="G197" s="47">
        <f t="shared" si="23"/>
        <v>2278613.7200000002</v>
      </c>
      <c r="H197" s="47">
        <v>131.67959999999999</v>
      </c>
      <c r="I197" s="47">
        <f t="shared" si="31"/>
        <v>239396.15</v>
      </c>
      <c r="J197" s="47">
        <v>67.519199999999998</v>
      </c>
      <c r="K197" s="48">
        <f t="shared" si="24"/>
        <v>132073.63</v>
      </c>
      <c r="L197" s="47">
        <v>0</v>
      </c>
      <c r="M197" s="47">
        <f t="shared" si="25"/>
        <v>0</v>
      </c>
      <c r="N197" s="47">
        <v>9.7126000000000001</v>
      </c>
      <c r="O197" s="48">
        <f t="shared" si="32"/>
        <v>6909.54</v>
      </c>
      <c r="P197" s="47">
        <f t="shared" si="26"/>
        <v>2656993.04</v>
      </c>
      <c r="Q197" s="54">
        <v>1180730</v>
      </c>
      <c r="R197" s="50">
        <f t="shared" si="33"/>
        <v>1476263.04</v>
      </c>
      <c r="S197" s="50">
        <v>0</v>
      </c>
      <c r="T197" s="48">
        <f t="shared" si="27"/>
        <v>0</v>
      </c>
      <c r="U197" s="48">
        <v>1502435.6300000004</v>
      </c>
      <c r="V197" s="48">
        <f t="shared" si="28"/>
        <v>1427313.85</v>
      </c>
      <c r="W197" s="51">
        <f t="shared" si="29"/>
        <v>1476263.04</v>
      </c>
    </row>
    <row r="198" spans="1:23" s="55" customFormat="1" ht="12.5" x14ac:dyDescent="0.25">
      <c r="A198" s="55">
        <v>461</v>
      </c>
      <c r="B198" s="55" t="s">
        <v>215</v>
      </c>
      <c r="C198" s="55" t="b">
        <f t="shared" si="30"/>
        <v>1</v>
      </c>
      <c r="D198" s="55">
        <v>461</v>
      </c>
      <c r="E198" s="53" t="s">
        <v>215</v>
      </c>
      <c r="F198" s="47">
        <v>3931.3020000000001</v>
      </c>
      <c r="G198" s="47">
        <f t="shared" si="23"/>
        <v>14294449.949999999</v>
      </c>
      <c r="H198" s="47">
        <v>1782.6742000000002</v>
      </c>
      <c r="I198" s="47">
        <f t="shared" si="31"/>
        <v>3240937.35</v>
      </c>
      <c r="J198" s="47">
        <v>792.0059</v>
      </c>
      <c r="K198" s="48">
        <f t="shared" si="24"/>
        <v>1549234.82</v>
      </c>
      <c r="L198" s="47">
        <v>39.6389</v>
      </c>
      <c r="M198" s="47">
        <f t="shared" si="25"/>
        <v>28199.11</v>
      </c>
      <c r="N198" s="47">
        <v>44.338900000000002</v>
      </c>
      <c r="O198" s="48">
        <f t="shared" si="32"/>
        <v>31542.69</v>
      </c>
      <c r="P198" s="47">
        <f t="shared" si="26"/>
        <v>19144363.920000002</v>
      </c>
      <c r="Q198" s="54">
        <v>5008499</v>
      </c>
      <c r="R198" s="50">
        <f t="shared" si="33"/>
        <v>14135864.920000002</v>
      </c>
      <c r="S198" s="50">
        <v>8776808</v>
      </c>
      <c r="T198" s="48">
        <f t="shared" si="27"/>
        <v>7723591.04</v>
      </c>
      <c r="U198" s="48">
        <v>21712122.530000001</v>
      </c>
      <c r="V198" s="48">
        <f t="shared" si="28"/>
        <v>20626516.399999999</v>
      </c>
      <c r="W198" s="51">
        <f t="shared" si="29"/>
        <v>21859455.960000001</v>
      </c>
    </row>
    <row r="199" spans="1:23" s="55" customFormat="1" ht="12.5" x14ac:dyDescent="0.25">
      <c r="A199" s="55">
        <v>463</v>
      </c>
      <c r="B199" s="55" t="s">
        <v>216</v>
      </c>
      <c r="C199" s="55" t="b">
        <f t="shared" si="30"/>
        <v>1</v>
      </c>
      <c r="D199" s="55">
        <v>463</v>
      </c>
      <c r="E199" s="53" t="s">
        <v>216</v>
      </c>
      <c r="F199" s="47">
        <v>282.72560000000004</v>
      </c>
      <c r="G199" s="47">
        <f t="shared" si="23"/>
        <v>1028007.25</v>
      </c>
      <c r="H199" s="47">
        <v>21.8187</v>
      </c>
      <c r="I199" s="47">
        <f t="shared" si="31"/>
        <v>39666.83</v>
      </c>
      <c r="J199" s="47">
        <v>49.958099999999995</v>
      </c>
      <c r="K199" s="48">
        <f t="shared" si="24"/>
        <v>97722.54</v>
      </c>
      <c r="L199" s="47">
        <v>1</v>
      </c>
      <c r="M199" s="47">
        <f t="shared" si="25"/>
        <v>711.4</v>
      </c>
      <c r="N199" s="47">
        <v>3</v>
      </c>
      <c r="O199" s="48">
        <f t="shared" si="32"/>
        <v>2134.1999999999998</v>
      </c>
      <c r="P199" s="47">
        <f t="shared" si="26"/>
        <v>1168242.22</v>
      </c>
      <c r="Q199" s="54">
        <v>589736</v>
      </c>
      <c r="R199" s="50">
        <f t="shared" si="33"/>
        <v>578506.22</v>
      </c>
      <c r="S199" s="50">
        <v>0</v>
      </c>
      <c r="T199" s="48">
        <f t="shared" si="27"/>
        <v>0</v>
      </c>
      <c r="U199" s="48">
        <v>592584.46</v>
      </c>
      <c r="V199" s="48">
        <f t="shared" si="28"/>
        <v>562955.24</v>
      </c>
      <c r="W199" s="51">
        <f t="shared" si="29"/>
        <v>578506.22</v>
      </c>
    </row>
    <row r="200" spans="1:23" s="55" customFormat="1" ht="12.5" x14ac:dyDescent="0.25">
      <c r="A200" s="55">
        <v>465</v>
      </c>
      <c r="B200" s="55" t="s">
        <v>217</v>
      </c>
      <c r="C200" s="55" t="b">
        <f t="shared" si="30"/>
        <v>1</v>
      </c>
      <c r="D200" s="55">
        <v>465</v>
      </c>
      <c r="E200" s="53" t="s">
        <v>217</v>
      </c>
      <c r="F200" s="47">
        <v>17.662600000000001</v>
      </c>
      <c r="G200" s="47">
        <f t="shared" si="23"/>
        <v>64222.27</v>
      </c>
      <c r="H200" s="47">
        <v>6.6744000000000003</v>
      </c>
      <c r="I200" s="47">
        <f t="shared" si="31"/>
        <v>12134.19</v>
      </c>
      <c r="J200" s="47">
        <v>1.0333000000000001</v>
      </c>
      <c r="K200" s="48">
        <f t="shared" si="24"/>
        <v>2021.23</v>
      </c>
      <c r="L200" s="47">
        <v>0</v>
      </c>
      <c r="M200" s="47">
        <f t="shared" si="25"/>
        <v>0</v>
      </c>
      <c r="N200" s="47">
        <v>0</v>
      </c>
      <c r="O200" s="48">
        <f t="shared" si="32"/>
        <v>0</v>
      </c>
      <c r="P200" s="47">
        <f t="shared" si="26"/>
        <v>78377.689999999988</v>
      </c>
      <c r="Q200" s="54">
        <v>53970</v>
      </c>
      <c r="R200" s="50">
        <f t="shared" si="33"/>
        <v>24407.689999999988</v>
      </c>
      <c r="S200" s="50">
        <v>34708</v>
      </c>
      <c r="T200" s="48">
        <f t="shared" si="27"/>
        <v>30543.040000000001</v>
      </c>
      <c r="U200" s="48">
        <v>56257.990000000013</v>
      </c>
      <c r="V200" s="48">
        <f t="shared" si="28"/>
        <v>53445.09</v>
      </c>
      <c r="W200" s="51">
        <f t="shared" si="29"/>
        <v>54950.729999999989</v>
      </c>
    </row>
    <row r="201" spans="1:23" s="55" customFormat="1" ht="12.5" x14ac:dyDescent="0.25">
      <c r="A201" s="55">
        <v>467</v>
      </c>
      <c r="B201" s="55" t="s">
        <v>218</v>
      </c>
      <c r="C201" s="55" t="b">
        <f t="shared" si="30"/>
        <v>1</v>
      </c>
      <c r="D201" s="55">
        <v>467</v>
      </c>
      <c r="E201" s="53" t="s">
        <v>218</v>
      </c>
      <c r="F201" s="47">
        <v>161.4091</v>
      </c>
      <c r="G201" s="47">
        <f t="shared" ref="G201:G253" si="34">ROUND(F201*G$6,2)</f>
        <v>586893.17000000004</v>
      </c>
      <c r="H201" s="47">
        <v>63.829099999999997</v>
      </c>
      <c r="I201" s="47">
        <f t="shared" si="31"/>
        <v>116042.58</v>
      </c>
      <c r="J201" s="47">
        <v>37.982799999999997</v>
      </c>
      <c r="K201" s="48">
        <f t="shared" ref="K201:K253" si="35">ROUND(J201*$K$6,2)</f>
        <v>74297.78</v>
      </c>
      <c r="L201" s="47">
        <v>0</v>
      </c>
      <c r="M201" s="47">
        <f t="shared" ref="M201:M253" si="36">ROUND(L201*$M$6,2)</f>
        <v>0</v>
      </c>
      <c r="N201" s="47">
        <v>2</v>
      </c>
      <c r="O201" s="48">
        <f t="shared" si="32"/>
        <v>1422.8</v>
      </c>
      <c r="P201" s="47">
        <f t="shared" ref="P201:P253" si="37">G201+I201+K201+M201+O201</f>
        <v>778656.33000000007</v>
      </c>
      <c r="Q201" s="54">
        <v>365857</v>
      </c>
      <c r="R201" s="50">
        <f t="shared" si="33"/>
        <v>412799.33000000007</v>
      </c>
      <c r="S201" s="50">
        <v>367966</v>
      </c>
      <c r="T201" s="48">
        <f t="shared" ref="T201:T253" si="38">IF(OR(F201=0,Q201&gt;P201),0,ROUND(S201*$T$6,2))</f>
        <v>323810.08</v>
      </c>
      <c r="U201" s="48">
        <v>675270.88000000012</v>
      </c>
      <c r="V201" s="48">
        <f t="shared" ref="V201:V264" si="39">ROUND(U201*$V$6,2)</f>
        <v>641507.34</v>
      </c>
      <c r="W201" s="51">
        <f t="shared" ref="W201:W264" si="40">MAX(R201+T201,V201)</f>
        <v>736609.41000000015</v>
      </c>
    </row>
    <row r="202" spans="1:23" s="55" customFormat="1" ht="12.5" x14ac:dyDescent="0.25">
      <c r="A202" s="55">
        <v>471</v>
      </c>
      <c r="B202" s="55" t="s">
        <v>219</v>
      </c>
      <c r="C202" s="55" t="b">
        <f t="shared" ref="C202:C253" si="41">B202=E202</f>
        <v>1</v>
      </c>
      <c r="D202" s="55">
        <v>471</v>
      </c>
      <c r="E202" s="53" t="s">
        <v>219</v>
      </c>
      <c r="F202" s="47">
        <v>565.45539999999994</v>
      </c>
      <c r="G202" s="47">
        <f t="shared" si="34"/>
        <v>2056029.76</v>
      </c>
      <c r="H202" s="47">
        <v>31.921300000000002</v>
      </c>
      <c r="I202" s="47">
        <f t="shared" ref="I202:I253" si="42">ROUND(H202*$I$6,2)</f>
        <v>58033.56</v>
      </c>
      <c r="J202" s="47">
        <v>84.108899999999991</v>
      </c>
      <c r="K202" s="48">
        <f t="shared" si="35"/>
        <v>164524.57999999999</v>
      </c>
      <c r="L202" s="47">
        <v>5</v>
      </c>
      <c r="M202" s="47">
        <f t="shared" si="36"/>
        <v>3557</v>
      </c>
      <c r="N202" s="47">
        <v>5.3388999999999998</v>
      </c>
      <c r="O202" s="48">
        <f t="shared" ref="O202:O253" si="43">ROUND(N202*$O$6,2)</f>
        <v>3798.09</v>
      </c>
      <c r="P202" s="47">
        <f t="shared" si="37"/>
        <v>2285942.9899999998</v>
      </c>
      <c r="Q202" s="54">
        <v>4715140</v>
      </c>
      <c r="R202" s="50">
        <f t="shared" ref="R202:R253" si="44">IF(P202&gt;Q202,P202-Q202,0)</f>
        <v>0</v>
      </c>
      <c r="S202" s="50">
        <v>0</v>
      </c>
      <c r="T202" s="48">
        <f t="shared" si="38"/>
        <v>0</v>
      </c>
      <c r="U202" s="48">
        <v>0</v>
      </c>
      <c r="V202" s="48">
        <f t="shared" si="39"/>
        <v>0</v>
      </c>
      <c r="W202" s="51">
        <f t="shared" si="40"/>
        <v>0</v>
      </c>
    </row>
    <row r="203" spans="1:23" s="55" customFormat="1" ht="12.5" x14ac:dyDescent="0.25">
      <c r="A203" s="55">
        <v>473</v>
      </c>
      <c r="B203" s="55" t="s">
        <v>220</v>
      </c>
      <c r="C203" s="55" t="b">
        <f t="shared" si="41"/>
        <v>1</v>
      </c>
      <c r="D203" s="55">
        <v>473</v>
      </c>
      <c r="E203" s="53" t="s">
        <v>220</v>
      </c>
      <c r="F203" s="47">
        <v>3415.6888999999996</v>
      </c>
      <c r="G203" s="47">
        <f t="shared" si="34"/>
        <v>12419649.779999999</v>
      </c>
      <c r="H203" s="47">
        <v>598.14400000000001</v>
      </c>
      <c r="I203" s="47">
        <f t="shared" si="42"/>
        <v>1087437.75</v>
      </c>
      <c r="J203" s="47">
        <v>487.37419999999997</v>
      </c>
      <c r="K203" s="48">
        <f t="shared" si="35"/>
        <v>953347.8</v>
      </c>
      <c r="L203" s="47">
        <v>94.594499999999996</v>
      </c>
      <c r="M203" s="47">
        <f t="shared" si="36"/>
        <v>67294.53</v>
      </c>
      <c r="N203" s="47">
        <v>48.0167</v>
      </c>
      <c r="O203" s="48">
        <f t="shared" si="43"/>
        <v>34159.08</v>
      </c>
      <c r="P203" s="47">
        <f t="shared" si="37"/>
        <v>14561888.939999999</v>
      </c>
      <c r="Q203" s="54">
        <v>10177796</v>
      </c>
      <c r="R203" s="50">
        <f t="shared" si="44"/>
        <v>4384092.9399999995</v>
      </c>
      <c r="S203" s="50">
        <v>0</v>
      </c>
      <c r="T203" s="48">
        <f t="shared" si="38"/>
        <v>0</v>
      </c>
      <c r="U203" s="48">
        <v>4190731.1800000016</v>
      </c>
      <c r="V203" s="48">
        <f t="shared" si="39"/>
        <v>3981194.62</v>
      </c>
      <c r="W203" s="51">
        <f t="shared" si="40"/>
        <v>4384092.9399999995</v>
      </c>
    </row>
    <row r="204" spans="1:23" s="55" customFormat="1" ht="12.5" x14ac:dyDescent="0.25">
      <c r="A204" s="55">
        <v>475</v>
      </c>
      <c r="B204" s="55" t="s">
        <v>221</v>
      </c>
      <c r="C204" s="55" t="b">
        <f t="shared" si="41"/>
        <v>1</v>
      </c>
      <c r="D204" s="55">
        <v>475</v>
      </c>
      <c r="E204" s="53" t="s">
        <v>221</v>
      </c>
      <c r="F204" s="47">
        <v>178.53629999999998</v>
      </c>
      <c r="G204" s="47">
        <f t="shared" si="34"/>
        <v>649168.69999999995</v>
      </c>
      <c r="H204" s="47">
        <v>39.132999999999996</v>
      </c>
      <c r="I204" s="47">
        <f t="shared" si="42"/>
        <v>71144.58</v>
      </c>
      <c r="J204" s="47">
        <v>32.58</v>
      </c>
      <c r="K204" s="48">
        <f t="shared" si="35"/>
        <v>63729.41</v>
      </c>
      <c r="L204" s="47">
        <v>0</v>
      </c>
      <c r="M204" s="47">
        <f t="shared" si="36"/>
        <v>0</v>
      </c>
      <c r="N204" s="47">
        <v>0</v>
      </c>
      <c r="O204" s="48">
        <f t="shared" si="43"/>
        <v>0</v>
      </c>
      <c r="P204" s="47">
        <f t="shared" si="37"/>
        <v>784042.69</v>
      </c>
      <c r="Q204" s="54">
        <v>286565</v>
      </c>
      <c r="R204" s="50">
        <f t="shared" si="44"/>
        <v>497477.68999999994</v>
      </c>
      <c r="S204" s="50">
        <v>64567</v>
      </c>
      <c r="T204" s="48">
        <f t="shared" si="38"/>
        <v>56818.96</v>
      </c>
      <c r="U204" s="48">
        <v>570697.48</v>
      </c>
      <c r="V204" s="48">
        <f t="shared" si="39"/>
        <v>542162.61</v>
      </c>
      <c r="W204" s="51">
        <f t="shared" si="40"/>
        <v>554296.64999999991</v>
      </c>
    </row>
    <row r="205" spans="1:23" s="55" customFormat="1" ht="12.5" x14ac:dyDescent="0.25">
      <c r="A205" s="55">
        <v>477</v>
      </c>
      <c r="B205" s="55" t="s">
        <v>222</v>
      </c>
      <c r="C205" s="55" t="b">
        <f t="shared" si="41"/>
        <v>1</v>
      </c>
      <c r="D205" s="55">
        <v>477</v>
      </c>
      <c r="E205" s="53" t="s">
        <v>222</v>
      </c>
      <c r="F205" s="47">
        <v>301.18420000000003</v>
      </c>
      <c r="G205" s="47">
        <f t="shared" si="34"/>
        <v>1095123.82</v>
      </c>
      <c r="H205" s="47">
        <v>61.347700000000003</v>
      </c>
      <c r="I205" s="47">
        <f t="shared" si="42"/>
        <v>111531.35</v>
      </c>
      <c r="J205" s="47">
        <v>35.4925</v>
      </c>
      <c r="K205" s="48">
        <f t="shared" si="35"/>
        <v>69426.52</v>
      </c>
      <c r="L205" s="47">
        <v>3</v>
      </c>
      <c r="M205" s="47">
        <f t="shared" si="36"/>
        <v>2134.1999999999998</v>
      </c>
      <c r="N205" s="47">
        <v>6</v>
      </c>
      <c r="O205" s="48">
        <f t="shared" si="43"/>
        <v>4268.3999999999996</v>
      </c>
      <c r="P205" s="47">
        <f t="shared" si="37"/>
        <v>1282484.29</v>
      </c>
      <c r="Q205" s="54">
        <v>991675</v>
      </c>
      <c r="R205" s="50">
        <f t="shared" si="44"/>
        <v>290809.29000000004</v>
      </c>
      <c r="S205" s="50">
        <v>170541</v>
      </c>
      <c r="T205" s="48">
        <f t="shared" si="38"/>
        <v>150076.07999999999</v>
      </c>
      <c r="U205" s="48">
        <v>506913.31999999995</v>
      </c>
      <c r="V205" s="48">
        <f t="shared" si="39"/>
        <v>481567.65</v>
      </c>
      <c r="W205" s="51">
        <f t="shared" si="40"/>
        <v>481567.65</v>
      </c>
    </row>
    <row r="206" spans="1:23" s="55" customFormat="1" ht="12.5" x14ac:dyDescent="0.25">
      <c r="A206" s="55">
        <v>479</v>
      </c>
      <c r="B206" s="55" t="s">
        <v>223</v>
      </c>
      <c r="C206" s="55" t="b">
        <f t="shared" si="41"/>
        <v>1</v>
      </c>
      <c r="D206" s="55">
        <v>479</v>
      </c>
      <c r="E206" s="53" t="s">
        <v>223</v>
      </c>
      <c r="F206" s="47">
        <v>980.28920000000005</v>
      </c>
      <c r="G206" s="47">
        <f t="shared" si="34"/>
        <v>3564390.35</v>
      </c>
      <c r="H206" s="47">
        <v>123.5565</v>
      </c>
      <c r="I206" s="47">
        <f t="shared" si="42"/>
        <v>224628.19</v>
      </c>
      <c r="J206" s="47">
        <v>240.64099999999999</v>
      </c>
      <c r="K206" s="48">
        <f t="shared" si="35"/>
        <v>470715.45</v>
      </c>
      <c r="L206" s="47">
        <v>5</v>
      </c>
      <c r="M206" s="47">
        <f t="shared" si="36"/>
        <v>3557</v>
      </c>
      <c r="N206" s="47">
        <v>16</v>
      </c>
      <c r="O206" s="48">
        <f t="shared" si="43"/>
        <v>11382.4</v>
      </c>
      <c r="P206" s="47">
        <f t="shared" si="37"/>
        <v>4274673.3900000006</v>
      </c>
      <c r="Q206" s="54">
        <v>1379765</v>
      </c>
      <c r="R206" s="50">
        <f t="shared" si="44"/>
        <v>2894908.3900000006</v>
      </c>
      <c r="S206" s="50">
        <v>1397719</v>
      </c>
      <c r="T206" s="48">
        <f t="shared" si="38"/>
        <v>1229992.72</v>
      </c>
      <c r="U206" s="48">
        <v>4083574.9699999997</v>
      </c>
      <c r="V206" s="48">
        <f t="shared" si="39"/>
        <v>3879396.22</v>
      </c>
      <c r="W206" s="51">
        <f t="shared" si="40"/>
        <v>4124901.1100000003</v>
      </c>
    </row>
    <row r="207" spans="1:23" s="55" customFormat="1" ht="12.5" x14ac:dyDescent="0.25">
      <c r="A207" s="55">
        <v>483</v>
      </c>
      <c r="B207" s="55" t="s">
        <v>224</v>
      </c>
      <c r="C207" s="55" t="b">
        <f t="shared" si="41"/>
        <v>1</v>
      </c>
      <c r="D207" s="55">
        <v>483</v>
      </c>
      <c r="E207" s="53" t="s">
        <v>224</v>
      </c>
      <c r="F207" s="47">
        <v>127.7688</v>
      </c>
      <c r="G207" s="47">
        <f t="shared" si="34"/>
        <v>464575.02</v>
      </c>
      <c r="H207" s="47">
        <v>24.543399999999998</v>
      </c>
      <c r="I207" s="47">
        <f t="shared" si="42"/>
        <v>44620.39</v>
      </c>
      <c r="J207" s="47">
        <v>11.008699999999999</v>
      </c>
      <c r="K207" s="48">
        <f t="shared" si="35"/>
        <v>21534.01</v>
      </c>
      <c r="L207" s="47">
        <v>0</v>
      </c>
      <c r="M207" s="47">
        <f t="shared" si="36"/>
        <v>0</v>
      </c>
      <c r="N207" s="47">
        <v>0</v>
      </c>
      <c r="O207" s="48">
        <f t="shared" si="43"/>
        <v>0</v>
      </c>
      <c r="P207" s="47">
        <f t="shared" si="37"/>
        <v>530729.42000000004</v>
      </c>
      <c r="Q207" s="54">
        <v>875126</v>
      </c>
      <c r="R207" s="50">
        <f t="shared" si="44"/>
        <v>0</v>
      </c>
      <c r="S207" s="50">
        <v>0</v>
      </c>
      <c r="T207" s="48">
        <f t="shared" si="38"/>
        <v>0</v>
      </c>
      <c r="U207" s="48">
        <v>0</v>
      </c>
      <c r="V207" s="48">
        <f t="shared" si="39"/>
        <v>0</v>
      </c>
      <c r="W207" s="51">
        <f t="shared" si="40"/>
        <v>0</v>
      </c>
    </row>
    <row r="208" spans="1:23" s="55" customFormat="1" ht="12.5" x14ac:dyDescent="0.25">
      <c r="A208" s="55">
        <v>485</v>
      </c>
      <c r="B208" s="55" t="s">
        <v>225</v>
      </c>
      <c r="C208" s="55" t="b">
        <f t="shared" si="41"/>
        <v>1</v>
      </c>
      <c r="D208" s="55">
        <v>485</v>
      </c>
      <c r="E208" s="53" t="s">
        <v>225</v>
      </c>
      <c r="F208" s="47">
        <v>930.51700000000005</v>
      </c>
      <c r="G208" s="47">
        <f t="shared" si="34"/>
        <v>3383415.64</v>
      </c>
      <c r="H208" s="47">
        <v>390.09250000000003</v>
      </c>
      <c r="I208" s="47">
        <f t="shared" si="42"/>
        <v>709195.97</v>
      </c>
      <c r="J208" s="47">
        <v>120.46239999999999</v>
      </c>
      <c r="K208" s="48">
        <f t="shared" si="35"/>
        <v>235635.3</v>
      </c>
      <c r="L208" s="47">
        <v>20.298400000000001</v>
      </c>
      <c r="M208" s="47">
        <f t="shared" si="36"/>
        <v>14440.28</v>
      </c>
      <c r="N208" s="47">
        <v>12.446300000000001</v>
      </c>
      <c r="O208" s="48">
        <f t="shared" si="43"/>
        <v>8854.2999999999993</v>
      </c>
      <c r="P208" s="47">
        <f t="shared" si="37"/>
        <v>4351541.49</v>
      </c>
      <c r="Q208" s="54">
        <v>3537626</v>
      </c>
      <c r="R208" s="50">
        <f t="shared" si="44"/>
        <v>813915.49000000022</v>
      </c>
      <c r="S208" s="50">
        <v>79050</v>
      </c>
      <c r="T208" s="48">
        <f t="shared" si="38"/>
        <v>69564</v>
      </c>
      <c r="U208" s="48">
        <v>906426.79</v>
      </c>
      <c r="V208" s="48">
        <f t="shared" si="39"/>
        <v>861105.45</v>
      </c>
      <c r="W208" s="51">
        <f t="shared" si="40"/>
        <v>883479.49000000022</v>
      </c>
    </row>
    <row r="209" spans="1:23" s="55" customFormat="1" ht="12.5" x14ac:dyDescent="0.25">
      <c r="A209" s="55">
        <v>487</v>
      </c>
      <c r="B209" s="55" t="s">
        <v>226</v>
      </c>
      <c r="C209" s="55" t="b">
        <f t="shared" si="41"/>
        <v>1</v>
      </c>
      <c r="D209" s="55">
        <v>487</v>
      </c>
      <c r="E209" s="53" t="s">
        <v>226</v>
      </c>
      <c r="F209" s="47">
        <v>45.5</v>
      </c>
      <c r="G209" s="47">
        <f t="shared" si="34"/>
        <v>165440.73000000001</v>
      </c>
      <c r="H209" s="47">
        <v>7</v>
      </c>
      <c r="I209" s="47">
        <f t="shared" si="42"/>
        <v>12726.14</v>
      </c>
      <c r="J209" s="47">
        <v>10</v>
      </c>
      <c r="K209" s="48">
        <f t="shared" si="35"/>
        <v>19560.900000000001</v>
      </c>
      <c r="L209" s="47">
        <v>0</v>
      </c>
      <c r="M209" s="47">
        <f t="shared" si="36"/>
        <v>0</v>
      </c>
      <c r="N209" s="47">
        <v>3</v>
      </c>
      <c r="O209" s="48">
        <f t="shared" si="43"/>
        <v>2134.1999999999998</v>
      </c>
      <c r="P209" s="47">
        <f t="shared" si="37"/>
        <v>199861.97</v>
      </c>
      <c r="Q209" s="54">
        <v>108640</v>
      </c>
      <c r="R209" s="50">
        <f t="shared" si="44"/>
        <v>91221.97</v>
      </c>
      <c r="S209" s="50">
        <v>28775</v>
      </c>
      <c r="T209" s="48">
        <f t="shared" si="38"/>
        <v>25322</v>
      </c>
      <c r="U209" s="48">
        <v>117077.77000000002</v>
      </c>
      <c r="V209" s="48">
        <f t="shared" si="39"/>
        <v>111223.88</v>
      </c>
      <c r="W209" s="51">
        <f t="shared" si="40"/>
        <v>116543.97</v>
      </c>
    </row>
    <row r="210" spans="1:23" s="55" customFormat="1" ht="12.5" x14ac:dyDescent="0.25">
      <c r="A210" s="55">
        <v>489</v>
      </c>
      <c r="B210" s="55" t="s">
        <v>227</v>
      </c>
      <c r="C210" s="55" t="b">
        <f t="shared" si="41"/>
        <v>1</v>
      </c>
      <c r="D210" s="55">
        <v>489</v>
      </c>
      <c r="E210" s="53" t="s">
        <v>227</v>
      </c>
      <c r="F210" s="47">
        <v>32.595500000000001</v>
      </c>
      <c r="G210" s="47">
        <f t="shared" si="34"/>
        <v>118519.19</v>
      </c>
      <c r="H210" s="47">
        <v>9.4269999999999996</v>
      </c>
      <c r="I210" s="47">
        <f t="shared" si="42"/>
        <v>17138.47</v>
      </c>
      <c r="J210" s="47">
        <v>9.4269999999999996</v>
      </c>
      <c r="K210" s="48">
        <f t="shared" si="35"/>
        <v>18440.060000000001</v>
      </c>
      <c r="L210" s="47">
        <v>0</v>
      </c>
      <c r="M210" s="47">
        <f t="shared" si="36"/>
        <v>0</v>
      </c>
      <c r="N210" s="47">
        <v>0</v>
      </c>
      <c r="O210" s="48">
        <f t="shared" si="43"/>
        <v>0</v>
      </c>
      <c r="P210" s="47">
        <f t="shared" si="37"/>
        <v>154097.72</v>
      </c>
      <c r="Q210" s="54">
        <v>109551</v>
      </c>
      <c r="R210" s="50">
        <f t="shared" si="44"/>
        <v>44546.720000000001</v>
      </c>
      <c r="S210" s="50">
        <v>58638</v>
      </c>
      <c r="T210" s="48">
        <f t="shared" si="38"/>
        <v>51601.440000000002</v>
      </c>
      <c r="U210" s="48">
        <v>83451.179999999993</v>
      </c>
      <c r="V210" s="48">
        <f t="shared" si="39"/>
        <v>79278.62</v>
      </c>
      <c r="W210" s="51">
        <f t="shared" si="40"/>
        <v>96148.160000000003</v>
      </c>
    </row>
    <row r="211" spans="1:23" s="55" customFormat="1" ht="12.5" x14ac:dyDescent="0.25">
      <c r="A211" s="55">
        <v>491</v>
      </c>
      <c r="B211" s="55" t="s">
        <v>228</v>
      </c>
      <c r="C211" s="55" t="b">
        <f t="shared" si="41"/>
        <v>1</v>
      </c>
      <c r="D211" s="55">
        <v>491</v>
      </c>
      <c r="E211" s="53" t="s">
        <v>228</v>
      </c>
      <c r="F211" s="47">
        <v>1473.5945999999999</v>
      </c>
      <c r="G211" s="47">
        <f t="shared" si="34"/>
        <v>5358078.38</v>
      </c>
      <c r="H211" s="47">
        <v>730.18280000000004</v>
      </c>
      <c r="I211" s="47">
        <f t="shared" si="42"/>
        <v>1327486.93</v>
      </c>
      <c r="J211" s="47">
        <v>331.61439999999999</v>
      </c>
      <c r="K211" s="48">
        <f t="shared" si="35"/>
        <v>648667.61</v>
      </c>
      <c r="L211" s="47">
        <v>71.21929999999999</v>
      </c>
      <c r="M211" s="47">
        <f t="shared" si="36"/>
        <v>50665.41</v>
      </c>
      <c r="N211" s="47">
        <v>9.6044999999999998</v>
      </c>
      <c r="O211" s="48">
        <f t="shared" si="43"/>
        <v>6832.64</v>
      </c>
      <c r="P211" s="47">
        <f t="shared" si="37"/>
        <v>7391730.9699999997</v>
      </c>
      <c r="Q211" s="54">
        <v>1898957</v>
      </c>
      <c r="R211" s="50">
        <f t="shared" si="44"/>
        <v>5492773.9699999997</v>
      </c>
      <c r="S211" s="50">
        <v>2249150</v>
      </c>
      <c r="T211" s="48">
        <f t="shared" si="38"/>
        <v>1979252</v>
      </c>
      <c r="U211" s="48">
        <v>7284900.9000000013</v>
      </c>
      <c r="V211" s="48">
        <f t="shared" si="39"/>
        <v>6920655.8600000003</v>
      </c>
      <c r="W211" s="51">
        <f t="shared" si="40"/>
        <v>7472025.9699999997</v>
      </c>
    </row>
    <row r="212" spans="1:23" s="55" customFormat="1" ht="12.5" x14ac:dyDescent="0.25">
      <c r="A212" s="55">
        <v>495</v>
      </c>
      <c r="B212" s="55" t="s">
        <v>229</v>
      </c>
      <c r="C212" s="55" t="b">
        <f t="shared" si="41"/>
        <v>1</v>
      </c>
      <c r="D212" s="55">
        <v>495</v>
      </c>
      <c r="E212" s="53" t="s">
        <v>229</v>
      </c>
      <c r="F212" s="47">
        <v>97.639799999999994</v>
      </c>
      <c r="G212" s="47">
        <f t="shared" si="34"/>
        <v>355024.17</v>
      </c>
      <c r="H212" s="47">
        <v>3</v>
      </c>
      <c r="I212" s="47">
        <f t="shared" si="42"/>
        <v>5454.06</v>
      </c>
      <c r="J212" s="47">
        <v>24.31</v>
      </c>
      <c r="K212" s="48">
        <f t="shared" si="35"/>
        <v>47552.55</v>
      </c>
      <c r="L212" s="47">
        <v>0</v>
      </c>
      <c r="M212" s="47">
        <f t="shared" si="36"/>
        <v>0</v>
      </c>
      <c r="N212" s="47">
        <v>3</v>
      </c>
      <c r="O212" s="48">
        <f t="shared" si="43"/>
        <v>2134.1999999999998</v>
      </c>
      <c r="P212" s="47">
        <f t="shared" si="37"/>
        <v>410164.98</v>
      </c>
      <c r="Q212" s="54">
        <v>322101</v>
      </c>
      <c r="R212" s="50">
        <f t="shared" si="44"/>
        <v>88063.979999999981</v>
      </c>
      <c r="S212" s="50">
        <v>19516</v>
      </c>
      <c r="T212" s="48">
        <f t="shared" si="38"/>
        <v>17174.080000000002</v>
      </c>
      <c r="U212" s="48">
        <v>97517.83</v>
      </c>
      <c r="V212" s="48">
        <f t="shared" si="39"/>
        <v>92641.94</v>
      </c>
      <c r="W212" s="51">
        <f t="shared" si="40"/>
        <v>105238.05999999998</v>
      </c>
    </row>
    <row r="213" spans="1:23" s="55" customFormat="1" ht="12.5" x14ac:dyDescent="0.25">
      <c r="A213" s="55">
        <v>497</v>
      </c>
      <c r="B213" s="55" t="s">
        <v>230</v>
      </c>
      <c r="C213" s="55" t="b">
        <f t="shared" si="41"/>
        <v>1</v>
      </c>
      <c r="D213" s="55">
        <v>497</v>
      </c>
      <c r="E213" s="53" t="s">
        <v>230</v>
      </c>
      <c r="F213" s="47">
        <v>177.70680000000002</v>
      </c>
      <c r="G213" s="47">
        <f t="shared" si="34"/>
        <v>646152.59</v>
      </c>
      <c r="H213" s="47">
        <v>29.169</v>
      </c>
      <c r="I213" s="47">
        <f t="shared" si="42"/>
        <v>53029.83</v>
      </c>
      <c r="J213" s="47">
        <v>20.3445</v>
      </c>
      <c r="K213" s="48">
        <f t="shared" si="35"/>
        <v>39795.67</v>
      </c>
      <c r="L213" s="47">
        <v>0</v>
      </c>
      <c r="M213" s="47">
        <f t="shared" si="36"/>
        <v>0</v>
      </c>
      <c r="N213" s="47">
        <v>3</v>
      </c>
      <c r="O213" s="48">
        <f t="shared" si="43"/>
        <v>2134.1999999999998</v>
      </c>
      <c r="P213" s="47">
        <f t="shared" si="37"/>
        <v>741112.28999999992</v>
      </c>
      <c r="Q213" s="54">
        <v>431228</v>
      </c>
      <c r="R213" s="50">
        <f t="shared" si="44"/>
        <v>309884.28999999992</v>
      </c>
      <c r="S213" s="50">
        <v>43324</v>
      </c>
      <c r="T213" s="48">
        <f t="shared" si="38"/>
        <v>38125.120000000003</v>
      </c>
      <c r="U213" s="48">
        <v>375502.25</v>
      </c>
      <c r="V213" s="48">
        <f t="shared" si="39"/>
        <v>356727.14</v>
      </c>
      <c r="W213" s="51">
        <f t="shared" si="40"/>
        <v>356727.14</v>
      </c>
    </row>
    <row r="214" spans="1:23" s="55" customFormat="1" ht="12.5" x14ac:dyDescent="0.25">
      <c r="A214" s="55">
        <v>499</v>
      </c>
      <c r="B214" s="55" t="s">
        <v>231</v>
      </c>
      <c r="C214" s="55" t="b">
        <f t="shared" si="41"/>
        <v>1</v>
      </c>
      <c r="D214" s="55">
        <v>499</v>
      </c>
      <c r="E214" s="53" t="s">
        <v>231</v>
      </c>
      <c r="F214" s="47">
        <v>45</v>
      </c>
      <c r="G214" s="47">
        <f t="shared" si="34"/>
        <v>163622.70000000001</v>
      </c>
      <c r="H214" s="47">
        <v>21.5</v>
      </c>
      <c r="I214" s="47">
        <f t="shared" si="42"/>
        <v>39087.43</v>
      </c>
      <c r="J214" s="47">
        <v>3</v>
      </c>
      <c r="K214" s="48">
        <f t="shared" si="35"/>
        <v>5868.27</v>
      </c>
      <c r="L214" s="47">
        <v>0</v>
      </c>
      <c r="M214" s="47">
        <f t="shared" si="36"/>
        <v>0</v>
      </c>
      <c r="N214" s="47">
        <v>0</v>
      </c>
      <c r="O214" s="48">
        <f t="shared" si="43"/>
        <v>0</v>
      </c>
      <c r="P214" s="47">
        <f t="shared" si="37"/>
        <v>208578.4</v>
      </c>
      <c r="Q214" s="54">
        <v>117251</v>
      </c>
      <c r="R214" s="50">
        <f t="shared" si="44"/>
        <v>91327.4</v>
      </c>
      <c r="S214" s="50">
        <v>181655</v>
      </c>
      <c r="T214" s="48">
        <f t="shared" si="38"/>
        <v>159856.4</v>
      </c>
      <c r="U214" s="48">
        <v>242232.03</v>
      </c>
      <c r="V214" s="48">
        <f t="shared" si="39"/>
        <v>230120.43</v>
      </c>
      <c r="W214" s="51">
        <f t="shared" si="40"/>
        <v>251183.8</v>
      </c>
    </row>
    <row r="215" spans="1:23" s="55" customFormat="1" ht="12.5" x14ac:dyDescent="0.25">
      <c r="A215" s="55">
        <v>501</v>
      </c>
      <c r="B215" s="55" t="s">
        <v>232</v>
      </c>
      <c r="C215" s="55" t="b">
        <f t="shared" si="41"/>
        <v>1</v>
      </c>
      <c r="D215" s="55">
        <v>501</v>
      </c>
      <c r="E215" s="53" t="s">
        <v>232</v>
      </c>
      <c r="F215" s="47">
        <v>101.35890000000001</v>
      </c>
      <c r="G215" s="47">
        <f t="shared" si="34"/>
        <v>368547.04</v>
      </c>
      <c r="H215" s="47">
        <v>48.889799999999994</v>
      </c>
      <c r="I215" s="47">
        <f t="shared" si="42"/>
        <v>88882.63</v>
      </c>
      <c r="J215" s="47">
        <v>22.395</v>
      </c>
      <c r="K215" s="48">
        <f t="shared" si="35"/>
        <v>43806.64</v>
      </c>
      <c r="L215" s="47">
        <v>0</v>
      </c>
      <c r="M215" s="47">
        <f t="shared" si="36"/>
        <v>0</v>
      </c>
      <c r="N215" s="47">
        <v>0</v>
      </c>
      <c r="O215" s="48">
        <f t="shared" si="43"/>
        <v>0</v>
      </c>
      <c r="P215" s="47">
        <f t="shared" si="37"/>
        <v>501236.31</v>
      </c>
      <c r="Q215" s="54">
        <v>156201</v>
      </c>
      <c r="R215" s="50">
        <f t="shared" si="44"/>
        <v>345035.31</v>
      </c>
      <c r="S215" s="50">
        <v>195521</v>
      </c>
      <c r="T215" s="48">
        <f t="shared" si="38"/>
        <v>172058.48</v>
      </c>
      <c r="U215" s="48">
        <v>508362.29000000004</v>
      </c>
      <c r="V215" s="48">
        <f t="shared" si="39"/>
        <v>482944.18</v>
      </c>
      <c r="W215" s="51">
        <f t="shared" si="40"/>
        <v>517093.79000000004</v>
      </c>
    </row>
    <row r="216" spans="1:23" s="55" customFormat="1" ht="12.25" customHeight="1" x14ac:dyDescent="0.25">
      <c r="A216" s="55">
        <v>503</v>
      </c>
      <c r="B216" s="55" t="s">
        <v>233</v>
      </c>
      <c r="C216" s="55" t="b">
        <f t="shared" si="41"/>
        <v>1</v>
      </c>
      <c r="D216" s="55">
        <v>503</v>
      </c>
      <c r="E216" s="53" t="s">
        <v>233</v>
      </c>
      <c r="F216" s="47">
        <v>141.76939999999999</v>
      </c>
      <c r="G216" s="47">
        <f t="shared" si="34"/>
        <v>515482.04</v>
      </c>
      <c r="H216" s="47">
        <v>41.406700000000001</v>
      </c>
      <c r="I216" s="47">
        <f t="shared" si="42"/>
        <v>75278.210000000006</v>
      </c>
      <c r="J216" s="47">
        <v>28.952200000000001</v>
      </c>
      <c r="K216" s="48">
        <f t="shared" si="35"/>
        <v>56633.11</v>
      </c>
      <c r="L216" s="47">
        <v>0</v>
      </c>
      <c r="M216" s="47">
        <f t="shared" si="36"/>
        <v>0</v>
      </c>
      <c r="N216" s="47">
        <v>2</v>
      </c>
      <c r="O216" s="48">
        <f t="shared" si="43"/>
        <v>1422.8</v>
      </c>
      <c r="P216" s="47">
        <f t="shared" si="37"/>
        <v>648816.16</v>
      </c>
      <c r="Q216" s="54">
        <v>536445</v>
      </c>
      <c r="R216" s="50">
        <f t="shared" si="44"/>
        <v>112371.16000000003</v>
      </c>
      <c r="S216" s="50">
        <v>0</v>
      </c>
      <c r="T216" s="48">
        <f t="shared" si="38"/>
        <v>0</v>
      </c>
      <c r="U216" s="48">
        <v>121630.18000000017</v>
      </c>
      <c r="V216" s="48">
        <f t="shared" si="39"/>
        <v>115548.67</v>
      </c>
      <c r="W216" s="51">
        <f t="shared" si="40"/>
        <v>115548.67</v>
      </c>
    </row>
    <row r="217" spans="1:23" s="55" customFormat="1" ht="12.5" x14ac:dyDescent="0.25">
      <c r="A217" s="55">
        <v>507</v>
      </c>
      <c r="B217" s="55" t="s">
        <v>234</v>
      </c>
      <c r="C217" s="55" t="b">
        <f t="shared" si="41"/>
        <v>1</v>
      </c>
      <c r="D217" s="55">
        <v>507</v>
      </c>
      <c r="E217" s="53" t="s">
        <v>234</v>
      </c>
      <c r="F217" s="47">
        <v>614.71789999999999</v>
      </c>
      <c r="G217" s="47">
        <f t="shared" si="34"/>
        <v>2235151.17</v>
      </c>
      <c r="H217" s="47">
        <v>66.068899999999999</v>
      </c>
      <c r="I217" s="47">
        <f t="shared" si="42"/>
        <v>120114.58</v>
      </c>
      <c r="J217" s="47">
        <v>86.081600000000009</v>
      </c>
      <c r="K217" s="48">
        <f t="shared" si="35"/>
        <v>168383.35999999999</v>
      </c>
      <c r="L217" s="47">
        <v>1</v>
      </c>
      <c r="M217" s="47">
        <f t="shared" si="36"/>
        <v>711.4</v>
      </c>
      <c r="N217" s="47">
        <v>7.6611000000000002</v>
      </c>
      <c r="O217" s="48">
        <f t="shared" si="43"/>
        <v>5450.11</v>
      </c>
      <c r="P217" s="47">
        <f t="shared" si="37"/>
        <v>2529810.6199999996</v>
      </c>
      <c r="Q217" s="54">
        <v>1092938</v>
      </c>
      <c r="R217" s="50">
        <f t="shared" si="44"/>
        <v>1436872.6199999996</v>
      </c>
      <c r="S217" s="50">
        <v>639922</v>
      </c>
      <c r="T217" s="48">
        <f t="shared" si="38"/>
        <v>563131.36</v>
      </c>
      <c r="U217" s="48">
        <v>1992882.6199999992</v>
      </c>
      <c r="V217" s="48">
        <f t="shared" si="39"/>
        <v>1893238.49</v>
      </c>
      <c r="W217" s="51">
        <f t="shared" si="40"/>
        <v>2000003.9799999995</v>
      </c>
    </row>
    <row r="218" spans="1:23" s="55" customFormat="1" ht="12.5" x14ac:dyDescent="0.25">
      <c r="A218" s="55">
        <v>509</v>
      </c>
      <c r="B218" s="55" t="s">
        <v>235</v>
      </c>
      <c r="C218" s="55" t="b">
        <f t="shared" si="41"/>
        <v>1</v>
      </c>
      <c r="D218" s="55">
        <v>509</v>
      </c>
      <c r="E218" s="53" t="s">
        <v>235</v>
      </c>
      <c r="F218" s="47">
        <v>77.477699999999999</v>
      </c>
      <c r="G218" s="47">
        <f t="shared" si="34"/>
        <v>281713.57</v>
      </c>
      <c r="H218" s="47">
        <v>58.477699999999999</v>
      </c>
      <c r="I218" s="47">
        <f t="shared" si="42"/>
        <v>106313.63</v>
      </c>
      <c r="J218" s="47">
        <v>18.466699999999999</v>
      </c>
      <c r="K218" s="48">
        <f t="shared" si="35"/>
        <v>36122.53</v>
      </c>
      <c r="L218" s="47">
        <v>0</v>
      </c>
      <c r="M218" s="47">
        <f t="shared" si="36"/>
        <v>0</v>
      </c>
      <c r="N218" s="47">
        <v>1</v>
      </c>
      <c r="O218" s="48">
        <f t="shared" si="43"/>
        <v>711.4</v>
      </c>
      <c r="P218" s="47">
        <f t="shared" si="37"/>
        <v>424861.13</v>
      </c>
      <c r="Q218" s="54">
        <v>88736</v>
      </c>
      <c r="R218" s="50">
        <f t="shared" si="44"/>
        <v>336125.13</v>
      </c>
      <c r="S218" s="50">
        <v>489246</v>
      </c>
      <c r="T218" s="48">
        <f t="shared" si="38"/>
        <v>430536.48</v>
      </c>
      <c r="U218" s="48">
        <v>722524.6</v>
      </c>
      <c r="V218" s="48">
        <f t="shared" si="39"/>
        <v>686398.37</v>
      </c>
      <c r="W218" s="51">
        <f t="shared" si="40"/>
        <v>766661.61</v>
      </c>
    </row>
    <row r="219" spans="1:23" s="55" customFormat="1" ht="12.5" x14ac:dyDescent="0.25">
      <c r="A219" s="55">
        <v>511</v>
      </c>
      <c r="B219" s="55" t="s">
        <v>236</v>
      </c>
      <c r="C219" s="55" t="b">
        <f t="shared" si="41"/>
        <v>1</v>
      </c>
      <c r="D219" s="55">
        <v>511</v>
      </c>
      <c r="E219" s="53" t="s">
        <v>236</v>
      </c>
      <c r="F219" s="47">
        <v>1196.7644</v>
      </c>
      <c r="G219" s="47">
        <f t="shared" si="34"/>
        <v>4351507.16</v>
      </c>
      <c r="H219" s="47">
        <v>69.177700000000002</v>
      </c>
      <c r="I219" s="47">
        <f t="shared" si="42"/>
        <v>125766.44</v>
      </c>
      <c r="J219" s="47">
        <v>152.89009999999999</v>
      </c>
      <c r="K219" s="48">
        <f t="shared" si="35"/>
        <v>299066.8</v>
      </c>
      <c r="L219" s="47">
        <v>9.4122000000000003</v>
      </c>
      <c r="M219" s="47">
        <f t="shared" si="36"/>
        <v>6695.84</v>
      </c>
      <c r="N219" s="47">
        <v>13.9</v>
      </c>
      <c r="O219" s="48">
        <f t="shared" si="43"/>
        <v>9888.4599999999991</v>
      </c>
      <c r="P219" s="47">
        <f t="shared" si="37"/>
        <v>4792924.7</v>
      </c>
      <c r="Q219" s="54">
        <v>2816392</v>
      </c>
      <c r="R219" s="50">
        <f t="shared" si="44"/>
        <v>1976532.7000000002</v>
      </c>
      <c r="S219" s="50">
        <v>0</v>
      </c>
      <c r="T219" s="48">
        <f t="shared" si="38"/>
        <v>0</v>
      </c>
      <c r="U219" s="48">
        <v>1946328.4400000004</v>
      </c>
      <c r="V219" s="48">
        <f t="shared" si="39"/>
        <v>1849012.02</v>
      </c>
      <c r="W219" s="51">
        <f t="shared" si="40"/>
        <v>1976532.7000000002</v>
      </c>
    </row>
    <row r="220" spans="1:23" s="55" customFormat="1" ht="12.5" x14ac:dyDescent="0.25">
      <c r="A220" s="55">
        <v>512</v>
      </c>
      <c r="B220" s="57" t="s">
        <v>237</v>
      </c>
      <c r="C220" s="58" t="b">
        <f t="shared" si="41"/>
        <v>1</v>
      </c>
      <c r="D220" s="55">
        <v>512</v>
      </c>
      <c r="E220" s="53" t="s">
        <v>237</v>
      </c>
      <c r="F220" s="47">
        <v>61.328899999999997</v>
      </c>
      <c r="G220" s="47">
        <f t="shared" si="34"/>
        <v>222995.56</v>
      </c>
      <c r="H220" s="47">
        <v>11.5</v>
      </c>
      <c r="I220" s="47">
        <f t="shared" si="42"/>
        <v>20907.23</v>
      </c>
      <c r="J220" s="47">
        <v>5.6889000000000003</v>
      </c>
      <c r="K220" s="48">
        <f t="shared" si="35"/>
        <v>11128</v>
      </c>
      <c r="L220" s="47">
        <v>0</v>
      </c>
      <c r="M220" s="47">
        <f t="shared" si="36"/>
        <v>0</v>
      </c>
      <c r="N220" s="47">
        <v>0</v>
      </c>
      <c r="O220" s="48">
        <f t="shared" si="43"/>
        <v>0</v>
      </c>
      <c r="P220" s="47">
        <f t="shared" si="37"/>
        <v>255030.79</v>
      </c>
      <c r="Q220" s="54">
        <v>304606</v>
      </c>
      <c r="R220" s="50">
        <f t="shared" si="44"/>
        <v>0</v>
      </c>
      <c r="S220" s="50">
        <v>0</v>
      </c>
      <c r="T220" s="48">
        <f t="shared" si="38"/>
        <v>0</v>
      </c>
      <c r="U220" s="48">
        <v>0</v>
      </c>
      <c r="V220" s="48">
        <f t="shared" si="39"/>
        <v>0</v>
      </c>
      <c r="W220" s="51">
        <f t="shared" si="40"/>
        <v>0</v>
      </c>
    </row>
    <row r="221" spans="1:23" s="55" customFormat="1" ht="12.5" x14ac:dyDescent="0.25">
      <c r="A221" s="55">
        <v>513</v>
      </c>
      <c r="B221" s="55" t="s">
        <v>238</v>
      </c>
      <c r="C221" s="55" t="b">
        <f t="shared" si="41"/>
        <v>1</v>
      </c>
      <c r="D221" s="55">
        <v>513</v>
      </c>
      <c r="E221" s="53" t="s">
        <v>238</v>
      </c>
      <c r="F221" s="47">
        <v>73.436599999999999</v>
      </c>
      <c r="G221" s="47">
        <f t="shared" si="34"/>
        <v>267019.88</v>
      </c>
      <c r="H221" s="47">
        <v>29.5611</v>
      </c>
      <c r="I221" s="47">
        <f t="shared" si="42"/>
        <v>53742.67</v>
      </c>
      <c r="J221" s="47">
        <v>14.0777</v>
      </c>
      <c r="K221" s="48">
        <f t="shared" si="35"/>
        <v>27537.25</v>
      </c>
      <c r="L221" s="47">
        <v>0.4889</v>
      </c>
      <c r="M221" s="47">
        <f t="shared" si="36"/>
        <v>347.8</v>
      </c>
      <c r="N221" s="47">
        <v>0</v>
      </c>
      <c r="O221" s="48">
        <f t="shared" si="43"/>
        <v>0</v>
      </c>
      <c r="P221" s="47">
        <f t="shared" si="37"/>
        <v>348647.6</v>
      </c>
      <c r="Q221" s="54">
        <v>111736</v>
      </c>
      <c r="R221" s="50">
        <f t="shared" si="44"/>
        <v>236911.59999999998</v>
      </c>
      <c r="S221" s="50">
        <v>398234</v>
      </c>
      <c r="T221" s="48">
        <f t="shared" si="38"/>
        <v>350445.92</v>
      </c>
      <c r="U221" s="48">
        <v>581426.03</v>
      </c>
      <c r="V221" s="48">
        <f t="shared" si="39"/>
        <v>552354.73</v>
      </c>
      <c r="W221" s="51">
        <f t="shared" si="40"/>
        <v>587357.52</v>
      </c>
    </row>
    <row r="222" spans="1:23" s="55" customFormat="1" ht="12.5" x14ac:dyDescent="0.25">
      <c r="A222" s="55">
        <v>514</v>
      </c>
      <c r="B222" s="55" t="s">
        <v>239</v>
      </c>
      <c r="C222" s="55" t="b">
        <f t="shared" si="41"/>
        <v>1</v>
      </c>
      <c r="D222" s="55">
        <v>514</v>
      </c>
      <c r="E222" s="53" t="s">
        <v>239</v>
      </c>
      <c r="F222" s="47">
        <v>0</v>
      </c>
      <c r="G222" s="47">
        <f t="shared" si="34"/>
        <v>0</v>
      </c>
      <c r="H222" s="47">
        <v>0</v>
      </c>
      <c r="I222" s="47">
        <f t="shared" si="42"/>
        <v>0</v>
      </c>
      <c r="J222" s="47">
        <v>0</v>
      </c>
      <c r="K222" s="48">
        <f t="shared" si="35"/>
        <v>0</v>
      </c>
      <c r="L222" s="47">
        <v>0</v>
      </c>
      <c r="M222" s="47">
        <f t="shared" si="36"/>
        <v>0</v>
      </c>
      <c r="N222" s="47">
        <v>0</v>
      </c>
      <c r="O222" s="48">
        <f t="shared" si="43"/>
        <v>0</v>
      </c>
      <c r="P222" s="47">
        <f t="shared" si="37"/>
        <v>0</v>
      </c>
      <c r="Q222" s="54">
        <v>31721</v>
      </c>
      <c r="R222" s="50">
        <f t="shared" si="44"/>
        <v>0</v>
      </c>
      <c r="S222" s="50">
        <v>0</v>
      </c>
      <c r="T222" s="48">
        <f t="shared" si="38"/>
        <v>0</v>
      </c>
      <c r="U222" s="48">
        <v>0</v>
      </c>
      <c r="V222" s="48">
        <f t="shared" si="39"/>
        <v>0</v>
      </c>
      <c r="W222" s="51">
        <f t="shared" si="40"/>
        <v>0</v>
      </c>
    </row>
    <row r="223" spans="1:23" s="55" customFormat="1" ht="12.5" x14ac:dyDescent="0.25">
      <c r="A223" s="55">
        <v>515</v>
      </c>
      <c r="B223" s="55" t="s">
        <v>240</v>
      </c>
      <c r="C223" s="55" t="b">
        <f t="shared" si="41"/>
        <v>1</v>
      </c>
      <c r="D223" s="55">
        <v>515</v>
      </c>
      <c r="E223" s="53" t="s">
        <v>240</v>
      </c>
      <c r="F223" s="47">
        <v>375.9273</v>
      </c>
      <c r="G223" s="47">
        <f t="shared" si="34"/>
        <v>1366894.22</v>
      </c>
      <c r="H223" s="47">
        <v>65.400700000000001</v>
      </c>
      <c r="I223" s="47">
        <f t="shared" si="42"/>
        <v>118899.78</v>
      </c>
      <c r="J223" s="47">
        <v>48.314399999999999</v>
      </c>
      <c r="K223" s="48">
        <f t="shared" si="35"/>
        <v>94507.31</v>
      </c>
      <c r="L223" s="47">
        <v>0</v>
      </c>
      <c r="M223" s="47">
        <f t="shared" si="36"/>
        <v>0</v>
      </c>
      <c r="N223" s="47">
        <v>3.2166000000000001</v>
      </c>
      <c r="O223" s="48">
        <f t="shared" si="43"/>
        <v>2288.29</v>
      </c>
      <c r="P223" s="47">
        <f t="shared" si="37"/>
        <v>1582589.6</v>
      </c>
      <c r="Q223" s="54">
        <v>2744111</v>
      </c>
      <c r="R223" s="50">
        <f t="shared" si="44"/>
        <v>0</v>
      </c>
      <c r="S223" s="50">
        <v>18441</v>
      </c>
      <c r="T223" s="48">
        <f t="shared" si="38"/>
        <v>0</v>
      </c>
      <c r="U223" s="48">
        <v>0</v>
      </c>
      <c r="V223" s="48">
        <f t="shared" si="39"/>
        <v>0</v>
      </c>
      <c r="W223" s="51">
        <f t="shared" si="40"/>
        <v>0</v>
      </c>
    </row>
    <row r="224" spans="1:23" s="55" customFormat="1" ht="12.5" x14ac:dyDescent="0.25">
      <c r="A224" s="55">
        <v>519</v>
      </c>
      <c r="B224" s="55" t="s">
        <v>241</v>
      </c>
      <c r="C224" s="55" t="b">
        <f t="shared" si="41"/>
        <v>1</v>
      </c>
      <c r="D224" s="55">
        <v>519</v>
      </c>
      <c r="E224" s="53" t="s">
        <v>241</v>
      </c>
      <c r="F224" s="47">
        <v>88.44680000000001</v>
      </c>
      <c r="G224" s="47">
        <f t="shared" si="34"/>
        <v>321597.87</v>
      </c>
      <c r="H224" s="47">
        <v>11.841200000000001</v>
      </c>
      <c r="I224" s="47">
        <f t="shared" si="42"/>
        <v>21527.54</v>
      </c>
      <c r="J224" s="47">
        <v>7.9411000000000005</v>
      </c>
      <c r="K224" s="48">
        <f t="shared" si="35"/>
        <v>15533.51</v>
      </c>
      <c r="L224" s="47">
        <v>0</v>
      </c>
      <c r="M224" s="47">
        <f t="shared" si="36"/>
        <v>0</v>
      </c>
      <c r="N224" s="47">
        <v>2</v>
      </c>
      <c r="O224" s="48">
        <f t="shared" si="43"/>
        <v>1422.8</v>
      </c>
      <c r="P224" s="47">
        <f t="shared" si="37"/>
        <v>360081.72</v>
      </c>
      <c r="Q224" s="54">
        <v>172735</v>
      </c>
      <c r="R224" s="50">
        <f t="shared" si="44"/>
        <v>187346.71999999997</v>
      </c>
      <c r="S224" s="50">
        <v>68004</v>
      </c>
      <c r="T224" s="48">
        <f t="shared" si="38"/>
        <v>59843.519999999997</v>
      </c>
      <c r="U224" s="48">
        <v>242520.42</v>
      </c>
      <c r="V224" s="48">
        <f t="shared" si="39"/>
        <v>230394.4</v>
      </c>
      <c r="W224" s="51">
        <f t="shared" si="40"/>
        <v>247190.23999999996</v>
      </c>
    </row>
    <row r="225" spans="1:23" s="55" customFormat="1" ht="12.5" x14ac:dyDescent="0.25">
      <c r="A225" s="55">
        <v>521</v>
      </c>
      <c r="B225" s="55" t="s">
        <v>242</v>
      </c>
      <c r="C225" s="55" t="b">
        <f t="shared" si="41"/>
        <v>1</v>
      </c>
      <c r="D225" s="55">
        <v>521</v>
      </c>
      <c r="E225" s="53" t="s">
        <v>242</v>
      </c>
      <c r="F225" s="47">
        <v>284.28890000000001</v>
      </c>
      <c r="G225" s="47">
        <f t="shared" si="34"/>
        <v>1033691.5</v>
      </c>
      <c r="H225" s="47">
        <v>57.174400000000006</v>
      </c>
      <c r="I225" s="47">
        <f t="shared" si="42"/>
        <v>103944.2</v>
      </c>
      <c r="J225" s="47">
        <v>29.411100000000001</v>
      </c>
      <c r="K225" s="48">
        <f t="shared" si="35"/>
        <v>57530.76</v>
      </c>
      <c r="L225" s="47">
        <v>2</v>
      </c>
      <c r="M225" s="47">
        <f t="shared" si="36"/>
        <v>1422.8</v>
      </c>
      <c r="N225" s="47">
        <v>4</v>
      </c>
      <c r="O225" s="48">
        <f t="shared" si="43"/>
        <v>2845.6</v>
      </c>
      <c r="P225" s="47">
        <f t="shared" si="37"/>
        <v>1199434.8600000001</v>
      </c>
      <c r="Q225" s="54">
        <v>605228</v>
      </c>
      <c r="R225" s="50">
        <f t="shared" si="44"/>
        <v>594206.8600000001</v>
      </c>
      <c r="S225" s="50">
        <v>0</v>
      </c>
      <c r="T225" s="48">
        <f t="shared" si="38"/>
        <v>0</v>
      </c>
      <c r="U225" s="48">
        <v>605406.36999999988</v>
      </c>
      <c r="V225" s="48">
        <f t="shared" si="39"/>
        <v>575136.05000000005</v>
      </c>
      <c r="W225" s="51">
        <f t="shared" si="40"/>
        <v>594206.8600000001</v>
      </c>
    </row>
    <row r="226" spans="1:23" s="55" customFormat="1" ht="12.5" x14ac:dyDescent="0.25">
      <c r="A226" s="55">
        <v>523</v>
      </c>
      <c r="B226" s="55" t="s">
        <v>243</v>
      </c>
      <c r="C226" s="55" t="b">
        <f t="shared" si="41"/>
        <v>1</v>
      </c>
      <c r="D226" s="55">
        <v>523</v>
      </c>
      <c r="E226" s="53" t="s">
        <v>243</v>
      </c>
      <c r="F226" s="47">
        <v>803.37090000000001</v>
      </c>
      <c r="G226" s="47">
        <f t="shared" si="34"/>
        <v>2921104.79</v>
      </c>
      <c r="H226" s="47">
        <v>281.58590000000004</v>
      </c>
      <c r="I226" s="47">
        <f t="shared" si="42"/>
        <v>511928.8</v>
      </c>
      <c r="J226" s="47">
        <v>151.1473</v>
      </c>
      <c r="K226" s="48">
        <f t="shared" si="35"/>
        <v>295657.71999999997</v>
      </c>
      <c r="L226" s="47">
        <v>6.8529999999999998</v>
      </c>
      <c r="M226" s="47">
        <f t="shared" si="36"/>
        <v>4875.22</v>
      </c>
      <c r="N226" s="47">
        <v>13</v>
      </c>
      <c r="O226" s="48">
        <f t="shared" si="43"/>
        <v>9248.2000000000007</v>
      </c>
      <c r="P226" s="47">
        <f t="shared" si="37"/>
        <v>3742814.73</v>
      </c>
      <c r="Q226" s="54">
        <v>1207188</v>
      </c>
      <c r="R226" s="50">
        <f t="shared" si="44"/>
        <v>2535626.73</v>
      </c>
      <c r="S226" s="50">
        <v>2769932</v>
      </c>
      <c r="T226" s="48">
        <f t="shared" si="38"/>
        <v>2437540.16</v>
      </c>
      <c r="U226" s="48">
        <v>4961983.1900000004</v>
      </c>
      <c r="V226" s="48">
        <f t="shared" si="39"/>
        <v>4713884.03</v>
      </c>
      <c r="W226" s="51">
        <f t="shared" si="40"/>
        <v>4973166.8900000006</v>
      </c>
    </row>
    <row r="227" spans="1:23" s="55" customFormat="1" ht="12.5" x14ac:dyDescent="0.25">
      <c r="A227" s="55">
        <v>525</v>
      </c>
      <c r="B227" s="55" t="s">
        <v>244</v>
      </c>
      <c r="C227" s="55" t="b">
        <f t="shared" si="41"/>
        <v>1</v>
      </c>
      <c r="D227" s="55">
        <v>525</v>
      </c>
      <c r="E227" s="53" t="s">
        <v>244</v>
      </c>
      <c r="F227" s="47">
        <v>279.88900000000001</v>
      </c>
      <c r="G227" s="47">
        <f t="shared" si="34"/>
        <v>1017693.2</v>
      </c>
      <c r="H227" s="47">
        <v>129.52000000000001</v>
      </c>
      <c r="I227" s="47">
        <f t="shared" si="42"/>
        <v>235469.95</v>
      </c>
      <c r="J227" s="47">
        <v>50.0379</v>
      </c>
      <c r="K227" s="48">
        <f t="shared" si="35"/>
        <v>97878.64</v>
      </c>
      <c r="L227" s="47">
        <v>0</v>
      </c>
      <c r="M227" s="47">
        <f t="shared" si="36"/>
        <v>0</v>
      </c>
      <c r="N227" s="47">
        <v>2</v>
      </c>
      <c r="O227" s="48">
        <f t="shared" si="43"/>
        <v>1422.8</v>
      </c>
      <c r="P227" s="47">
        <f t="shared" si="37"/>
        <v>1352464.5899999999</v>
      </c>
      <c r="Q227" s="54">
        <v>719435</v>
      </c>
      <c r="R227" s="50">
        <f t="shared" si="44"/>
        <v>633029.58999999985</v>
      </c>
      <c r="S227" s="50">
        <v>111214</v>
      </c>
      <c r="T227" s="48">
        <f t="shared" si="38"/>
        <v>97868.32</v>
      </c>
      <c r="U227" s="48">
        <v>711773.66000000015</v>
      </c>
      <c r="V227" s="48">
        <f t="shared" si="39"/>
        <v>676184.98</v>
      </c>
      <c r="W227" s="51">
        <f t="shared" si="40"/>
        <v>730897.90999999992</v>
      </c>
    </row>
    <row r="228" spans="1:23" s="55" customFormat="1" ht="12.5" x14ac:dyDescent="0.25">
      <c r="A228" s="55">
        <v>527</v>
      </c>
      <c r="B228" s="55" t="s">
        <v>245</v>
      </c>
      <c r="C228" s="55" t="b">
        <f t="shared" si="41"/>
        <v>1</v>
      </c>
      <c r="D228" s="55">
        <v>527</v>
      </c>
      <c r="E228" s="53" t="s">
        <v>245</v>
      </c>
      <c r="F228" s="47">
        <v>135.11660000000001</v>
      </c>
      <c r="G228" s="47">
        <f t="shared" si="34"/>
        <v>491292.06</v>
      </c>
      <c r="H228" s="47">
        <v>20.625299999999999</v>
      </c>
      <c r="I228" s="47">
        <f t="shared" si="42"/>
        <v>37497.21</v>
      </c>
      <c r="J228" s="47">
        <v>21.514099999999999</v>
      </c>
      <c r="K228" s="48">
        <f t="shared" si="35"/>
        <v>42083.519999999997</v>
      </c>
      <c r="L228" s="47">
        <v>2.9434999999999998</v>
      </c>
      <c r="M228" s="47">
        <f t="shared" si="36"/>
        <v>2094.0100000000002</v>
      </c>
      <c r="N228" s="47">
        <v>3.9830999999999999</v>
      </c>
      <c r="O228" s="48">
        <f t="shared" si="43"/>
        <v>2833.58</v>
      </c>
      <c r="P228" s="47">
        <f t="shared" si="37"/>
        <v>575800.38</v>
      </c>
      <c r="Q228" s="54">
        <v>306333</v>
      </c>
      <c r="R228" s="50">
        <f t="shared" si="44"/>
        <v>269467.38</v>
      </c>
      <c r="S228" s="50">
        <v>84695</v>
      </c>
      <c r="T228" s="48">
        <f t="shared" si="38"/>
        <v>74531.600000000006</v>
      </c>
      <c r="U228" s="48">
        <v>338377.70999999996</v>
      </c>
      <c r="V228" s="48">
        <f t="shared" si="39"/>
        <v>321458.82</v>
      </c>
      <c r="W228" s="51">
        <f t="shared" si="40"/>
        <v>343998.98</v>
      </c>
    </row>
    <row r="229" spans="1:23" s="55" customFormat="1" ht="12.5" x14ac:dyDescent="0.25">
      <c r="A229" s="55">
        <v>531</v>
      </c>
      <c r="B229" s="55" t="s">
        <v>246</v>
      </c>
      <c r="C229" s="55" t="b">
        <f t="shared" si="41"/>
        <v>1</v>
      </c>
      <c r="D229" s="55">
        <v>531</v>
      </c>
      <c r="E229" s="53" t="s">
        <v>246</v>
      </c>
      <c r="F229" s="47">
        <v>299.58499999999998</v>
      </c>
      <c r="G229" s="47">
        <f t="shared" si="34"/>
        <v>1089309.04</v>
      </c>
      <c r="H229" s="47">
        <v>97.565799999999996</v>
      </c>
      <c r="I229" s="47">
        <f t="shared" si="42"/>
        <v>177376.58</v>
      </c>
      <c r="J229" s="47">
        <v>36.438099999999999</v>
      </c>
      <c r="K229" s="48">
        <f t="shared" si="35"/>
        <v>71276.2</v>
      </c>
      <c r="L229" s="47">
        <v>1.5</v>
      </c>
      <c r="M229" s="47">
        <f t="shared" si="36"/>
        <v>1067.0999999999999</v>
      </c>
      <c r="N229" s="47">
        <v>2</v>
      </c>
      <c r="O229" s="48">
        <f t="shared" si="43"/>
        <v>1422.8</v>
      </c>
      <c r="P229" s="47">
        <f t="shared" si="37"/>
        <v>1340451.7200000002</v>
      </c>
      <c r="Q229" s="54">
        <v>794540</v>
      </c>
      <c r="R229" s="50">
        <f t="shared" si="44"/>
        <v>545911.7200000002</v>
      </c>
      <c r="S229" s="50">
        <v>153102</v>
      </c>
      <c r="T229" s="48">
        <f t="shared" si="38"/>
        <v>134729.76</v>
      </c>
      <c r="U229" s="48">
        <v>641523.63000000012</v>
      </c>
      <c r="V229" s="48">
        <f t="shared" si="39"/>
        <v>609447.44999999995</v>
      </c>
      <c r="W229" s="51">
        <f t="shared" si="40"/>
        <v>680641.48000000021</v>
      </c>
    </row>
    <row r="230" spans="1:23" s="55" customFormat="1" ht="12.5" x14ac:dyDescent="0.25">
      <c r="A230" s="55">
        <v>532</v>
      </c>
      <c r="B230" s="55" t="s">
        <v>247</v>
      </c>
      <c r="C230" s="55" t="b">
        <f t="shared" si="41"/>
        <v>1</v>
      </c>
      <c r="D230" s="55">
        <v>532</v>
      </c>
      <c r="E230" s="53" t="s">
        <v>247</v>
      </c>
      <c r="F230" s="47">
        <v>486.77839999999998</v>
      </c>
      <c r="G230" s="47">
        <f t="shared" si="34"/>
        <v>1769955.47</v>
      </c>
      <c r="H230" s="47">
        <v>176.81199999999998</v>
      </c>
      <c r="I230" s="47">
        <f t="shared" si="42"/>
        <v>321447.75</v>
      </c>
      <c r="J230" s="47">
        <v>76.779399999999995</v>
      </c>
      <c r="K230" s="48">
        <f t="shared" si="35"/>
        <v>150187.42000000001</v>
      </c>
      <c r="L230" s="47">
        <v>10.16</v>
      </c>
      <c r="M230" s="47">
        <f t="shared" si="36"/>
        <v>7227.82</v>
      </c>
      <c r="N230" s="47">
        <v>4</v>
      </c>
      <c r="O230" s="48">
        <f t="shared" si="43"/>
        <v>2845.6</v>
      </c>
      <c r="P230" s="47">
        <f t="shared" si="37"/>
        <v>2251664.06</v>
      </c>
      <c r="Q230" s="54">
        <v>1095825</v>
      </c>
      <c r="R230" s="50">
        <f t="shared" si="44"/>
        <v>1155839.06</v>
      </c>
      <c r="S230" s="50">
        <v>566664</v>
      </c>
      <c r="T230" s="48">
        <f t="shared" si="38"/>
        <v>498664.32</v>
      </c>
      <c r="U230" s="48">
        <v>1648808.3599999996</v>
      </c>
      <c r="V230" s="48">
        <f t="shared" si="39"/>
        <v>1566367.94</v>
      </c>
      <c r="W230" s="51">
        <f t="shared" si="40"/>
        <v>1654503.3800000001</v>
      </c>
    </row>
    <row r="231" spans="1:23" s="55" customFormat="1" ht="12.5" x14ac:dyDescent="0.25">
      <c r="A231" s="55">
        <v>535</v>
      </c>
      <c r="B231" s="55" t="s">
        <v>248</v>
      </c>
      <c r="C231" s="55" t="b">
        <f t="shared" si="41"/>
        <v>1</v>
      </c>
      <c r="D231" s="55">
        <v>535</v>
      </c>
      <c r="E231" s="53" t="s">
        <v>248</v>
      </c>
      <c r="F231" s="47">
        <v>290.41209999999995</v>
      </c>
      <c r="G231" s="47">
        <f t="shared" si="34"/>
        <v>1055955.82</v>
      </c>
      <c r="H231" s="47">
        <v>106.7193</v>
      </c>
      <c r="I231" s="47">
        <f t="shared" si="42"/>
        <v>194017.82</v>
      </c>
      <c r="J231" s="47">
        <v>43.152900000000002</v>
      </c>
      <c r="K231" s="48">
        <f t="shared" si="35"/>
        <v>84410.96</v>
      </c>
      <c r="L231" s="47">
        <v>0</v>
      </c>
      <c r="M231" s="47">
        <f t="shared" si="36"/>
        <v>0</v>
      </c>
      <c r="N231" s="47">
        <v>3</v>
      </c>
      <c r="O231" s="48">
        <f t="shared" si="43"/>
        <v>2134.1999999999998</v>
      </c>
      <c r="P231" s="47">
        <f t="shared" si="37"/>
        <v>1336518.8</v>
      </c>
      <c r="Q231" s="54">
        <v>230944</v>
      </c>
      <c r="R231" s="50">
        <f t="shared" si="44"/>
        <v>1105574.8</v>
      </c>
      <c r="S231" s="50">
        <v>1085559</v>
      </c>
      <c r="T231" s="48">
        <f t="shared" si="38"/>
        <v>955291.92</v>
      </c>
      <c r="U231" s="48">
        <v>2088466.46</v>
      </c>
      <c r="V231" s="48">
        <f t="shared" si="39"/>
        <v>1984043.14</v>
      </c>
      <c r="W231" s="51">
        <f t="shared" si="40"/>
        <v>2060866.7200000002</v>
      </c>
    </row>
    <row r="232" spans="1:23" s="55" customFormat="1" ht="12.5" x14ac:dyDescent="0.25">
      <c r="A232" s="55">
        <v>537</v>
      </c>
      <c r="B232" s="55" t="s">
        <v>249</v>
      </c>
      <c r="C232" s="55" t="b">
        <f t="shared" si="41"/>
        <v>1</v>
      </c>
      <c r="D232" s="55">
        <v>537</v>
      </c>
      <c r="E232" s="53" t="s">
        <v>249</v>
      </c>
      <c r="F232" s="47">
        <v>257.93279999999999</v>
      </c>
      <c r="G232" s="47">
        <f t="shared" si="34"/>
        <v>937859.14</v>
      </c>
      <c r="H232" s="47">
        <v>70.766400000000004</v>
      </c>
      <c r="I232" s="47">
        <f t="shared" si="42"/>
        <v>128654.73</v>
      </c>
      <c r="J232" s="47">
        <v>41.700899999999997</v>
      </c>
      <c r="K232" s="48">
        <f t="shared" si="35"/>
        <v>81570.710000000006</v>
      </c>
      <c r="L232" s="47">
        <v>0</v>
      </c>
      <c r="M232" s="47">
        <f t="shared" si="36"/>
        <v>0</v>
      </c>
      <c r="N232" s="47">
        <v>4</v>
      </c>
      <c r="O232" s="48">
        <f t="shared" si="43"/>
        <v>2845.6</v>
      </c>
      <c r="P232" s="47">
        <f t="shared" si="37"/>
        <v>1150930.1800000002</v>
      </c>
      <c r="Q232" s="54">
        <v>2182014</v>
      </c>
      <c r="R232" s="50">
        <f t="shared" si="44"/>
        <v>0</v>
      </c>
      <c r="S232" s="50">
        <v>201448</v>
      </c>
      <c r="T232" s="48">
        <f t="shared" si="38"/>
        <v>0</v>
      </c>
      <c r="U232" s="48">
        <v>0</v>
      </c>
      <c r="V232" s="48">
        <f t="shared" si="39"/>
        <v>0</v>
      </c>
      <c r="W232" s="51">
        <f t="shared" si="40"/>
        <v>0</v>
      </c>
    </row>
    <row r="233" spans="1:23" s="55" customFormat="1" ht="12.5" x14ac:dyDescent="0.25">
      <c r="A233" s="55">
        <v>539</v>
      </c>
      <c r="B233" s="55" t="s">
        <v>250</v>
      </c>
      <c r="C233" s="55" t="b">
        <f t="shared" si="41"/>
        <v>1</v>
      </c>
      <c r="D233" s="55">
        <v>539</v>
      </c>
      <c r="E233" s="53" t="s">
        <v>250</v>
      </c>
      <c r="F233" s="47">
        <v>152.51240000000001</v>
      </c>
      <c r="G233" s="47">
        <f t="shared" si="34"/>
        <v>554544.24</v>
      </c>
      <c r="H233" s="47">
        <v>62.684200000000004</v>
      </c>
      <c r="I233" s="47">
        <f t="shared" si="42"/>
        <v>113961.13</v>
      </c>
      <c r="J233" s="47">
        <v>28.893900000000002</v>
      </c>
      <c r="K233" s="48">
        <f t="shared" si="35"/>
        <v>56519.07</v>
      </c>
      <c r="L233" s="47">
        <v>0</v>
      </c>
      <c r="M233" s="47">
        <f t="shared" si="36"/>
        <v>0</v>
      </c>
      <c r="N233" s="47">
        <v>0.2</v>
      </c>
      <c r="O233" s="48">
        <f t="shared" si="43"/>
        <v>142.28</v>
      </c>
      <c r="P233" s="47">
        <f t="shared" si="37"/>
        <v>725166.72</v>
      </c>
      <c r="Q233" s="54">
        <v>249549</v>
      </c>
      <c r="R233" s="50">
        <f t="shared" si="44"/>
        <v>475617.72</v>
      </c>
      <c r="S233" s="50">
        <v>426902</v>
      </c>
      <c r="T233" s="48">
        <f t="shared" si="38"/>
        <v>375673.76</v>
      </c>
      <c r="U233" s="48">
        <v>859829.55</v>
      </c>
      <c r="V233" s="48">
        <f t="shared" si="39"/>
        <v>816838.07</v>
      </c>
      <c r="W233" s="51">
        <f t="shared" si="40"/>
        <v>851291.48</v>
      </c>
    </row>
    <row r="234" spans="1:23" s="55" customFormat="1" ht="12.5" x14ac:dyDescent="0.25">
      <c r="A234" s="55">
        <v>543</v>
      </c>
      <c r="B234" s="55" t="s">
        <v>251</v>
      </c>
      <c r="C234" s="55" t="b">
        <f t="shared" si="41"/>
        <v>1</v>
      </c>
      <c r="D234" s="55">
        <v>543</v>
      </c>
      <c r="E234" s="53" t="s">
        <v>251</v>
      </c>
      <c r="F234" s="47">
        <v>581.55240000000003</v>
      </c>
      <c r="G234" s="47">
        <f t="shared" si="34"/>
        <v>2114559.42</v>
      </c>
      <c r="H234" s="47">
        <v>223.7355</v>
      </c>
      <c r="I234" s="47">
        <f t="shared" si="42"/>
        <v>406755.61</v>
      </c>
      <c r="J234" s="47">
        <v>116.449</v>
      </c>
      <c r="K234" s="48">
        <f t="shared" si="35"/>
        <v>227784.72</v>
      </c>
      <c r="L234" s="47">
        <v>0</v>
      </c>
      <c r="M234" s="47">
        <f t="shared" si="36"/>
        <v>0</v>
      </c>
      <c r="N234" s="47">
        <v>11.4056</v>
      </c>
      <c r="O234" s="48">
        <f t="shared" si="43"/>
        <v>8113.94</v>
      </c>
      <c r="P234" s="47">
        <f t="shared" si="37"/>
        <v>2757213.69</v>
      </c>
      <c r="Q234" s="54">
        <v>2153645</v>
      </c>
      <c r="R234" s="50">
        <f t="shared" si="44"/>
        <v>603568.68999999994</v>
      </c>
      <c r="S234" s="50">
        <v>644897</v>
      </c>
      <c r="T234" s="48">
        <f t="shared" si="38"/>
        <v>567509.36</v>
      </c>
      <c r="U234" s="48">
        <v>1128020.9299999997</v>
      </c>
      <c r="V234" s="48">
        <f t="shared" si="39"/>
        <v>1071619.8799999999</v>
      </c>
      <c r="W234" s="51">
        <f t="shared" si="40"/>
        <v>1171078.0499999998</v>
      </c>
    </row>
    <row r="235" spans="1:23" s="55" customFormat="1" ht="12.5" x14ac:dyDescent="0.25">
      <c r="A235" s="55">
        <v>545</v>
      </c>
      <c r="B235" s="55" t="s">
        <v>252</v>
      </c>
      <c r="C235" s="55" t="b">
        <f t="shared" si="41"/>
        <v>1</v>
      </c>
      <c r="D235" s="55">
        <v>545</v>
      </c>
      <c r="E235" s="53" t="s">
        <v>252</v>
      </c>
      <c r="F235" s="47">
        <v>392.89509999999996</v>
      </c>
      <c r="G235" s="47">
        <f t="shared" si="34"/>
        <v>1428590.16</v>
      </c>
      <c r="H235" s="47">
        <v>124.4241</v>
      </c>
      <c r="I235" s="47">
        <f t="shared" si="42"/>
        <v>226205.5</v>
      </c>
      <c r="J235" s="47">
        <v>47.602699999999999</v>
      </c>
      <c r="K235" s="48">
        <f t="shared" si="35"/>
        <v>93115.17</v>
      </c>
      <c r="L235" s="47">
        <v>1</v>
      </c>
      <c r="M235" s="47">
        <f t="shared" si="36"/>
        <v>711.4</v>
      </c>
      <c r="N235" s="47">
        <v>3</v>
      </c>
      <c r="O235" s="48">
        <f t="shared" si="43"/>
        <v>2134.1999999999998</v>
      </c>
      <c r="P235" s="47">
        <f t="shared" si="37"/>
        <v>1750756.4299999997</v>
      </c>
      <c r="Q235" s="54">
        <v>850174</v>
      </c>
      <c r="R235" s="50">
        <f t="shared" si="44"/>
        <v>900582.4299999997</v>
      </c>
      <c r="S235" s="50">
        <v>386221</v>
      </c>
      <c r="T235" s="48">
        <f t="shared" si="38"/>
        <v>339874.48</v>
      </c>
      <c r="U235" s="48">
        <v>1231067.5200000003</v>
      </c>
      <c r="V235" s="48">
        <f t="shared" si="39"/>
        <v>1169514.1399999999</v>
      </c>
      <c r="W235" s="51">
        <f t="shared" si="40"/>
        <v>1240456.9099999997</v>
      </c>
    </row>
    <row r="236" spans="1:23" s="55" customFormat="1" ht="12.5" x14ac:dyDescent="0.25">
      <c r="A236" s="55">
        <v>547</v>
      </c>
      <c r="B236" s="55" t="s">
        <v>253</v>
      </c>
      <c r="C236" s="55" t="b">
        <f t="shared" si="41"/>
        <v>1</v>
      </c>
      <c r="D236" s="55">
        <v>547</v>
      </c>
      <c r="E236" s="53" t="s">
        <v>253</v>
      </c>
      <c r="F236" s="47">
        <v>332.1379</v>
      </c>
      <c r="G236" s="47">
        <f t="shared" si="34"/>
        <v>1207673.33</v>
      </c>
      <c r="H236" s="47">
        <v>80.024500000000003</v>
      </c>
      <c r="I236" s="47">
        <f t="shared" si="42"/>
        <v>145486.14000000001</v>
      </c>
      <c r="J236" s="47">
        <v>44.133400000000002</v>
      </c>
      <c r="K236" s="48">
        <f t="shared" si="35"/>
        <v>86328.9</v>
      </c>
      <c r="L236" s="47">
        <v>0</v>
      </c>
      <c r="M236" s="47">
        <f t="shared" si="36"/>
        <v>0</v>
      </c>
      <c r="N236" s="47">
        <v>5</v>
      </c>
      <c r="O236" s="48">
        <f t="shared" si="43"/>
        <v>3557</v>
      </c>
      <c r="P236" s="47">
        <f t="shared" si="37"/>
        <v>1443045.37</v>
      </c>
      <c r="Q236" s="54">
        <v>579172</v>
      </c>
      <c r="R236" s="50">
        <f t="shared" si="44"/>
        <v>863873.37000000011</v>
      </c>
      <c r="S236" s="50">
        <v>228711</v>
      </c>
      <c r="T236" s="48">
        <f t="shared" si="38"/>
        <v>201265.68</v>
      </c>
      <c r="U236" s="48">
        <v>1071227.2200000002</v>
      </c>
      <c r="V236" s="48">
        <f t="shared" si="39"/>
        <v>1017665.86</v>
      </c>
      <c r="W236" s="51">
        <f t="shared" si="40"/>
        <v>1065139.05</v>
      </c>
    </row>
    <row r="237" spans="1:23" s="55" customFormat="1" ht="12.5" x14ac:dyDescent="0.25">
      <c r="A237" s="55">
        <v>549</v>
      </c>
      <c r="B237" s="55" t="s">
        <v>254</v>
      </c>
      <c r="C237" s="55" t="b">
        <f t="shared" si="41"/>
        <v>1</v>
      </c>
      <c r="D237" s="55">
        <v>549</v>
      </c>
      <c r="E237" s="53" t="s">
        <v>254</v>
      </c>
      <c r="F237" s="47">
        <v>98.1464</v>
      </c>
      <c r="G237" s="47">
        <f t="shared" si="34"/>
        <v>356866.2</v>
      </c>
      <c r="H237" s="47">
        <v>48.034399999999998</v>
      </c>
      <c r="I237" s="47">
        <f t="shared" si="42"/>
        <v>87327.5</v>
      </c>
      <c r="J237" s="47">
        <v>23.5</v>
      </c>
      <c r="K237" s="48">
        <f t="shared" si="35"/>
        <v>45968.12</v>
      </c>
      <c r="L237" s="47">
        <v>0</v>
      </c>
      <c r="M237" s="47">
        <f t="shared" si="36"/>
        <v>0</v>
      </c>
      <c r="N237" s="47">
        <v>0</v>
      </c>
      <c r="O237" s="48">
        <f t="shared" si="43"/>
        <v>0</v>
      </c>
      <c r="P237" s="47">
        <f t="shared" si="37"/>
        <v>490161.82</v>
      </c>
      <c r="Q237" s="54">
        <v>134965</v>
      </c>
      <c r="R237" s="50">
        <f t="shared" si="44"/>
        <v>355196.82</v>
      </c>
      <c r="S237" s="50">
        <v>421988</v>
      </c>
      <c r="T237" s="48">
        <f t="shared" si="38"/>
        <v>371349.44</v>
      </c>
      <c r="U237" s="48">
        <v>706587.56</v>
      </c>
      <c r="V237" s="48">
        <f t="shared" si="39"/>
        <v>671258.18</v>
      </c>
      <c r="W237" s="51">
        <f t="shared" si="40"/>
        <v>726546.26</v>
      </c>
    </row>
    <row r="238" spans="1:23" s="55" customFormat="1" ht="12.5" x14ac:dyDescent="0.25">
      <c r="A238" s="55">
        <v>551</v>
      </c>
      <c r="B238" s="55" t="s">
        <v>255</v>
      </c>
      <c r="C238" s="55" t="b">
        <f t="shared" si="41"/>
        <v>1</v>
      </c>
      <c r="D238" s="55">
        <v>551</v>
      </c>
      <c r="E238" s="53" t="s">
        <v>255</v>
      </c>
      <c r="F238" s="47">
        <v>106.8973</v>
      </c>
      <c r="G238" s="47">
        <f t="shared" si="34"/>
        <v>388685</v>
      </c>
      <c r="H238" s="47">
        <v>29.099</v>
      </c>
      <c r="I238" s="47">
        <f t="shared" si="42"/>
        <v>52902.559999999998</v>
      </c>
      <c r="J238" s="47">
        <v>13.6511</v>
      </c>
      <c r="K238" s="48">
        <f t="shared" si="35"/>
        <v>26702.78</v>
      </c>
      <c r="L238" s="47">
        <v>0</v>
      </c>
      <c r="M238" s="47">
        <f t="shared" si="36"/>
        <v>0</v>
      </c>
      <c r="N238" s="47">
        <v>1</v>
      </c>
      <c r="O238" s="48">
        <f t="shared" si="43"/>
        <v>711.4</v>
      </c>
      <c r="P238" s="47">
        <f t="shared" si="37"/>
        <v>469001.74</v>
      </c>
      <c r="Q238" s="54">
        <v>465950</v>
      </c>
      <c r="R238" s="50">
        <f t="shared" si="44"/>
        <v>3051.7399999999907</v>
      </c>
      <c r="S238" s="50">
        <v>0</v>
      </c>
      <c r="T238" s="48">
        <f t="shared" si="38"/>
        <v>0</v>
      </c>
      <c r="U238" s="48">
        <v>0</v>
      </c>
      <c r="V238" s="48">
        <f t="shared" si="39"/>
        <v>0</v>
      </c>
      <c r="W238" s="51">
        <f t="shared" si="40"/>
        <v>3051.7399999999907</v>
      </c>
    </row>
    <row r="239" spans="1:23" s="55" customFormat="1" ht="12.5" x14ac:dyDescent="0.25">
      <c r="A239" s="55">
        <v>553</v>
      </c>
      <c r="B239" s="55" t="s">
        <v>256</v>
      </c>
      <c r="C239" s="55" t="b">
        <f t="shared" si="41"/>
        <v>1</v>
      </c>
      <c r="D239" s="55">
        <v>553</v>
      </c>
      <c r="E239" s="53" t="s">
        <v>256</v>
      </c>
      <c r="F239" s="47">
        <v>32.954099999999997</v>
      </c>
      <c r="G239" s="47">
        <f t="shared" si="34"/>
        <v>119823.08</v>
      </c>
      <c r="H239" s="47">
        <v>4.7451999999999996</v>
      </c>
      <c r="I239" s="47">
        <f t="shared" si="42"/>
        <v>8626.8700000000008</v>
      </c>
      <c r="J239" s="47">
        <v>11.2316</v>
      </c>
      <c r="K239" s="48">
        <f t="shared" si="35"/>
        <v>21970.02</v>
      </c>
      <c r="L239" s="47">
        <v>0</v>
      </c>
      <c r="M239" s="47">
        <f t="shared" si="36"/>
        <v>0</v>
      </c>
      <c r="N239" s="47">
        <v>0</v>
      </c>
      <c r="O239" s="48">
        <f t="shared" si="43"/>
        <v>0</v>
      </c>
      <c r="P239" s="47">
        <f t="shared" si="37"/>
        <v>150419.97</v>
      </c>
      <c r="Q239" s="54">
        <v>764494</v>
      </c>
      <c r="R239" s="50">
        <f t="shared" si="44"/>
        <v>0</v>
      </c>
      <c r="S239" s="50">
        <v>0</v>
      </c>
      <c r="T239" s="48">
        <f t="shared" si="38"/>
        <v>0</v>
      </c>
      <c r="U239" s="48">
        <v>0</v>
      </c>
      <c r="V239" s="48">
        <f t="shared" si="39"/>
        <v>0</v>
      </c>
      <c r="W239" s="51">
        <f t="shared" si="40"/>
        <v>0</v>
      </c>
    </row>
    <row r="240" spans="1:23" s="55" customFormat="1" ht="12.5" x14ac:dyDescent="0.25">
      <c r="A240" s="55">
        <v>555</v>
      </c>
      <c r="B240" s="55" t="s">
        <v>257</v>
      </c>
      <c r="C240" s="55" t="b">
        <f t="shared" si="41"/>
        <v>1</v>
      </c>
      <c r="D240" s="55">
        <v>555</v>
      </c>
      <c r="E240" s="53" t="s">
        <v>257</v>
      </c>
      <c r="F240" s="47">
        <v>1446.9065000000001</v>
      </c>
      <c r="G240" s="47">
        <f t="shared" si="34"/>
        <v>5261038.8499999996</v>
      </c>
      <c r="H240" s="47">
        <v>267.82479999999998</v>
      </c>
      <c r="I240" s="47">
        <f t="shared" si="42"/>
        <v>486910.84</v>
      </c>
      <c r="J240" s="47">
        <v>210.17570000000001</v>
      </c>
      <c r="K240" s="48">
        <f t="shared" si="35"/>
        <v>411122.59</v>
      </c>
      <c r="L240" s="47">
        <v>8</v>
      </c>
      <c r="M240" s="47">
        <f t="shared" si="36"/>
        <v>5691.2</v>
      </c>
      <c r="N240" s="47">
        <v>19.04</v>
      </c>
      <c r="O240" s="48">
        <f t="shared" si="43"/>
        <v>13545.06</v>
      </c>
      <c r="P240" s="47">
        <f t="shared" si="37"/>
        <v>6178308.5399999991</v>
      </c>
      <c r="Q240" s="54">
        <v>1777106</v>
      </c>
      <c r="R240" s="50">
        <f t="shared" si="44"/>
        <v>4401202.5399999991</v>
      </c>
      <c r="S240" s="50">
        <v>3125899</v>
      </c>
      <c r="T240" s="48">
        <f t="shared" si="38"/>
        <v>2750791.12</v>
      </c>
      <c r="U240" s="48">
        <v>7193859.0199999996</v>
      </c>
      <c r="V240" s="48">
        <f t="shared" si="39"/>
        <v>6834166.0700000003</v>
      </c>
      <c r="W240" s="51">
        <f t="shared" si="40"/>
        <v>7151993.6599999992</v>
      </c>
    </row>
    <row r="241" spans="1:25" s="55" customFormat="1" ht="12.5" x14ac:dyDescent="0.25">
      <c r="A241" s="55">
        <v>557</v>
      </c>
      <c r="B241" s="55" t="s">
        <v>258</v>
      </c>
      <c r="C241" s="55" t="b">
        <f t="shared" si="41"/>
        <v>1</v>
      </c>
      <c r="D241" s="55">
        <v>557</v>
      </c>
      <c r="E241" s="53" t="s">
        <v>258</v>
      </c>
      <c r="F241" s="47">
        <v>227.09950000000001</v>
      </c>
      <c r="G241" s="47">
        <f t="shared" si="34"/>
        <v>825747.41</v>
      </c>
      <c r="H241" s="47">
        <v>42.727800000000002</v>
      </c>
      <c r="I241" s="47">
        <f t="shared" si="42"/>
        <v>77679.990000000005</v>
      </c>
      <c r="J241" s="47">
        <v>42.328200000000002</v>
      </c>
      <c r="K241" s="48">
        <f t="shared" si="35"/>
        <v>82797.77</v>
      </c>
      <c r="L241" s="47">
        <v>0</v>
      </c>
      <c r="M241" s="47">
        <f t="shared" si="36"/>
        <v>0</v>
      </c>
      <c r="N241" s="47">
        <v>2</v>
      </c>
      <c r="O241" s="48">
        <f t="shared" si="43"/>
        <v>1422.8</v>
      </c>
      <c r="P241" s="47">
        <f t="shared" si="37"/>
        <v>987647.97000000009</v>
      </c>
      <c r="Q241" s="54">
        <v>430251</v>
      </c>
      <c r="R241" s="50">
        <f t="shared" si="44"/>
        <v>557396.97000000009</v>
      </c>
      <c r="S241" s="50">
        <v>12839</v>
      </c>
      <c r="T241" s="48">
        <f t="shared" si="38"/>
        <v>11298.32</v>
      </c>
      <c r="U241" s="48">
        <v>540639.9</v>
      </c>
      <c r="V241" s="48">
        <f t="shared" si="39"/>
        <v>513607.91</v>
      </c>
      <c r="W241" s="51">
        <f t="shared" si="40"/>
        <v>568695.29</v>
      </c>
    </row>
    <row r="242" spans="1:25" s="55" customFormat="1" ht="12.5" x14ac:dyDescent="0.25">
      <c r="A242" s="55">
        <v>559</v>
      </c>
      <c r="B242" s="55" t="s">
        <v>259</v>
      </c>
      <c r="C242" s="55" t="b">
        <f t="shared" si="41"/>
        <v>1</v>
      </c>
      <c r="D242" s="55">
        <v>559</v>
      </c>
      <c r="E242" s="53" t="s">
        <v>259</v>
      </c>
      <c r="F242" s="47">
        <v>78.0535</v>
      </c>
      <c r="G242" s="47">
        <f t="shared" si="34"/>
        <v>283807.21000000002</v>
      </c>
      <c r="H242" s="47">
        <v>32.916600000000003</v>
      </c>
      <c r="I242" s="47">
        <f t="shared" si="42"/>
        <v>59843.040000000001</v>
      </c>
      <c r="J242" s="47">
        <v>17.7502</v>
      </c>
      <c r="K242" s="48">
        <f t="shared" si="35"/>
        <v>34720.99</v>
      </c>
      <c r="L242" s="47">
        <v>0</v>
      </c>
      <c r="M242" s="47">
        <f t="shared" si="36"/>
        <v>0</v>
      </c>
      <c r="N242" s="47">
        <v>0</v>
      </c>
      <c r="O242" s="48">
        <f t="shared" si="43"/>
        <v>0</v>
      </c>
      <c r="P242" s="47">
        <f t="shared" si="37"/>
        <v>378371.24</v>
      </c>
      <c r="Q242" s="54">
        <v>194617</v>
      </c>
      <c r="R242" s="50">
        <f t="shared" si="44"/>
        <v>183754.23999999999</v>
      </c>
      <c r="S242" s="50">
        <v>297453</v>
      </c>
      <c r="T242" s="48">
        <f t="shared" si="38"/>
        <v>261758.64</v>
      </c>
      <c r="U242" s="48">
        <v>436319.77</v>
      </c>
      <c r="V242" s="48">
        <f t="shared" si="39"/>
        <v>414503.78</v>
      </c>
      <c r="W242" s="51">
        <f t="shared" si="40"/>
        <v>445512.88</v>
      </c>
    </row>
    <row r="243" spans="1:25" s="55" customFormat="1" ht="12.5" x14ac:dyDescent="0.25">
      <c r="A243" s="55">
        <v>561</v>
      </c>
      <c r="B243" s="55" t="s">
        <v>260</v>
      </c>
      <c r="C243" s="55" t="b">
        <f t="shared" si="41"/>
        <v>1</v>
      </c>
      <c r="D243" s="55">
        <v>561</v>
      </c>
      <c r="E243" s="53" t="s">
        <v>260</v>
      </c>
      <c r="F243" s="47">
        <v>0</v>
      </c>
      <c r="G243" s="47">
        <f t="shared" si="34"/>
        <v>0</v>
      </c>
      <c r="H243" s="47">
        <v>0</v>
      </c>
      <c r="I243" s="47">
        <f t="shared" si="42"/>
        <v>0</v>
      </c>
      <c r="J243" s="47">
        <v>0</v>
      </c>
      <c r="K243" s="48">
        <f t="shared" si="35"/>
        <v>0</v>
      </c>
      <c r="L243" s="47">
        <v>0</v>
      </c>
      <c r="M243" s="47">
        <f t="shared" si="36"/>
        <v>0</v>
      </c>
      <c r="N243" s="47">
        <v>0</v>
      </c>
      <c r="O243" s="48">
        <f t="shared" si="43"/>
        <v>0</v>
      </c>
      <c r="P243" s="47">
        <f t="shared" si="37"/>
        <v>0</v>
      </c>
      <c r="Q243" s="54">
        <v>18312</v>
      </c>
      <c r="R243" s="50">
        <f t="shared" si="44"/>
        <v>0</v>
      </c>
      <c r="S243" s="50">
        <v>0</v>
      </c>
      <c r="T243" s="48">
        <f t="shared" si="38"/>
        <v>0</v>
      </c>
      <c r="U243" s="48">
        <v>0</v>
      </c>
      <c r="V243" s="48">
        <f t="shared" si="39"/>
        <v>0</v>
      </c>
      <c r="W243" s="51">
        <f t="shared" si="40"/>
        <v>0</v>
      </c>
    </row>
    <row r="244" spans="1:25" s="55" customFormat="1" ht="12.5" x14ac:dyDescent="0.25">
      <c r="A244" s="55">
        <v>563</v>
      </c>
      <c r="B244" s="55" t="s">
        <v>261</v>
      </c>
      <c r="C244" s="55" t="b">
        <f t="shared" si="41"/>
        <v>1</v>
      </c>
      <c r="D244" s="55">
        <v>563</v>
      </c>
      <c r="E244" s="53" t="s">
        <v>261</v>
      </c>
      <c r="F244" s="47">
        <v>197.01779999999999</v>
      </c>
      <c r="G244" s="47">
        <f t="shared" si="34"/>
        <v>716368.54</v>
      </c>
      <c r="H244" s="47">
        <v>24.287800000000001</v>
      </c>
      <c r="I244" s="47">
        <f t="shared" si="42"/>
        <v>44155.71</v>
      </c>
      <c r="J244" s="47">
        <v>28.072200000000002</v>
      </c>
      <c r="K244" s="48">
        <f t="shared" si="35"/>
        <v>54911.75</v>
      </c>
      <c r="L244" s="47">
        <v>1</v>
      </c>
      <c r="M244" s="47">
        <f t="shared" si="36"/>
        <v>711.4</v>
      </c>
      <c r="N244" s="47">
        <v>3</v>
      </c>
      <c r="O244" s="48">
        <f t="shared" si="43"/>
        <v>2134.1999999999998</v>
      </c>
      <c r="P244" s="47">
        <f t="shared" si="37"/>
        <v>818281.6</v>
      </c>
      <c r="Q244" s="54">
        <v>364086</v>
      </c>
      <c r="R244" s="50">
        <f t="shared" si="44"/>
        <v>454195.6</v>
      </c>
      <c r="S244" s="50">
        <v>242579</v>
      </c>
      <c r="T244" s="48">
        <f t="shared" si="38"/>
        <v>213469.52</v>
      </c>
      <c r="U244" s="48">
        <v>703874.18</v>
      </c>
      <c r="V244" s="48">
        <f t="shared" si="39"/>
        <v>668680.47</v>
      </c>
      <c r="W244" s="51">
        <f t="shared" si="40"/>
        <v>668680.47</v>
      </c>
    </row>
    <row r="245" spans="1:25" s="55" customFormat="1" ht="12.5" x14ac:dyDescent="0.25">
      <c r="A245" s="55">
        <v>567</v>
      </c>
      <c r="B245" s="55" t="s">
        <v>262</v>
      </c>
      <c r="C245" s="55" t="b">
        <f t="shared" si="41"/>
        <v>1</v>
      </c>
      <c r="D245" s="55">
        <v>567</v>
      </c>
      <c r="E245" s="53" t="s">
        <v>262</v>
      </c>
      <c r="F245" s="47">
        <v>274.82459999999998</v>
      </c>
      <c r="G245" s="47">
        <f t="shared" si="34"/>
        <v>999278.74</v>
      </c>
      <c r="H245" s="47">
        <v>139.39570000000001</v>
      </c>
      <c r="I245" s="47">
        <f t="shared" si="42"/>
        <v>253424.17</v>
      </c>
      <c r="J245" s="47">
        <v>59.434399999999997</v>
      </c>
      <c r="K245" s="48">
        <f t="shared" si="35"/>
        <v>116259.04</v>
      </c>
      <c r="L245" s="47">
        <v>1</v>
      </c>
      <c r="M245" s="47">
        <f t="shared" si="36"/>
        <v>711.4</v>
      </c>
      <c r="N245" s="47">
        <v>0</v>
      </c>
      <c r="O245" s="48">
        <f t="shared" si="43"/>
        <v>0</v>
      </c>
      <c r="P245" s="47">
        <f t="shared" si="37"/>
        <v>1369673.3499999999</v>
      </c>
      <c r="Q245" s="54">
        <v>389832</v>
      </c>
      <c r="R245" s="50">
        <f t="shared" si="44"/>
        <v>979841.34999999986</v>
      </c>
      <c r="S245" s="50">
        <v>838190</v>
      </c>
      <c r="T245" s="48">
        <f t="shared" si="38"/>
        <v>737607.2</v>
      </c>
      <c r="U245" s="48">
        <v>1747635.2000000002</v>
      </c>
      <c r="V245" s="48">
        <f t="shared" si="39"/>
        <v>1660253.44</v>
      </c>
      <c r="W245" s="51">
        <f t="shared" si="40"/>
        <v>1717448.5499999998</v>
      </c>
    </row>
    <row r="246" spans="1:25" s="55" customFormat="1" ht="12.5" x14ac:dyDescent="0.25">
      <c r="A246" s="55">
        <v>569</v>
      </c>
      <c r="B246" s="55" t="s">
        <v>263</v>
      </c>
      <c r="C246" s="55" t="b">
        <f t="shared" si="41"/>
        <v>1</v>
      </c>
      <c r="D246" s="55">
        <v>569</v>
      </c>
      <c r="E246" s="53" t="s">
        <v>263</v>
      </c>
      <c r="F246" s="47">
        <v>141.41030000000001</v>
      </c>
      <c r="G246" s="47">
        <f t="shared" si="34"/>
        <v>514176.34</v>
      </c>
      <c r="H246" s="47">
        <v>17.195499999999999</v>
      </c>
      <c r="I246" s="47">
        <f t="shared" si="42"/>
        <v>31261.759999999998</v>
      </c>
      <c r="J246" s="47">
        <v>19.3566</v>
      </c>
      <c r="K246" s="48">
        <f t="shared" si="35"/>
        <v>37863.25</v>
      </c>
      <c r="L246" s="47">
        <v>1</v>
      </c>
      <c r="M246" s="47">
        <f t="shared" si="36"/>
        <v>711.4</v>
      </c>
      <c r="N246" s="47">
        <v>0</v>
      </c>
      <c r="O246" s="48">
        <f t="shared" si="43"/>
        <v>0</v>
      </c>
      <c r="P246" s="47">
        <f t="shared" si="37"/>
        <v>584012.75</v>
      </c>
      <c r="Q246" s="54">
        <v>409005</v>
      </c>
      <c r="R246" s="50">
        <f t="shared" si="44"/>
        <v>175007.75</v>
      </c>
      <c r="S246" s="50">
        <v>81042</v>
      </c>
      <c r="T246" s="48">
        <f t="shared" si="38"/>
        <v>71316.960000000006</v>
      </c>
      <c r="U246" s="48">
        <v>255064.34000000014</v>
      </c>
      <c r="V246" s="48">
        <f t="shared" si="39"/>
        <v>242311.12</v>
      </c>
      <c r="W246" s="51">
        <f t="shared" si="40"/>
        <v>246324.71000000002</v>
      </c>
    </row>
    <row r="247" spans="1:25" s="55" customFormat="1" ht="12.5" x14ac:dyDescent="0.25">
      <c r="A247" s="55">
        <v>571</v>
      </c>
      <c r="B247" s="55" t="s">
        <v>264</v>
      </c>
      <c r="C247" s="55" t="b">
        <f t="shared" si="41"/>
        <v>1</v>
      </c>
      <c r="D247" s="55">
        <v>571</v>
      </c>
      <c r="E247" s="53" t="s">
        <v>264</v>
      </c>
      <c r="F247" s="47">
        <v>366.19470000000001</v>
      </c>
      <c r="G247" s="47">
        <f t="shared" si="34"/>
        <v>1331505.8999999999</v>
      </c>
      <c r="H247" s="47">
        <v>108.80370000000001</v>
      </c>
      <c r="I247" s="47">
        <f t="shared" si="42"/>
        <v>197807.3</v>
      </c>
      <c r="J247" s="47">
        <v>73.373599999999996</v>
      </c>
      <c r="K247" s="48">
        <f t="shared" si="35"/>
        <v>143525.37</v>
      </c>
      <c r="L247" s="47">
        <v>1.5401</v>
      </c>
      <c r="M247" s="47">
        <f t="shared" si="36"/>
        <v>1095.6300000000001</v>
      </c>
      <c r="N247" s="47">
        <v>2</v>
      </c>
      <c r="O247" s="48">
        <f t="shared" si="43"/>
        <v>1422.8</v>
      </c>
      <c r="P247" s="47">
        <f t="shared" si="37"/>
        <v>1675356.9999999998</v>
      </c>
      <c r="Q247" s="54">
        <v>813506</v>
      </c>
      <c r="R247" s="50">
        <f t="shared" si="44"/>
        <v>861850.99999999977</v>
      </c>
      <c r="S247" s="50">
        <v>67411</v>
      </c>
      <c r="T247" s="48">
        <f t="shared" si="38"/>
        <v>59321.68</v>
      </c>
      <c r="U247" s="48">
        <v>983022.75999999989</v>
      </c>
      <c r="V247" s="48">
        <f t="shared" si="39"/>
        <v>933871.62</v>
      </c>
      <c r="W247" s="51">
        <f t="shared" si="40"/>
        <v>933871.62</v>
      </c>
    </row>
    <row r="248" spans="1:25" s="55" customFormat="1" ht="12.5" x14ac:dyDescent="0.25">
      <c r="A248" s="55">
        <v>573</v>
      </c>
      <c r="B248" s="55" t="s">
        <v>265</v>
      </c>
      <c r="C248" s="55" t="b">
        <f t="shared" si="41"/>
        <v>1</v>
      </c>
      <c r="D248" s="55">
        <v>573</v>
      </c>
      <c r="E248" s="53" t="s">
        <v>265</v>
      </c>
      <c r="F248" s="47">
        <v>541.02909999999997</v>
      </c>
      <c r="G248" s="47">
        <f t="shared" si="34"/>
        <v>1967214.27</v>
      </c>
      <c r="H248" s="47">
        <v>303.94240000000002</v>
      </c>
      <c r="I248" s="47">
        <f t="shared" si="42"/>
        <v>552573.36</v>
      </c>
      <c r="J248" s="47">
        <v>149.1354</v>
      </c>
      <c r="K248" s="48">
        <f t="shared" si="35"/>
        <v>291722.26</v>
      </c>
      <c r="L248" s="47">
        <v>0.92220000000000002</v>
      </c>
      <c r="M248" s="47">
        <f t="shared" si="36"/>
        <v>656.05</v>
      </c>
      <c r="N248" s="47">
        <v>6</v>
      </c>
      <c r="O248" s="48">
        <f t="shared" si="43"/>
        <v>4268.3999999999996</v>
      </c>
      <c r="P248" s="47">
        <f t="shared" si="37"/>
        <v>2816434.3399999994</v>
      </c>
      <c r="Q248" s="54">
        <v>483933</v>
      </c>
      <c r="R248" s="50">
        <f t="shared" si="44"/>
        <v>2332501.3399999994</v>
      </c>
      <c r="S248" s="50">
        <v>1854823</v>
      </c>
      <c r="T248" s="48">
        <f t="shared" si="38"/>
        <v>1632244.24</v>
      </c>
      <c r="U248" s="48">
        <v>4065619.6100000003</v>
      </c>
      <c r="V248" s="48">
        <f t="shared" si="39"/>
        <v>3862338.63</v>
      </c>
      <c r="W248" s="51">
        <f t="shared" si="40"/>
        <v>3964745.5799999991</v>
      </c>
    </row>
    <row r="249" spans="1:25" s="55" customFormat="1" ht="12.5" x14ac:dyDescent="0.25">
      <c r="A249" s="55">
        <v>575</v>
      </c>
      <c r="B249" s="55" t="s">
        <v>266</v>
      </c>
      <c r="C249" s="55" t="b">
        <f t="shared" si="41"/>
        <v>1</v>
      </c>
      <c r="D249" s="55">
        <v>575</v>
      </c>
      <c r="E249" s="53" t="s">
        <v>266</v>
      </c>
      <c r="F249" s="47">
        <v>2853.4740999999999</v>
      </c>
      <c r="G249" s="47">
        <f t="shared" si="34"/>
        <v>10375403.039999999</v>
      </c>
      <c r="H249" s="47">
        <v>88.288699999999992</v>
      </c>
      <c r="I249" s="47">
        <f t="shared" si="42"/>
        <v>160510.62</v>
      </c>
      <c r="J249" s="47">
        <v>451.23660000000001</v>
      </c>
      <c r="K249" s="48">
        <f t="shared" si="35"/>
        <v>882659.4</v>
      </c>
      <c r="L249" s="47">
        <v>47.538800000000002</v>
      </c>
      <c r="M249" s="47">
        <f t="shared" si="36"/>
        <v>33819.1</v>
      </c>
      <c r="N249" s="47">
        <v>32</v>
      </c>
      <c r="O249" s="48">
        <f t="shared" si="43"/>
        <v>22764.799999999999</v>
      </c>
      <c r="P249" s="47">
        <f t="shared" si="37"/>
        <v>11475156.959999999</v>
      </c>
      <c r="Q249" s="54">
        <v>5381912</v>
      </c>
      <c r="R249" s="50">
        <f t="shared" si="44"/>
        <v>6093244.959999999</v>
      </c>
      <c r="S249" s="50">
        <v>0</v>
      </c>
      <c r="T249" s="48">
        <f t="shared" si="38"/>
        <v>0</v>
      </c>
      <c r="U249" s="48">
        <v>6090584.2800000012</v>
      </c>
      <c r="V249" s="48">
        <f t="shared" si="39"/>
        <v>5786055.0700000003</v>
      </c>
      <c r="W249" s="51">
        <f t="shared" si="40"/>
        <v>6093244.959999999</v>
      </c>
    </row>
    <row r="250" spans="1:25" s="55" customFormat="1" ht="12.5" x14ac:dyDescent="0.25">
      <c r="A250" s="55">
        <v>579</v>
      </c>
      <c r="B250" s="55" t="s">
        <v>267</v>
      </c>
      <c r="C250" s="55" t="b">
        <f t="shared" si="41"/>
        <v>1</v>
      </c>
      <c r="D250" s="55">
        <v>579</v>
      </c>
      <c r="E250" s="53" t="s">
        <v>267</v>
      </c>
      <c r="F250" s="47">
        <v>13.931800000000001</v>
      </c>
      <c r="G250" s="47">
        <f t="shared" si="34"/>
        <v>50656.86</v>
      </c>
      <c r="H250" s="47">
        <v>3</v>
      </c>
      <c r="I250" s="47">
        <f t="shared" si="42"/>
        <v>5454.06</v>
      </c>
      <c r="J250" s="47">
        <v>2.5</v>
      </c>
      <c r="K250" s="48">
        <f t="shared" si="35"/>
        <v>4890.2299999999996</v>
      </c>
      <c r="L250" s="47">
        <v>0</v>
      </c>
      <c r="M250" s="47">
        <f t="shared" si="36"/>
        <v>0</v>
      </c>
      <c r="N250" s="47">
        <v>0</v>
      </c>
      <c r="O250" s="48">
        <f t="shared" si="43"/>
        <v>0</v>
      </c>
      <c r="P250" s="47">
        <f t="shared" si="37"/>
        <v>61001.149999999994</v>
      </c>
      <c r="Q250" s="54">
        <v>61231</v>
      </c>
      <c r="R250" s="50">
        <f t="shared" si="44"/>
        <v>0</v>
      </c>
      <c r="S250" s="50">
        <v>65534</v>
      </c>
      <c r="T250" s="48">
        <f t="shared" si="38"/>
        <v>0</v>
      </c>
      <c r="U250" s="48">
        <v>62425.97</v>
      </c>
      <c r="V250" s="48">
        <f t="shared" si="39"/>
        <v>59304.67</v>
      </c>
      <c r="W250" s="51">
        <f t="shared" si="40"/>
        <v>59304.67</v>
      </c>
    </row>
    <row r="251" spans="1:25" s="55" customFormat="1" ht="12.5" x14ac:dyDescent="0.25">
      <c r="A251" s="55">
        <v>583</v>
      </c>
      <c r="B251" s="55" t="s">
        <v>268</v>
      </c>
      <c r="C251" s="55" t="b">
        <f t="shared" si="41"/>
        <v>1</v>
      </c>
      <c r="D251" s="55">
        <v>583</v>
      </c>
      <c r="E251" s="53" t="s">
        <v>268</v>
      </c>
      <c r="F251" s="47">
        <v>687.39459999999997</v>
      </c>
      <c r="G251" s="47">
        <f t="shared" si="34"/>
        <v>2499408.0099999998</v>
      </c>
      <c r="H251" s="47">
        <v>137.4136</v>
      </c>
      <c r="I251" s="47">
        <f t="shared" si="42"/>
        <v>249820.67</v>
      </c>
      <c r="J251" s="47">
        <v>62.282499999999999</v>
      </c>
      <c r="K251" s="48">
        <f t="shared" si="35"/>
        <v>121830.18</v>
      </c>
      <c r="L251" s="47">
        <v>2</v>
      </c>
      <c r="M251" s="47">
        <f t="shared" si="36"/>
        <v>1422.8</v>
      </c>
      <c r="N251" s="47">
        <v>16</v>
      </c>
      <c r="O251" s="48">
        <f t="shared" si="43"/>
        <v>11382.4</v>
      </c>
      <c r="P251" s="47">
        <f t="shared" si="37"/>
        <v>2883864.0599999996</v>
      </c>
      <c r="Q251" s="54">
        <v>4462742</v>
      </c>
      <c r="R251" s="50">
        <f t="shared" si="44"/>
        <v>0</v>
      </c>
      <c r="S251" s="50">
        <v>129926</v>
      </c>
      <c r="T251" s="48">
        <f t="shared" si="38"/>
        <v>0</v>
      </c>
      <c r="U251" s="48">
        <v>0</v>
      </c>
      <c r="V251" s="48">
        <f t="shared" si="39"/>
        <v>0</v>
      </c>
      <c r="W251" s="51">
        <f t="shared" si="40"/>
        <v>0</v>
      </c>
    </row>
    <row r="252" spans="1:25" s="55" customFormat="1" ht="12.5" x14ac:dyDescent="0.25">
      <c r="A252" s="55">
        <v>585</v>
      </c>
      <c r="B252" s="55" t="s">
        <v>269</v>
      </c>
      <c r="C252" s="55" t="b">
        <f t="shared" si="41"/>
        <v>1</v>
      </c>
      <c r="D252" s="55">
        <v>585</v>
      </c>
      <c r="E252" s="53" t="s">
        <v>269</v>
      </c>
      <c r="F252" s="47">
        <v>158.82389999999998</v>
      </c>
      <c r="G252" s="47">
        <f t="shared" si="34"/>
        <v>577493.23</v>
      </c>
      <c r="H252" s="47">
        <v>54.683300000000003</v>
      </c>
      <c r="I252" s="47">
        <f t="shared" si="42"/>
        <v>99415.33</v>
      </c>
      <c r="J252" s="47">
        <v>22.576700000000002</v>
      </c>
      <c r="K252" s="48">
        <f t="shared" si="35"/>
        <v>44162.06</v>
      </c>
      <c r="L252" s="47">
        <v>0</v>
      </c>
      <c r="M252" s="47">
        <f t="shared" si="36"/>
        <v>0</v>
      </c>
      <c r="N252" s="47">
        <v>3</v>
      </c>
      <c r="O252" s="48">
        <f t="shared" si="43"/>
        <v>2134.1999999999998</v>
      </c>
      <c r="P252" s="47">
        <f t="shared" si="37"/>
        <v>723204.81999999983</v>
      </c>
      <c r="Q252" s="54">
        <v>518566</v>
      </c>
      <c r="R252" s="50">
        <f t="shared" si="44"/>
        <v>204638.81999999983</v>
      </c>
      <c r="S252" s="50">
        <v>103906</v>
      </c>
      <c r="T252" s="48">
        <f t="shared" si="38"/>
        <v>91437.28</v>
      </c>
      <c r="U252" s="48">
        <v>335157.25999999989</v>
      </c>
      <c r="V252" s="48">
        <f t="shared" si="39"/>
        <v>318399.40000000002</v>
      </c>
      <c r="W252" s="51">
        <f t="shared" si="40"/>
        <v>318399.40000000002</v>
      </c>
    </row>
    <row r="253" spans="1:25" s="13" customFormat="1" ht="13" x14ac:dyDescent="0.3">
      <c r="A253" s="55">
        <v>417</v>
      </c>
      <c r="B253" s="13" t="e">
        <v>#REF!</v>
      </c>
      <c r="C253" s="13" t="e">
        <f t="shared" si="41"/>
        <v>#REF!</v>
      </c>
      <c r="D253" s="13">
        <v>417</v>
      </c>
      <c r="E253" s="53" t="s">
        <v>270</v>
      </c>
      <c r="F253" s="47">
        <v>130.81</v>
      </c>
      <c r="G253" s="47">
        <f t="shared" si="34"/>
        <v>475633.01</v>
      </c>
      <c r="H253" s="47">
        <v>31.5</v>
      </c>
      <c r="I253" s="47">
        <f t="shared" si="42"/>
        <v>57267.63</v>
      </c>
      <c r="J253" s="47">
        <v>22.32</v>
      </c>
      <c r="K253" s="48">
        <f t="shared" si="35"/>
        <v>43659.93</v>
      </c>
      <c r="L253" s="47">
        <v>0</v>
      </c>
      <c r="M253" s="47">
        <f t="shared" si="36"/>
        <v>0</v>
      </c>
      <c r="N253" s="47">
        <v>0</v>
      </c>
      <c r="O253" s="48">
        <f t="shared" si="43"/>
        <v>0</v>
      </c>
      <c r="P253" s="47">
        <f t="shared" si="37"/>
        <v>576560.57000000007</v>
      </c>
      <c r="Q253" s="54">
        <v>305075</v>
      </c>
      <c r="R253" s="50">
        <f t="shared" si="44"/>
        <v>271485.57000000007</v>
      </c>
      <c r="S253" s="50">
        <v>54251</v>
      </c>
      <c r="T253" s="48">
        <f t="shared" si="38"/>
        <v>47740.88</v>
      </c>
      <c r="U253" s="48">
        <v>346630.79000000004</v>
      </c>
      <c r="V253" s="48">
        <f t="shared" si="39"/>
        <v>329299.25</v>
      </c>
      <c r="W253" s="51">
        <f t="shared" si="40"/>
        <v>329299.25</v>
      </c>
      <c r="X253" s="19"/>
      <c r="Y253" s="19"/>
    </row>
    <row r="254" spans="1:25" ht="12.5" x14ac:dyDescent="0.25">
      <c r="F254" s="53"/>
      <c r="G254" s="61"/>
      <c r="H254" s="5"/>
      <c r="I254" s="54"/>
      <c r="K254" s="54"/>
      <c r="M254" s="54"/>
      <c r="N254" s="3"/>
      <c r="O254" s="49"/>
      <c r="P254" s="54"/>
      <c r="Q254" s="54"/>
      <c r="R254" s="48"/>
      <c r="T254" s="48"/>
      <c r="U254" s="48"/>
      <c r="V254" s="48">
        <f t="shared" si="39"/>
        <v>0</v>
      </c>
      <c r="W254" s="51">
        <f t="shared" si="40"/>
        <v>0</v>
      </c>
    </row>
    <row r="255" spans="1:25" ht="12.5" x14ac:dyDescent="0.25">
      <c r="F255" s="53"/>
      <c r="G255" s="61"/>
      <c r="H255" s="5"/>
      <c r="I255" s="54"/>
      <c r="K255" s="54"/>
      <c r="M255" s="54"/>
      <c r="N255" s="3"/>
      <c r="O255" s="49"/>
      <c r="P255" s="54"/>
      <c r="Q255" s="54"/>
      <c r="R255" s="48"/>
      <c r="T255" s="48"/>
      <c r="U255" s="48"/>
      <c r="V255" s="48">
        <f t="shared" si="39"/>
        <v>0</v>
      </c>
      <c r="W255" s="51">
        <f t="shared" si="40"/>
        <v>0</v>
      </c>
    </row>
    <row r="256" spans="1:25" ht="13" x14ac:dyDescent="0.3">
      <c r="D256" s="62" t="s">
        <v>271</v>
      </c>
      <c r="E256" s="53" t="s">
        <v>286</v>
      </c>
      <c r="F256" s="63">
        <v>0</v>
      </c>
      <c r="G256" s="48">
        <f t="shared" ref="G256:G270" si="45">ROUND(F256*G$6,2)</f>
        <v>0</v>
      </c>
      <c r="H256" s="63">
        <v>0</v>
      </c>
      <c r="I256" s="48">
        <f t="shared" ref="I256:I270" si="46">ROUND(H256*$I$6,0)</f>
        <v>0</v>
      </c>
      <c r="J256" s="63">
        <v>0</v>
      </c>
      <c r="K256" s="48">
        <f t="shared" ref="K256:K270" si="47">ROUND(J256*$K$6,0)</f>
        <v>0</v>
      </c>
      <c r="L256" s="63">
        <v>0</v>
      </c>
      <c r="M256" s="48">
        <f t="shared" ref="M256:M270" si="48">ROUND(L256*$M$6,0)</f>
        <v>0</v>
      </c>
      <c r="N256" s="64">
        <v>0</v>
      </c>
      <c r="O256" s="48">
        <f t="shared" ref="O256:O270" si="49">ROUND(N256*$O$6,0)</f>
        <v>0</v>
      </c>
      <c r="P256" s="47">
        <f t="shared" ref="P256:P270" si="50">G256+I256+K256+M256+O256</f>
        <v>0</v>
      </c>
      <c r="Q256" s="54">
        <v>1751</v>
      </c>
      <c r="R256" s="60">
        <f t="shared" ref="R256:R270" si="51">IF(P256&gt;Q256,P256-Q256,0)</f>
        <v>0</v>
      </c>
      <c r="S256" s="50">
        <v>61</v>
      </c>
      <c r="T256" s="48">
        <f t="shared" ref="T256:T270" si="52">IF(OR(F256=0,Q256&gt;P256),0,ROUND(S256*$T$6,2))</f>
        <v>0</v>
      </c>
      <c r="U256" s="48">
        <v>0</v>
      </c>
      <c r="V256" s="48">
        <f t="shared" si="39"/>
        <v>0</v>
      </c>
      <c r="W256" s="51">
        <f t="shared" si="40"/>
        <v>0</v>
      </c>
    </row>
    <row r="257" spans="4:23" ht="13" x14ac:dyDescent="0.3">
      <c r="D257" s="62" t="s">
        <v>272</v>
      </c>
      <c r="E257" s="53" t="s">
        <v>287</v>
      </c>
      <c r="F257" s="63">
        <v>0</v>
      </c>
      <c r="G257" s="48">
        <f t="shared" si="45"/>
        <v>0</v>
      </c>
      <c r="H257" s="63">
        <v>0</v>
      </c>
      <c r="I257" s="48">
        <f t="shared" si="46"/>
        <v>0</v>
      </c>
      <c r="J257" s="63">
        <v>0</v>
      </c>
      <c r="K257" s="48">
        <f t="shared" si="47"/>
        <v>0</v>
      </c>
      <c r="L257" s="63">
        <v>0</v>
      </c>
      <c r="M257" s="48">
        <f t="shared" si="48"/>
        <v>0</v>
      </c>
      <c r="N257" s="64">
        <v>0</v>
      </c>
      <c r="O257" s="48">
        <f t="shared" si="49"/>
        <v>0</v>
      </c>
      <c r="P257" s="47">
        <f t="shared" si="50"/>
        <v>0</v>
      </c>
      <c r="Q257" s="54">
        <v>0</v>
      </c>
      <c r="R257" s="60">
        <f t="shared" si="51"/>
        <v>0</v>
      </c>
      <c r="S257" s="50">
        <v>0</v>
      </c>
      <c r="T257" s="48">
        <f t="shared" si="52"/>
        <v>0</v>
      </c>
      <c r="U257" s="48">
        <v>0</v>
      </c>
      <c r="V257" s="48">
        <f t="shared" si="39"/>
        <v>0</v>
      </c>
      <c r="W257" s="51">
        <f t="shared" si="40"/>
        <v>0</v>
      </c>
    </row>
    <row r="258" spans="4:23" ht="13" x14ac:dyDescent="0.3">
      <c r="D258" s="62" t="s">
        <v>273</v>
      </c>
      <c r="E258" s="53" t="s">
        <v>288</v>
      </c>
      <c r="F258" s="63">
        <v>0</v>
      </c>
      <c r="G258" s="48">
        <f t="shared" si="45"/>
        <v>0</v>
      </c>
      <c r="H258" s="63">
        <v>0</v>
      </c>
      <c r="I258" s="48">
        <f t="shared" si="46"/>
        <v>0</v>
      </c>
      <c r="J258" s="63">
        <v>0</v>
      </c>
      <c r="K258" s="48">
        <f t="shared" si="47"/>
        <v>0</v>
      </c>
      <c r="L258" s="63">
        <v>0</v>
      </c>
      <c r="M258" s="48">
        <f t="shared" si="48"/>
        <v>0</v>
      </c>
      <c r="N258" s="64">
        <v>0</v>
      </c>
      <c r="O258" s="48">
        <f t="shared" si="49"/>
        <v>0</v>
      </c>
      <c r="P258" s="47">
        <f t="shared" si="50"/>
        <v>0</v>
      </c>
      <c r="Q258" s="54">
        <v>0</v>
      </c>
      <c r="R258" s="60">
        <f t="shared" si="51"/>
        <v>0</v>
      </c>
      <c r="S258" s="50">
        <v>7</v>
      </c>
      <c r="T258" s="48">
        <f t="shared" si="52"/>
        <v>0</v>
      </c>
      <c r="U258" s="48">
        <v>0</v>
      </c>
      <c r="V258" s="48">
        <f t="shared" si="39"/>
        <v>0</v>
      </c>
      <c r="W258" s="51">
        <f t="shared" si="40"/>
        <v>0</v>
      </c>
    </row>
    <row r="259" spans="4:23" ht="13" x14ac:dyDescent="0.3">
      <c r="D259" s="62" t="s">
        <v>274</v>
      </c>
      <c r="E259" s="53" t="s">
        <v>289</v>
      </c>
      <c r="F259" s="63">
        <v>0</v>
      </c>
      <c r="G259" s="48">
        <f t="shared" si="45"/>
        <v>0</v>
      </c>
      <c r="H259" s="63">
        <v>0</v>
      </c>
      <c r="I259" s="48">
        <f t="shared" si="46"/>
        <v>0</v>
      </c>
      <c r="J259" s="63">
        <v>0</v>
      </c>
      <c r="K259" s="48">
        <f t="shared" si="47"/>
        <v>0</v>
      </c>
      <c r="L259" s="63">
        <v>0</v>
      </c>
      <c r="M259" s="48">
        <f t="shared" si="48"/>
        <v>0</v>
      </c>
      <c r="N259" s="64">
        <v>0</v>
      </c>
      <c r="O259" s="48">
        <f t="shared" si="49"/>
        <v>0</v>
      </c>
      <c r="P259" s="47">
        <f t="shared" si="50"/>
        <v>0</v>
      </c>
      <c r="Q259" s="54">
        <v>98</v>
      </c>
      <c r="R259" s="60">
        <f t="shared" si="51"/>
        <v>0</v>
      </c>
      <c r="S259" s="50">
        <v>0</v>
      </c>
      <c r="T259" s="48">
        <f t="shared" si="52"/>
        <v>0</v>
      </c>
      <c r="U259" s="48">
        <v>0</v>
      </c>
      <c r="V259" s="48">
        <f t="shared" si="39"/>
        <v>0</v>
      </c>
      <c r="W259" s="51">
        <f t="shared" si="40"/>
        <v>0</v>
      </c>
    </row>
    <row r="260" spans="4:23" ht="13" x14ac:dyDescent="0.3">
      <c r="D260" s="62" t="s">
        <v>275</v>
      </c>
      <c r="E260" s="53" t="s">
        <v>290</v>
      </c>
      <c r="F260" s="63">
        <v>0</v>
      </c>
      <c r="G260" s="48">
        <f t="shared" si="45"/>
        <v>0</v>
      </c>
      <c r="H260" s="63">
        <v>0</v>
      </c>
      <c r="I260" s="48">
        <f t="shared" si="46"/>
        <v>0</v>
      </c>
      <c r="J260" s="63">
        <v>0</v>
      </c>
      <c r="K260" s="48">
        <f t="shared" si="47"/>
        <v>0</v>
      </c>
      <c r="L260" s="63">
        <v>0</v>
      </c>
      <c r="M260" s="48">
        <f t="shared" si="48"/>
        <v>0</v>
      </c>
      <c r="N260" s="64">
        <v>0</v>
      </c>
      <c r="O260" s="48">
        <f t="shared" si="49"/>
        <v>0</v>
      </c>
      <c r="P260" s="47">
        <f t="shared" si="50"/>
        <v>0</v>
      </c>
      <c r="Q260" s="54">
        <v>481</v>
      </c>
      <c r="R260" s="60">
        <f t="shared" si="51"/>
        <v>0</v>
      </c>
      <c r="S260" s="50">
        <v>236</v>
      </c>
      <c r="T260" s="48">
        <f t="shared" si="52"/>
        <v>0</v>
      </c>
      <c r="U260" s="48">
        <v>0</v>
      </c>
      <c r="V260" s="48">
        <f t="shared" si="39"/>
        <v>0</v>
      </c>
      <c r="W260" s="51">
        <f t="shared" si="40"/>
        <v>0</v>
      </c>
    </row>
    <row r="261" spans="4:23" ht="13" x14ac:dyDescent="0.3">
      <c r="D261" s="62" t="s">
        <v>276</v>
      </c>
      <c r="E261" s="53" t="s">
        <v>291</v>
      </c>
      <c r="F261" s="63">
        <v>0</v>
      </c>
      <c r="G261" s="48">
        <f t="shared" si="45"/>
        <v>0</v>
      </c>
      <c r="H261" s="63">
        <v>0</v>
      </c>
      <c r="I261" s="48">
        <f t="shared" si="46"/>
        <v>0</v>
      </c>
      <c r="J261" s="63">
        <v>0</v>
      </c>
      <c r="K261" s="48">
        <f t="shared" si="47"/>
        <v>0</v>
      </c>
      <c r="L261" s="63">
        <v>0</v>
      </c>
      <c r="M261" s="48">
        <f t="shared" si="48"/>
        <v>0</v>
      </c>
      <c r="N261" s="64">
        <v>0</v>
      </c>
      <c r="O261" s="48">
        <f t="shared" si="49"/>
        <v>0</v>
      </c>
      <c r="P261" s="47">
        <f t="shared" si="50"/>
        <v>0</v>
      </c>
      <c r="Q261" s="54">
        <v>0</v>
      </c>
      <c r="R261" s="60">
        <f t="shared" si="51"/>
        <v>0</v>
      </c>
      <c r="S261" s="50">
        <v>0</v>
      </c>
      <c r="T261" s="48">
        <f t="shared" si="52"/>
        <v>0</v>
      </c>
      <c r="U261" s="48">
        <v>0</v>
      </c>
      <c r="V261" s="48">
        <f t="shared" si="39"/>
        <v>0</v>
      </c>
      <c r="W261" s="51">
        <f t="shared" si="40"/>
        <v>0</v>
      </c>
    </row>
    <row r="262" spans="4:23" ht="13" x14ac:dyDescent="0.3">
      <c r="D262" s="62" t="s">
        <v>277</v>
      </c>
      <c r="E262" s="53" t="s">
        <v>292</v>
      </c>
      <c r="F262" s="63">
        <v>0</v>
      </c>
      <c r="G262" s="48">
        <f t="shared" si="45"/>
        <v>0</v>
      </c>
      <c r="H262" s="63">
        <v>0</v>
      </c>
      <c r="I262" s="48">
        <f t="shared" si="46"/>
        <v>0</v>
      </c>
      <c r="J262" s="63">
        <v>0</v>
      </c>
      <c r="K262" s="48">
        <f t="shared" si="47"/>
        <v>0</v>
      </c>
      <c r="L262" s="63">
        <v>0</v>
      </c>
      <c r="M262" s="48">
        <f t="shared" si="48"/>
        <v>0</v>
      </c>
      <c r="N262" s="64">
        <v>0</v>
      </c>
      <c r="O262" s="48">
        <f t="shared" si="49"/>
        <v>0</v>
      </c>
      <c r="P262" s="47">
        <f t="shared" si="50"/>
        <v>0</v>
      </c>
      <c r="Q262" s="54">
        <v>89</v>
      </c>
      <c r="R262" s="60">
        <f t="shared" si="51"/>
        <v>0</v>
      </c>
      <c r="S262" s="50">
        <v>0</v>
      </c>
      <c r="T262" s="48">
        <f t="shared" si="52"/>
        <v>0</v>
      </c>
      <c r="U262" s="48">
        <v>0</v>
      </c>
      <c r="V262" s="48">
        <f t="shared" si="39"/>
        <v>0</v>
      </c>
      <c r="W262" s="51">
        <f t="shared" si="40"/>
        <v>0</v>
      </c>
    </row>
    <row r="263" spans="4:23" ht="13" x14ac:dyDescent="0.3">
      <c r="D263" s="62" t="s">
        <v>278</v>
      </c>
      <c r="E263" s="53" t="s">
        <v>293</v>
      </c>
      <c r="F263" s="63">
        <v>0</v>
      </c>
      <c r="G263" s="48">
        <f t="shared" si="45"/>
        <v>0</v>
      </c>
      <c r="H263" s="63">
        <v>0</v>
      </c>
      <c r="I263" s="48">
        <f t="shared" si="46"/>
        <v>0</v>
      </c>
      <c r="J263" s="63">
        <v>0</v>
      </c>
      <c r="K263" s="48">
        <f t="shared" si="47"/>
        <v>0</v>
      </c>
      <c r="L263" s="63">
        <v>0</v>
      </c>
      <c r="M263" s="48">
        <f t="shared" si="48"/>
        <v>0</v>
      </c>
      <c r="N263" s="64">
        <v>0</v>
      </c>
      <c r="O263" s="48">
        <f t="shared" si="49"/>
        <v>0</v>
      </c>
      <c r="P263" s="47">
        <f t="shared" si="50"/>
        <v>0</v>
      </c>
      <c r="Q263" s="54">
        <v>7987</v>
      </c>
      <c r="R263" s="60">
        <f t="shared" si="51"/>
        <v>0</v>
      </c>
      <c r="S263" s="50">
        <v>1283</v>
      </c>
      <c r="T263" s="48">
        <f t="shared" si="52"/>
        <v>0</v>
      </c>
      <c r="U263" s="48">
        <v>0</v>
      </c>
      <c r="V263" s="48">
        <f t="shared" si="39"/>
        <v>0</v>
      </c>
      <c r="W263" s="51">
        <f t="shared" si="40"/>
        <v>0</v>
      </c>
    </row>
    <row r="264" spans="4:23" ht="13" x14ac:dyDescent="0.3">
      <c r="D264" s="62" t="s">
        <v>279</v>
      </c>
      <c r="E264" s="53" t="s">
        <v>294</v>
      </c>
      <c r="F264" s="63">
        <v>0</v>
      </c>
      <c r="G264" s="48">
        <f t="shared" si="45"/>
        <v>0</v>
      </c>
      <c r="H264" s="63">
        <v>0</v>
      </c>
      <c r="I264" s="48">
        <f t="shared" si="46"/>
        <v>0</v>
      </c>
      <c r="J264" s="63">
        <v>0</v>
      </c>
      <c r="K264" s="48">
        <f t="shared" si="47"/>
        <v>0</v>
      </c>
      <c r="L264" s="63">
        <v>0</v>
      </c>
      <c r="M264" s="48">
        <f t="shared" si="48"/>
        <v>0</v>
      </c>
      <c r="N264" s="64">
        <v>0</v>
      </c>
      <c r="O264" s="48">
        <f t="shared" si="49"/>
        <v>0</v>
      </c>
      <c r="P264" s="47">
        <f t="shared" si="50"/>
        <v>0</v>
      </c>
      <c r="Q264" s="54">
        <v>0</v>
      </c>
      <c r="R264" s="60">
        <f t="shared" si="51"/>
        <v>0</v>
      </c>
      <c r="S264" s="50">
        <v>0</v>
      </c>
      <c r="T264" s="48">
        <f t="shared" si="52"/>
        <v>0</v>
      </c>
      <c r="U264" s="48">
        <v>0</v>
      </c>
      <c r="V264" s="48">
        <f t="shared" si="39"/>
        <v>0</v>
      </c>
      <c r="W264" s="51">
        <f t="shared" si="40"/>
        <v>0</v>
      </c>
    </row>
    <row r="265" spans="4:23" ht="13" x14ac:dyDescent="0.3">
      <c r="D265" s="62" t="s">
        <v>280</v>
      </c>
      <c r="E265" s="53" t="s">
        <v>295</v>
      </c>
      <c r="F265" s="63">
        <v>0</v>
      </c>
      <c r="G265" s="48">
        <f t="shared" si="45"/>
        <v>0</v>
      </c>
      <c r="H265" s="63">
        <v>0</v>
      </c>
      <c r="I265" s="48">
        <f t="shared" si="46"/>
        <v>0</v>
      </c>
      <c r="J265" s="63">
        <v>0</v>
      </c>
      <c r="K265" s="48">
        <f t="shared" si="47"/>
        <v>0</v>
      </c>
      <c r="L265" s="63">
        <v>0</v>
      </c>
      <c r="M265" s="48">
        <f t="shared" si="48"/>
        <v>0</v>
      </c>
      <c r="N265" s="64">
        <v>0</v>
      </c>
      <c r="O265" s="48">
        <f t="shared" si="49"/>
        <v>0</v>
      </c>
      <c r="P265" s="47">
        <f t="shared" si="50"/>
        <v>0</v>
      </c>
      <c r="Q265" s="54">
        <v>0</v>
      </c>
      <c r="R265" s="60">
        <f t="shared" si="51"/>
        <v>0</v>
      </c>
      <c r="S265" s="50">
        <v>0</v>
      </c>
      <c r="T265" s="48">
        <f t="shared" si="52"/>
        <v>0</v>
      </c>
      <c r="U265" s="48">
        <v>0</v>
      </c>
      <c r="V265" s="48">
        <f t="shared" ref="V265:V270" si="53">ROUND(U265*$V$6,2)</f>
        <v>0</v>
      </c>
      <c r="W265" s="51">
        <f t="shared" ref="W265:W270" si="54">MAX(R265+T265,V265)</f>
        <v>0</v>
      </c>
    </row>
    <row r="266" spans="4:23" ht="13" x14ac:dyDescent="0.3">
      <c r="D266" s="62" t="s">
        <v>281</v>
      </c>
      <c r="E266" s="53" t="s">
        <v>296</v>
      </c>
      <c r="F266" s="63">
        <v>0</v>
      </c>
      <c r="G266" s="48">
        <f t="shared" si="45"/>
        <v>0</v>
      </c>
      <c r="H266" s="63">
        <v>0</v>
      </c>
      <c r="I266" s="48">
        <f t="shared" si="46"/>
        <v>0</v>
      </c>
      <c r="J266" s="63">
        <v>0</v>
      </c>
      <c r="K266" s="48">
        <f t="shared" si="47"/>
        <v>0</v>
      </c>
      <c r="L266" s="63">
        <v>0</v>
      </c>
      <c r="M266" s="48">
        <f t="shared" si="48"/>
        <v>0</v>
      </c>
      <c r="N266" s="64">
        <v>0</v>
      </c>
      <c r="O266" s="48">
        <f t="shared" si="49"/>
        <v>0</v>
      </c>
      <c r="P266" s="47">
        <f t="shared" si="50"/>
        <v>0</v>
      </c>
      <c r="Q266" s="54">
        <v>291</v>
      </c>
      <c r="R266" s="60">
        <f t="shared" si="51"/>
        <v>0</v>
      </c>
      <c r="S266" s="50">
        <v>0</v>
      </c>
      <c r="T266" s="48">
        <f t="shared" si="52"/>
        <v>0</v>
      </c>
      <c r="U266" s="48">
        <v>0</v>
      </c>
      <c r="V266" s="48">
        <f t="shared" si="53"/>
        <v>0</v>
      </c>
      <c r="W266" s="51">
        <f t="shared" si="54"/>
        <v>0</v>
      </c>
    </row>
    <row r="267" spans="4:23" ht="13" x14ac:dyDescent="0.3">
      <c r="D267" s="62" t="s">
        <v>282</v>
      </c>
      <c r="E267" s="53" t="s">
        <v>297</v>
      </c>
      <c r="F267" s="63">
        <v>0</v>
      </c>
      <c r="G267" s="48">
        <f t="shared" si="45"/>
        <v>0</v>
      </c>
      <c r="H267" s="63">
        <v>0</v>
      </c>
      <c r="I267" s="48">
        <f t="shared" si="46"/>
        <v>0</v>
      </c>
      <c r="J267" s="63">
        <v>0</v>
      </c>
      <c r="K267" s="48">
        <f t="shared" si="47"/>
        <v>0</v>
      </c>
      <c r="L267" s="63">
        <v>0</v>
      </c>
      <c r="M267" s="48">
        <f t="shared" si="48"/>
        <v>0</v>
      </c>
      <c r="N267" s="64">
        <v>0</v>
      </c>
      <c r="O267" s="48">
        <f t="shared" si="49"/>
        <v>0</v>
      </c>
      <c r="P267" s="47">
        <f t="shared" si="50"/>
        <v>0</v>
      </c>
      <c r="Q267" s="54">
        <v>0</v>
      </c>
      <c r="R267" s="60">
        <f t="shared" si="51"/>
        <v>0</v>
      </c>
      <c r="S267" s="50">
        <v>0</v>
      </c>
      <c r="T267" s="48">
        <f t="shared" si="52"/>
        <v>0</v>
      </c>
      <c r="U267" s="48">
        <v>0</v>
      </c>
      <c r="V267" s="48">
        <f t="shared" si="53"/>
        <v>0</v>
      </c>
      <c r="W267" s="51">
        <f t="shared" si="54"/>
        <v>0</v>
      </c>
    </row>
    <row r="268" spans="4:23" ht="13" x14ac:dyDescent="0.3">
      <c r="D268" s="62" t="s">
        <v>283</v>
      </c>
      <c r="E268" s="53" t="s">
        <v>298</v>
      </c>
      <c r="F268" s="63">
        <v>0</v>
      </c>
      <c r="G268" s="48">
        <f t="shared" si="45"/>
        <v>0</v>
      </c>
      <c r="H268" s="63">
        <v>0</v>
      </c>
      <c r="I268" s="48">
        <f t="shared" si="46"/>
        <v>0</v>
      </c>
      <c r="J268" s="63">
        <v>0</v>
      </c>
      <c r="K268" s="48">
        <f t="shared" si="47"/>
        <v>0</v>
      </c>
      <c r="L268" s="63">
        <v>0</v>
      </c>
      <c r="M268" s="48">
        <f t="shared" si="48"/>
        <v>0</v>
      </c>
      <c r="N268" s="64">
        <v>0</v>
      </c>
      <c r="O268" s="48">
        <f t="shared" si="49"/>
        <v>0</v>
      </c>
      <c r="P268" s="47">
        <f t="shared" si="50"/>
        <v>0</v>
      </c>
      <c r="Q268" s="54">
        <v>5037</v>
      </c>
      <c r="R268" s="60">
        <f t="shared" si="51"/>
        <v>0</v>
      </c>
      <c r="S268" s="50">
        <v>1605</v>
      </c>
      <c r="T268" s="48">
        <f t="shared" si="52"/>
        <v>0</v>
      </c>
      <c r="U268" s="48">
        <v>0</v>
      </c>
      <c r="V268" s="48">
        <f t="shared" si="53"/>
        <v>0</v>
      </c>
      <c r="W268" s="51">
        <f t="shared" si="54"/>
        <v>0</v>
      </c>
    </row>
    <row r="269" spans="4:23" ht="13" x14ac:dyDescent="0.3">
      <c r="D269" s="62" t="s">
        <v>284</v>
      </c>
      <c r="E269" s="53" t="s">
        <v>299</v>
      </c>
      <c r="F269" s="63">
        <v>0</v>
      </c>
      <c r="G269" s="48">
        <f t="shared" si="45"/>
        <v>0</v>
      </c>
      <c r="H269" s="63">
        <v>0</v>
      </c>
      <c r="I269" s="48">
        <f t="shared" si="46"/>
        <v>0</v>
      </c>
      <c r="J269" s="63">
        <v>0</v>
      </c>
      <c r="K269" s="48">
        <f t="shared" si="47"/>
        <v>0</v>
      </c>
      <c r="L269" s="63">
        <v>0</v>
      </c>
      <c r="M269" s="48">
        <f t="shared" si="48"/>
        <v>0</v>
      </c>
      <c r="N269" s="64">
        <v>0</v>
      </c>
      <c r="O269" s="48">
        <f t="shared" si="49"/>
        <v>0</v>
      </c>
      <c r="P269" s="47">
        <f t="shared" si="50"/>
        <v>0</v>
      </c>
      <c r="Q269" s="54">
        <v>2957</v>
      </c>
      <c r="R269" s="60">
        <f t="shared" si="51"/>
        <v>0</v>
      </c>
      <c r="S269" s="50">
        <v>0</v>
      </c>
      <c r="T269" s="48">
        <f t="shared" si="52"/>
        <v>0</v>
      </c>
      <c r="U269" s="48">
        <v>0</v>
      </c>
      <c r="V269" s="48">
        <f t="shared" si="53"/>
        <v>0</v>
      </c>
      <c r="W269" s="51">
        <f t="shared" si="54"/>
        <v>0</v>
      </c>
    </row>
    <row r="270" spans="4:23" ht="13" x14ac:dyDescent="0.3">
      <c r="D270" s="62" t="s">
        <v>285</v>
      </c>
      <c r="E270" s="53" t="s">
        <v>300</v>
      </c>
      <c r="F270" s="63">
        <v>0</v>
      </c>
      <c r="G270" s="48">
        <f t="shared" si="45"/>
        <v>0</v>
      </c>
      <c r="H270" s="63">
        <v>0</v>
      </c>
      <c r="I270" s="48">
        <f t="shared" si="46"/>
        <v>0</v>
      </c>
      <c r="J270" s="63">
        <v>0</v>
      </c>
      <c r="K270" s="48">
        <f t="shared" si="47"/>
        <v>0</v>
      </c>
      <c r="L270" s="63">
        <v>0</v>
      </c>
      <c r="M270" s="48">
        <f t="shared" si="48"/>
        <v>0</v>
      </c>
      <c r="N270" s="64">
        <v>0</v>
      </c>
      <c r="O270" s="48">
        <f t="shared" si="49"/>
        <v>0</v>
      </c>
      <c r="P270" s="47">
        <f t="shared" si="50"/>
        <v>0</v>
      </c>
      <c r="Q270" s="54">
        <v>14077</v>
      </c>
      <c r="R270" s="60">
        <f t="shared" si="51"/>
        <v>0</v>
      </c>
      <c r="S270" s="50">
        <v>1639</v>
      </c>
      <c r="T270" s="48">
        <f t="shared" si="52"/>
        <v>0</v>
      </c>
      <c r="U270" s="48">
        <v>0</v>
      </c>
      <c r="V270" s="48">
        <f t="shared" si="53"/>
        <v>0</v>
      </c>
      <c r="W270" s="51">
        <f t="shared" si="54"/>
        <v>0</v>
      </c>
    </row>
    <row r="271" spans="4:23" x14ac:dyDescent="0.35">
      <c r="N271" s="65"/>
      <c r="O271" s="1"/>
      <c r="Q271" s="27"/>
      <c r="W271" s="52"/>
    </row>
    <row r="272" spans="4:23" x14ac:dyDescent="0.35">
      <c r="F272" s="66"/>
      <c r="G272" s="67"/>
      <c r="I272" s="67"/>
      <c r="J272" s="67"/>
      <c r="K272" s="68"/>
      <c r="L272" s="66"/>
      <c r="M272" s="68"/>
      <c r="N272" s="69"/>
      <c r="O272" s="70"/>
      <c r="P272" s="27"/>
      <c r="W272" s="52"/>
    </row>
    <row r="273" spans="6:23" x14ac:dyDescent="0.35">
      <c r="N273" s="65"/>
      <c r="S273" s="1">
        <f>COUNTIF(S9:S270,"&gt;0")</f>
        <v>185</v>
      </c>
      <c r="W273" s="1">
        <f>COUNTIF(W9:W270,"&gt;0")</f>
        <v>199</v>
      </c>
    </row>
    <row r="274" spans="6:23" x14ac:dyDescent="0.35">
      <c r="N274" s="65"/>
      <c r="W274" s="52"/>
    </row>
    <row r="275" spans="6:23" x14ac:dyDescent="0.35">
      <c r="F275" s="72"/>
      <c r="N275" s="65"/>
      <c r="W275" s="52"/>
    </row>
    <row r="276" spans="6:23" x14ac:dyDescent="0.35">
      <c r="F276" s="72"/>
      <c r="N276" s="65"/>
      <c r="W276" s="52"/>
    </row>
    <row r="277" spans="6:23" x14ac:dyDescent="0.35">
      <c r="F277" s="72"/>
      <c r="N277" s="65"/>
      <c r="W277" s="52"/>
    </row>
    <row r="278" spans="6:23" x14ac:dyDescent="0.35">
      <c r="N278" s="65"/>
      <c r="W278" s="52"/>
    </row>
    <row r="279" spans="6:23" x14ac:dyDescent="0.35">
      <c r="W279" s="52"/>
    </row>
    <row r="280" spans="6:23" x14ac:dyDescent="0.35">
      <c r="W280" s="52"/>
    </row>
    <row r="281" spans="6:23" x14ac:dyDescent="0.35">
      <c r="W281" s="52"/>
    </row>
    <row r="282" spans="6:23" x14ac:dyDescent="0.35">
      <c r="W282" s="52"/>
    </row>
    <row r="283" spans="6:23" x14ac:dyDescent="0.35">
      <c r="W283" s="52"/>
    </row>
    <row r="284" spans="6:23" x14ac:dyDescent="0.35">
      <c r="W284" s="52"/>
    </row>
    <row r="285" spans="6:23" x14ac:dyDescent="0.35">
      <c r="W285" s="52"/>
    </row>
    <row r="286" spans="6:23" x14ac:dyDescent="0.35">
      <c r="W286" s="52"/>
    </row>
    <row r="287" spans="6:23" x14ac:dyDescent="0.35">
      <c r="W287" s="52"/>
    </row>
    <row r="288" spans="6:23" x14ac:dyDescent="0.35">
      <c r="W288" s="52"/>
    </row>
    <row r="289" spans="23:23" x14ac:dyDescent="0.35">
      <c r="W289" s="52"/>
    </row>
    <row r="290" spans="23:23" x14ac:dyDescent="0.35">
      <c r="W290" s="52"/>
    </row>
    <row r="291" spans="23:23" x14ac:dyDescent="0.35">
      <c r="W291" s="52"/>
    </row>
    <row r="292" spans="23:23" x14ac:dyDescent="0.35">
      <c r="W292" s="52"/>
    </row>
    <row r="293" spans="23:23" x14ac:dyDescent="0.35">
      <c r="W293" s="52"/>
    </row>
    <row r="294" spans="23:23" x14ac:dyDescent="0.35">
      <c r="W294" s="52"/>
    </row>
    <row r="295" spans="23:23" x14ac:dyDescent="0.35">
      <c r="W295" s="52"/>
    </row>
    <row r="296" spans="23:23" x14ac:dyDescent="0.35">
      <c r="W296" s="52"/>
    </row>
    <row r="297" spans="23:23" x14ac:dyDescent="0.35">
      <c r="W297" s="52"/>
    </row>
    <row r="298" spans="23:23" x14ac:dyDescent="0.35">
      <c r="W298" s="52"/>
    </row>
    <row r="299" spans="23:23" x14ac:dyDescent="0.35">
      <c r="W299" s="52"/>
    </row>
    <row r="300" spans="23:23" x14ac:dyDescent="0.35">
      <c r="W300" s="52"/>
    </row>
    <row r="301" spans="23:23" x14ac:dyDescent="0.35">
      <c r="W301" s="52"/>
    </row>
    <row r="302" spans="23:23" x14ac:dyDescent="0.35">
      <c r="W302" s="52"/>
    </row>
    <row r="303" spans="23:23" x14ac:dyDescent="0.35">
      <c r="W303" s="52"/>
    </row>
    <row r="304" spans="23:23" x14ac:dyDescent="0.35">
      <c r="W304" s="52"/>
    </row>
    <row r="305" spans="23:23" x14ac:dyDescent="0.35">
      <c r="W305" s="52"/>
    </row>
    <row r="306" spans="23:23" x14ac:dyDescent="0.35">
      <c r="W306" s="52"/>
    </row>
    <row r="307" spans="23:23" x14ac:dyDescent="0.35">
      <c r="W307" s="52"/>
    </row>
    <row r="308" spans="23:23" x14ac:dyDescent="0.35">
      <c r="W308" s="52"/>
    </row>
    <row r="309" spans="23:23" x14ac:dyDescent="0.35">
      <c r="W309" s="52"/>
    </row>
    <row r="310" spans="23:23" x14ac:dyDescent="0.35">
      <c r="W310" s="52"/>
    </row>
    <row r="311" spans="23:23" x14ac:dyDescent="0.35">
      <c r="W311" s="52"/>
    </row>
    <row r="312" spans="23:23" x14ac:dyDescent="0.35">
      <c r="W312" s="52"/>
    </row>
    <row r="313" spans="23:23" x14ac:dyDescent="0.35">
      <c r="W313" s="52"/>
    </row>
    <row r="314" spans="23:23" x14ac:dyDescent="0.35">
      <c r="W314" s="52"/>
    </row>
    <row r="315" spans="23:23" x14ac:dyDescent="0.35">
      <c r="W315" s="52"/>
    </row>
    <row r="316" spans="23:23" x14ac:dyDescent="0.35">
      <c r="W316" s="52"/>
    </row>
    <row r="317" spans="23:23" x14ac:dyDescent="0.35">
      <c r="W317" s="52"/>
    </row>
    <row r="318" spans="23:23" x14ac:dyDescent="0.35">
      <c r="W318" s="52"/>
    </row>
    <row r="319" spans="23:23" x14ac:dyDescent="0.35">
      <c r="W319" s="52"/>
    </row>
    <row r="320" spans="23:23" x14ac:dyDescent="0.35">
      <c r="W320" s="52"/>
    </row>
    <row r="321" spans="23:23" x14ac:dyDescent="0.35">
      <c r="W321" s="52"/>
    </row>
    <row r="322" spans="23:23" x14ac:dyDescent="0.35">
      <c r="W322" s="52"/>
    </row>
    <row r="323" spans="23:23" x14ac:dyDescent="0.35">
      <c r="W323" s="52"/>
    </row>
    <row r="324" spans="23:23" x14ac:dyDescent="0.35">
      <c r="W324" s="52"/>
    </row>
    <row r="325" spans="23:23" x14ac:dyDescent="0.35">
      <c r="W325" s="52"/>
    </row>
    <row r="326" spans="23:23" x14ac:dyDescent="0.35">
      <c r="W326" s="52"/>
    </row>
    <row r="327" spans="23:23" x14ac:dyDescent="0.35">
      <c r="W327" s="52"/>
    </row>
    <row r="328" spans="23:23" x14ac:dyDescent="0.35">
      <c r="W328" s="52"/>
    </row>
    <row r="329" spans="23:23" x14ac:dyDescent="0.35">
      <c r="W329" s="52"/>
    </row>
    <row r="330" spans="23:23" x14ac:dyDescent="0.35">
      <c r="W330" s="52"/>
    </row>
    <row r="331" spans="23:23" x14ac:dyDescent="0.35">
      <c r="W331" s="52"/>
    </row>
    <row r="332" spans="23:23" x14ac:dyDescent="0.35">
      <c r="W332" s="52"/>
    </row>
    <row r="333" spans="23:23" x14ac:dyDescent="0.35">
      <c r="W333" s="52"/>
    </row>
    <row r="334" spans="23:23" x14ac:dyDescent="0.35">
      <c r="W334" s="52"/>
    </row>
    <row r="335" spans="23:23" x14ac:dyDescent="0.35">
      <c r="W335" s="52"/>
    </row>
    <row r="336" spans="23:23" x14ac:dyDescent="0.35">
      <c r="W336" s="52"/>
    </row>
    <row r="337" spans="23:23" x14ac:dyDescent="0.35">
      <c r="W337" s="52"/>
    </row>
    <row r="338" spans="23:23" x14ac:dyDescent="0.35">
      <c r="W338" s="52"/>
    </row>
    <row r="339" spans="23:23" x14ac:dyDescent="0.35">
      <c r="W339" s="52"/>
    </row>
    <row r="340" spans="23:23" x14ac:dyDescent="0.35">
      <c r="W340" s="52"/>
    </row>
    <row r="341" spans="23:23" x14ac:dyDescent="0.35">
      <c r="W341" s="52"/>
    </row>
    <row r="342" spans="23:23" x14ac:dyDescent="0.35">
      <c r="W342" s="52"/>
    </row>
    <row r="343" spans="23:23" x14ac:dyDescent="0.35">
      <c r="W343" s="52"/>
    </row>
    <row r="344" spans="23:23" x14ac:dyDescent="0.35">
      <c r="W344" s="52"/>
    </row>
    <row r="345" spans="23:23" x14ac:dyDescent="0.35">
      <c r="W345" s="52"/>
    </row>
    <row r="346" spans="23:23" x14ac:dyDescent="0.35">
      <c r="W346" s="52"/>
    </row>
    <row r="347" spans="23:23" x14ac:dyDescent="0.35">
      <c r="W347" s="52"/>
    </row>
    <row r="348" spans="23:23" x14ac:dyDescent="0.35">
      <c r="W348" s="52"/>
    </row>
    <row r="349" spans="23:23" x14ac:dyDescent="0.35">
      <c r="W349" s="52"/>
    </row>
    <row r="350" spans="23:23" x14ac:dyDescent="0.35">
      <c r="W350" s="52"/>
    </row>
    <row r="351" spans="23:23" x14ac:dyDescent="0.35">
      <c r="W351" s="52"/>
    </row>
    <row r="352" spans="23:23" x14ac:dyDescent="0.35">
      <c r="W352" s="52"/>
    </row>
    <row r="353" spans="23:23" x14ac:dyDescent="0.35">
      <c r="W353" s="52"/>
    </row>
    <row r="354" spans="23:23" x14ac:dyDescent="0.35">
      <c r="W354" s="52"/>
    </row>
    <row r="355" spans="23:23" x14ac:dyDescent="0.35">
      <c r="W355" s="52"/>
    </row>
    <row r="356" spans="23:23" x14ac:dyDescent="0.35">
      <c r="W356" s="52"/>
    </row>
    <row r="357" spans="23:23" x14ac:dyDescent="0.35">
      <c r="W357" s="52"/>
    </row>
    <row r="358" spans="23:23" x14ac:dyDescent="0.35">
      <c r="W358" s="52"/>
    </row>
    <row r="359" spans="23:23" x14ac:dyDescent="0.35">
      <c r="W359" s="52"/>
    </row>
    <row r="360" spans="23:23" x14ac:dyDescent="0.35">
      <c r="W360" s="52"/>
    </row>
    <row r="361" spans="23:23" x14ac:dyDescent="0.35">
      <c r="W361" s="52"/>
    </row>
    <row r="362" spans="23:23" x14ac:dyDescent="0.35">
      <c r="W362" s="52"/>
    </row>
    <row r="363" spans="23:23" x14ac:dyDescent="0.35">
      <c r="W363" s="52"/>
    </row>
    <row r="364" spans="23:23" x14ac:dyDescent="0.35">
      <c r="W364" s="52"/>
    </row>
    <row r="365" spans="23:23" x14ac:dyDescent="0.35">
      <c r="W365" s="52"/>
    </row>
    <row r="366" spans="23:23" x14ac:dyDescent="0.35">
      <c r="W366" s="52"/>
    </row>
    <row r="367" spans="23:23" x14ac:dyDescent="0.35">
      <c r="W367" s="52"/>
    </row>
    <row r="368" spans="23:23" x14ac:dyDescent="0.35">
      <c r="W368" s="52"/>
    </row>
    <row r="369" spans="23:23" x14ac:dyDescent="0.35">
      <c r="W369" s="52"/>
    </row>
    <row r="370" spans="23:23" x14ac:dyDescent="0.35">
      <c r="W370" s="52"/>
    </row>
    <row r="371" spans="23:23" x14ac:dyDescent="0.35">
      <c r="W371" s="52"/>
    </row>
    <row r="372" spans="23:23" x14ac:dyDescent="0.35">
      <c r="W372" s="52"/>
    </row>
    <row r="373" spans="23:23" x14ac:dyDescent="0.35">
      <c r="W373" s="52"/>
    </row>
    <row r="374" spans="23:23" x14ac:dyDescent="0.35">
      <c r="W374" s="52"/>
    </row>
    <row r="375" spans="23:23" x14ac:dyDescent="0.35">
      <c r="W375" s="52"/>
    </row>
    <row r="376" spans="23:23" x14ac:dyDescent="0.35">
      <c r="W376" s="52"/>
    </row>
    <row r="377" spans="23:23" x14ac:dyDescent="0.35">
      <c r="W377" s="52"/>
    </row>
    <row r="378" spans="23:23" x14ac:dyDescent="0.35">
      <c r="W378" s="52"/>
    </row>
    <row r="379" spans="23:23" x14ac:dyDescent="0.35">
      <c r="W379" s="52"/>
    </row>
    <row r="380" spans="23:23" x14ac:dyDescent="0.35">
      <c r="W380" s="52"/>
    </row>
    <row r="381" spans="23:23" x14ac:dyDescent="0.35">
      <c r="W381" s="52"/>
    </row>
    <row r="382" spans="23:23" x14ac:dyDescent="0.35">
      <c r="W382" s="52"/>
    </row>
    <row r="383" spans="23:23" x14ac:dyDescent="0.35">
      <c r="W383" s="52"/>
    </row>
    <row r="384" spans="23:23" x14ac:dyDescent="0.35">
      <c r="W384" s="52"/>
    </row>
    <row r="385" spans="23:23" x14ac:dyDescent="0.35">
      <c r="W385" s="52"/>
    </row>
    <row r="386" spans="23:23" x14ac:dyDescent="0.35">
      <c r="W386" s="52"/>
    </row>
    <row r="387" spans="23:23" x14ac:dyDescent="0.35">
      <c r="W387" s="52"/>
    </row>
    <row r="388" spans="23:23" x14ac:dyDescent="0.35">
      <c r="W388" s="52"/>
    </row>
    <row r="389" spans="23:23" x14ac:dyDescent="0.35">
      <c r="W389" s="52"/>
    </row>
    <row r="390" spans="23:23" x14ac:dyDescent="0.35">
      <c r="W390" s="52"/>
    </row>
    <row r="391" spans="23:23" x14ac:dyDescent="0.35">
      <c r="W391" s="52"/>
    </row>
    <row r="392" spans="23:23" x14ac:dyDescent="0.35">
      <c r="W392" s="52"/>
    </row>
    <row r="393" spans="23:23" x14ac:dyDescent="0.35">
      <c r="W393" s="52"/>
    </row>
    <row r="394" spans="23:23" x14ac:dyDescent="0.35">
      <c r="W394" s="52"/>
    </row>
    <row r="395" spans="23:23" x14ac:dyDescent="0.35">
      <c r="W395" s="52"/>
    </row>
    <row r="396" spans="23:23" x14ac:dyDescent="0.35">
      <c r="W396" s="52"/>
    </row>
    <row r="397" spans="23:23" x14ac:dyDescent="0.35">
      <c r="W397" s="52"/>
    </row>
    <row r="398" spans="23:23" x14ac:dyDescent="0.35">
      <c r="W398" s="52"/>
    </row>
    <row r="399" spans="23:23" x14ac:dyDescent="0.35">
      <c r="W399" s="52"/>
    </row>
    <row r="400" spans="23:23" x14ac:dyDescent="0.35">
      <c r="W400" s="52"/>
    </row>
    <row r="401" spans="23:23" x14ac:dyDescent="0.35">
      <c r="W401" s="52"/>
    </row>
    <row r="402" spans="23:23" x14ac:dyDescent="0.35">
      <c r="W402" s="52"/>
    </row>
    <row r="403" spans="23:23" x14ac:dyDescent="0.35">
      <c r="W403" s="52"/>
    </row>
    <row r="404" spans="23:23" x14ac:dyDescent="0.35">
      <c r="W404" s="52"/>
    </row>
    <row r="405" spans="23:23" x14ac:dyDescent="0.35">
      <c r="W405" s="52"/>
    </row>
    <row r="406" spans="23:23" x14ac:dyDescent="0.35">
      <c r="W406" s="52"/>
    </row>
    <row r="407" spans="23:23" x14ac:dyDescent="0.35">
      <c r="W407" s="52"/>
    </row>
    <row r="408" spans="23:23" x14ac:dyDescent="0.35">
      <c r="W408" s="52"/>
    </row>
    <row r="409" spans="23:23" x14ac:dyDescent="0.35">
      <c r="W409" s="52"/>
    </row>
    <row r="410" spans="23:23" x14ac:dyDescent="0.35">
      <c r="W410" s="52"/>
    </row>
    <row r="411" spans="23:23" x14ac:dyDescent="0.35">
      <c r="W411" s="52"/>
    </row>
    <row r="412" spans="23:23" x14ac:dyDescent="0.35">
      <c r="W412" s="52"/>
    </row>
    <row r="413" spans="23:23" x14ac:dyDescent="0.35">
      <c r="W413" s="52"/>
    </row>
    <row r="414" spans="23:23" x14ac:dyDescent="0.35">
      <c r="W414" s="52"/>
    </row>
    <row r="415" spans="23:23" x14ac:dyDescent="0.35">
      <c r="W415" s="52"/>
    </row>
    <row r="416" spans="23:23" x14ac:dyDescent="0.35">
      <c r="W416" s="52"/>
    </row>
    <row r="417" spans="23:23" x14ac:dyDescent="0.35">
      <c r="W417" s="52"/>
    </row>
    <row r="418" spans="23:23" x14ac:dyDescent="0.35">
      <c r="W418" s="52"/>
    </row>
    <row r="419" spans="23:23" x14ac:dyDescent="0.35">
      <c r="W419" s="52"/>
    </row>
    <row r="420" spans="23:23" x14ac:dyDescent="0.35">
      <c r="W420" s="52"/>
    </row>
    <row r="421" spans="23:23" x14ac:dyDescent="0.35">
      <c r="W421" s="52"/>
    </row>
    <row r="422" spans="23:23" x14ac:dyDescent="0.35">
      <c r="W422" s="52"/>
    </row>
    <row r="423" spans="23:23" x14ac:dyDescent="0.35">
      <c r="W423" s="52"/>
    </row>
    <row r="424" spans="23:23" x14ac:dyDescent="0.35">
      <c r="W424" s="52"/>
    </row>
    <row r="425" spans="23:23" x14ac:dyDescent="0.35">
      <c r="W425" s="52"/>
    </row>
    <row r="426" spans="23:23" x14ac:dyDescent="0.35">
      <c r="W426" s="52"/>
    </row>
    <row r="427" spans="23:23" x14ac:dyDescent="0.35">
      <c r="W427" s="52"/>
    </row>
    <row r="428" spans="23:23" x14ac:dyDescent="0.35">
      <c r="W428" s="52"/>
    </row>
    <row r="429" spans="23:23" x14ac:dyDescent="0.35">
      <c r="W429" s="52"/>
    </row>
    <row r="430" spans="23:23" x14ac:dyDescent="0.35">
      <c r="W430" s="52"/>
    </row>
    <row r="431" spans="23:23" x14ac:dyDescent="0.35">
      <c r="W431" s="52"/>
    </row>
    <row r="432" spans="23:23" x14ac:dyDescent="0.35">
      <c r="W432" s="52"/>
    </row>
    <row r="433" spans="23:23" x14ac:dyDescent="0.35">
      <c r="W433" s="52"/>
    </row>
    <row r="434" spans="23:23" x14ac:dyDescent="0.35">
      <c r="W434" s="52"/>
    </row>
    <row r="435" spans="23:23" x14ac:dyDescent="0.35">
      <c r="W435" s="52"/>
    </row>
    <row r="436" spans="23:23" x14ac:dyDescent="0.35">
      <c r="W436" s="52"/>
    </row>
    <row r="437" spans="23:23" x14ac:dyDescent="0.35">
      <c r="W437" s="52"/>
    </row>
    <row r="438" spans="23:23" x14ac:dyDescent="0.35">
      <c r="W438" s="52"/>
    </row>
    <row r="439" spans="23:23" x14ac:dyDescent="0.35">
      <c r="W439" s="52"/>
    </row>
    <row r="440" spans="23:23" x14ac:dyDescent="0.35">
      <c r="W440" s="52"/>
    </row>
    <row r="441" spans="23:23" x14ac:dyDescent="0.35">
      <c r="W441" s="52"/>
    </row>
    <row r="442" spans="23:23" x14ac:dyDescent="0.35">
      <c r="W442" s="52"/>
    </row>
    <row r="443" spans="23:23" x14ac:dyDescent="0.35">
      <c r="W443" s="52"/>
    </row>
    <row r="444" spans="23:23" x14ac:dyDescent="0.35">
      <c r="W444" s="52"/>
    </row>
    <row r="445" spans="23:23" x14ac:dyDescent="0.35">
      <c r="W445" s="52"/>
    </row>
    <row r="446" spans="23:23" x14ac:dyDescent="0.35">
      <c r="W446" s="52"/>
    </row>
    <row r="447" spans="23:23" x14ac:dyDescent="0.35">
      <c r="W447" s="52"/>
    </row>
    <row r="448" spans="23:23" x14ac:dyDescent="0.35">
      <c r="W448" s="52"/>
    </row>
    <row r="449" spans="23:23" x14ac:dyDescent="0.35">
      <c r="W449" s="52"/>
    </row>
    <row r="450" spans="23:23" x14ac:dyDescent="0.35">
      <c r="W450" s="52"/>
    </row>
    <row r="451" spans="23:23" x14ac:dyDescent="0.35">
      <c r="W451" s="52"/>
    </row>
    <row r="452" spans="23:23" x14ac:dyDescent="0.35">
      <c r="W452" s="52"/>
    </row>
    <row r="453" spans="23:23" x14ac:dyDescent="0.35">
      <c r="W453" s="52"/>
    </row>
    <row r="454" spans="23:23" x14ac:dyDescent="0.35">
      <c r="W454" s="52"/>
    </row>
    <row r="455" spans="23:23" x14ac:dyDescent="0.35">
      <c r="W455" s="52"/>
    </row>
    <row r="456" spans="23:23" x14ac:dyDescent="0.35">
      <c r="W456" s="52"/>
    </row>
    <row r="457" spans="23:23" x14ac:dyDescent="0.35">
      <c r="W457" s="52"/>
    </row>
    <row r="458" spans="23:23" x14ac:dyDescent="0.35">
      <c r="W458" s="52"/>
    </row>
    <row r="459" spans="23:23" x14ac:dyDescent="0.35">
      <c r="W459" s="52"/>
    </row>
    <row r="460" spans="23:23" x14ac:dyDescent="0.35">
      <c r="W460" s="52"/>
    </row>
    <row r="461" spans="23:23" x14ac:dyDescent="0.35">
      <c r="W461" s="52"/>
    </row>
    <row r="462" spans="23:23" x14ac:dyDescent="0.35">
      <c r="W462" s="52"/>
    </row>
    <row r="463" spans="23:23" x14ac:dyDescent="0.35">
      <c r="W463" s="52"/>
    </row>
    <row r="464" spans="23:23" x14ac:dyDescent="0.35">
      <c r="W464" s="52"/>
    </row>
    <row r="465" spans="23:23" x14ac:dyDescent="0.35">
      <c r="W465" s="52"/>
    </row>
    <row r="466" spans="23:23" x14ac:dyDescent="0.35">
      <c r="W466" s="52"/>
    </row>
    <row r="467" spans="23:23" x14ac:dyDescent="0.35">
      <c r="W467" s="52"/>
    </row>
    <row r="468" spans="23:23" x14ac:dyDescent="0.35">
      <c r="W468" s="52"/>
    </row>
    <row r="469" spans="23:23" x14ac:dyDescent="0.35">
      <c r="W469" s="52"/>
    </row>
    <row r="470" spans="23:23" x14ac:dyDescent="0.35">
      <c r="W470" s="52"/>
    </row>
    <row r="471" spans="23:23" x14ac:dyDescent="0.35">
      <c r="W471" s="52"/>
    </row>
    <row r="472" spans="23:23" x14ac:dyDescent="0.35">
      <c r="W472" s="52"/>
    </row>
    <row r="473" spans="23:23" x14ac:dyDescent="0.35">
      <c r="W473" s="52"/>
    </row>
    <row r="474" spans="23:23" x14ac:dyDescent="0.35">
      <c r="W474" s="52"/>
    </row>
    <row r="475" spans="23:23" x14ac:dyDescent="0.35">
      <c r="W475" s="52"/>
    </row>
    <row r="476" spans="23:23" x14ac:dyDescent="0.35">
      <c r="W476" s="52"/>
    </row>
    <row r="477" spans="23:23" x14ac:dyDescent="0.35">
      <c r="W477" s="52"/>
    </row>
    <row r="478" spans="23:23" x14ac:dyDescent="0.35">
      <c r="W478" s="52"/>
    </row>
    <row r="479" spans="23:23" x14ac:dyDescent="0.35">
      <c r="W479" s="52"/>
    </row>
  </sheetData>
  <mergeCells count="1">
    <mergeCell ref="W4:W6"/>
  </mergeCells>
  <pageMargins left="0.63" right="0.26" top="0.68" bottom="0.56999999999999995" header="0.3" footer="0.3"/>
  <pageSetup scale="85" fitToHeight="0" orientation="landscape" r:id="rId1"/>
  <headerFooter>
    <oddHeader xml:space="preserve">&amp;LBased on 2017-18 Base ADM as of 3-05-19
&amp;C&amp;11New Hampshire Department of Education
Division of Education Analytics and Resources
Office of School Finance
Final FY2019 
Municipal Summary of Adequacy Aid &amp;RMarch 6, 2019
</oddHeader>
    <oddFooter>&amp;C&amp;9page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FY19 Muni Rpt </vt:lpstr>
      <vt:lpstr>'FY19 Muni Rpt '!Print_Area</vt:lpstr>
      <vt:lpstr>'FY19 Muni Rpt '!Print_Titles</vt:lpstr>
    </vt:vector>
  </TitlesOfParts>
  <Company>State of New Hampshire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Leclerc, Ron</dc:creator>
  <cp:lastModifiedBy>Kincaid, Lori</cp:lastModifiedBy>
  <cp:lastPrinted>2019-03-06T13:23:53Z</cp:lastPrinted>
  <dcterms:created xsi:type="dcterms:W3CDTF">2019-03-06T13:22:55Z</dcterms:created>
  <dcterms:modified xsi:type="dcterms:W3CDTF">2019-03-07T20:36:28Z</dcterms:modified>
</cp:coreProperties>
</file>