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0" windowWidth="13260" windowHeight="7155" activeTab="0"/>
  </bookViews>
  <sheets>
    <sheet name=" FY11 Transition Rpt" sheetId="1" r:id="rId1"/>
  </sheets>
  <definedNames>
    <definedName name="_xlnm.Print_Titles" localSheetId="0">' FY11 Transition Rpt'!$1:$8</definedName>
  </definedNames>
  <calcPr fullCalcOnLoad="1"/>
</workbook>
</file>

<file path=xl/sharedStrings.xml><?xml version="1.0" encoding="utf-8"?>
<sst xmlns="http://schemas.openxmlformats.org/spreadsheetml/2006/main" count="311" uniqueCount="302">
  <si>
    <t>the budget, the local school tax rate will be set at $0.00, and any SWEPT not used will be remitted to the State.</t>
  </si>
  <si>
    <r>
      <t xml:space="preserve">cover the 10-11 school budget is </t>
    </r>
    <r>
      <rPr>
        <u val="single"/>
        <sz val="12"/>
        <rFont val="Arial"/>
        <family val="2"/>
      </rPr>
      <t>less</t>
    </r>
    <r>
      <rPr>
        <sz val="12"/>
        <rFont val="Arial"/>
        <family val="0"/>
      </rPr>
      <t xml:space="preserve"> than the amount that will be raised by the SWEPT, then the SWEPT will be used to cover</t>
    </r>
  </si>
  <si>
    <t xml:space="preserve">Department of Revenue Administration when tax rates are set for the 10-11 school year.  If the total new tax revenue needed to </t>
  </si>
  <si>
    <r>
      <t xml:space="preserve">than the Calculated Cost of Adequacy, the municipality </t>
    </r>
    <r>
      <rPr>
        <u val="single"/>
        <sz val="12"/>
        <rFont val="Arial"/>
        <family val="2"/>
      </rPr>
      <t>may</t>
    </r>
    <r>
      <rPr>
        <sz val="12"/>
        <rFont val="Arial"/>
        <family val="2"/>
      </rPr>
      <t xml:space="preserve"> be required to return excess SWEPT.  This will be determined by the</t>
    </r>
  </si>
  <si>
    <r>
      <t xml:space="preserve">(1) 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Process for returning Statewide Education Property Tax (SWEPT) to the State</t>
    </r>
    <r>
      <rPr>
        <sz val="12"/>
        <rFont val="Arial"/>
        <family val="0"/>
      </rPr>
      <t>:  If the SWEPT raised by a municipality is greater</t>
    </r>
  </si>
  <si>
    <t>State Total</t>
  </si>
  <si>
    <t>Grant</t>
  </si>
  <si>
    <t>FY09 Cost</t>
  </si>
  <si>
    <t xml:space="preserve"> Less SWEPT</t>
  </si>
  <si>
    <t>(1)</t>
  </si>
  <si>
    <t>SWEPT)</t>
  </si>
  <si>
    <t>Hold Harmless</t>
  </si>
  <si>
    <t>Less than</t>
  </si>
  <si>
    <t>FY09 Grant X</t>
  </si>
  <si>
    <t>Fiscal Disparity</t>
  </si>
  <si>
    <t>Aid</t>
  </si>
  <si>
    <t>Adequacy</t>
  </si>
  <si>
    <t>(Grant +</t>
  </si>
  <si>
    <t>See footnote on last page.</t>
  </si>
  <si>
    <t>Grant plus</t>
  </si>
  <si>
    <t>plus SWEPT</t>
  </si>
  <si>
    <t>Capped @</t>
  </si>
  <si>
    <t>Cost plus</t>
  </si>
  <si>
    <t>Tax @</t>
  </si>
  <si>
    <t>Disparity</t>
  </si>
  <si>
    <t>Cost of</t>
  </si>
  <si>
    <t>Grant = Prelim</t>
  </si>
  <si>
    <t>Prelim Grant</t>
  </si>
  <si>
    <t>Grant =</t>
  </si>
  <si>
    <t>Property</t>
  </si>
  <si>
    <t>Fiscal</t>
  </si>
  <si>
    <t>Calculated</t>
  </si>
  <si>
    <t>SWEPT</t>
  </si>
  <si>
    <t>Transition</t>
  </si>
  <si>
    <t>less Grant if</t>
  </si>
  <si>
    <t>= Calculated</t>
  </si>
  <si>
    <t>Education</t>
  </si>
  <si>
    <t>FY10/11</t>
  </si>
  <si>
    <t>FY09</t>
  </si>
  <si>
    <t>FY11</t>
  </si>
  <si>
    <t>Hold Harm-</t>
  </si>
  <si>
    <t>State-Wide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</si>
  <si>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</si>
  <si>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</si>
  <si>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</si>
  <si>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</si>
  <si>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</si>
  <si>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</si>
  <si>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</si>
  <si>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</si>
  <si>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</si>
  <si>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</si>
  <si>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</si>
  <si>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</si>
  <si>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</si>
  <si>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</si>
  <si>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</si>
  <si>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</si>
  <si>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</si>
  <si>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</si>
  <si>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</si>
  <si>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</si>
  <si>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</si>
  <si>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</si>
  <si>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</si>
  <si>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</si>
  <si>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</si>
  <si>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</si>
  <si>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</si>
  <si>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</si>
  <si>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</si>
  <si>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</si>
  <si>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</si>
  <si>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</si>
  <si>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</si>
  <si>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</si>
  <si>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</si>
  <si>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</si>
  <si>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</si>
  <si>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</si>
  <si>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</si>
  <si>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</si>
  <si>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</si>
  <si>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</si>
  <si>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</si>
  <si>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</si>
  <si>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</si>
  <si>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</si>
  <si>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</si>
  <si>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</si>
  <si>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</si>
  <si>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</si>
  <si>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</si>
  <si>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</si>
  <si>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</si>
  <si>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</si>
  <si>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</si>
  <si>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</si>
  <si>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</si>
  <si>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</si>
  <si>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</si>
  <si>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</si>
  <si>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</si>
  <si>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</si>
  <si>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</si>
  <si>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</si>
  <si>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</si>
  <si>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</si>
  <si>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</si>
  <si>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</si>
  <si>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</si>
  <si>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</si>
  <si>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</si>
  <si>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</si>
  <si>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</si>
  <si>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</si>
  <si>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</si>
  <si>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</si>
  <si>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</si>
  <si>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</si>
  <si>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</si>
  <si>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</si>
  <si>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</si>
  <si>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</si>
  <si>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</si>
  <si>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</si>
  <si>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</si>
  <si>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</si>
  <si>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</si>
  <si>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</si>
  <si>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</si>
  <si>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</si>
  <si>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</si>
  <si>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</si>
  <si>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</si>
  <si>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</si>
  <si>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</si>
  <si>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</si>
  <si>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</si>
  <si>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</si>
  <si>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</si>
  <si>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</si>
  <si>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</si>
  <si>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</si>
  <si>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</si>
  <si>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</si>
  <si>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</si>
  <si>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</si>
  <si>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</si>
  <si>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</si>
  <si>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</si>
  <si>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</si>
  <si>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</si>
  <si>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</si>
  <si>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</si>
  <si>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</si>
  <si>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</si>
  <si>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</si>
  <si>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</si>
  <si>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</si>
  <si>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</si>
  <si>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</si>
  <si>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</si>
  <si>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</si>
  <si>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</si>
  <si>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</si>
  <si>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</si>
  <si>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</si>
  <si>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</si>
  <si>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</si>
  <si>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</si>
  <si>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</si>
  <si>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</si>
  <si>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</si>
  <si>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</si>
  <si>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</si>
  <si>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</si>
  <si>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</si>
  <si>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</si>
  <si>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</si>
  <si>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</si>
  <si>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</si>
  <si>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</si>
  <si>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</si>
  <si>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</si>
  <si>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</si>
  <si>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</si>
  <si>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</si>
  <si>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</si>
  <si>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</si>
  <si>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</si>
  <si>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</si>
  <si>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</si>
  <si>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</si>
  <si>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</si>
  <si>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</si>
  <si>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</si>
  <si>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</si>
  <si>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</si>
  <si>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</si>
  <si>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</si>
  <si>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</si>
  <si>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</si>
  <si>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</si>
  <si>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</si>
  <si>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</si>
  <si>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</si>
  <si>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</si>
  <si>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</si>
  <si>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</si>
  <si>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</si>
  <si>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</si>
  <si>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</si>
  <si>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</si>
  <si>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</si>
  <si>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</si>
  <si>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</si>
  <si>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</si>
  <si>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</si>
  <si>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</si>
  <si>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</si>
  <si>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</si>
  <si>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</si>
  <si>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</si>
  <si>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</si>
  <si>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</si>
  <si>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</si>
  <si>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</si>
  <si>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</si>
  <si>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</si>
  <si>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</si>
  <si>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</si>
  <si>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</si>
  <si>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</si>
  <si>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</si>
  <si>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</si>
  <si>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</si>
  <si>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</si>
  <si>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</si>
  <si>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</si>
  <si>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</si>
  <si>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</si>
  <si>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</si>
  <si>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</si>
  <si>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</si>
  <si>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</si>
  <si>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</si>
  <si>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</si>
  <si>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</si>
  <si>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</si>
  <si>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</si>
  <si>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</si>
  <si>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</si>
  <si>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</si>
  <si>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</si>
  <si>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</si>
  <si>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</si>
  <si>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</si>
  <si>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</si>
  <si>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</si>
  <si>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</si>
  <si>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</si>
  <si>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</si>
  <si>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</si>
  <si>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</si>
  <si>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</si>
  <si>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</si>
  <si>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</si>
  <si>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</si>
  <si>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</si>
  <si>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</si>
  <si>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</si>
  <si>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</si>
  <si>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</si>
  <si>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</si>
  <si>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</si>
  <si>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</si>
  <si>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</si>
  <si>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</si>
  <si>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</si>
  <si>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</si>
  <si>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</si>
  <si>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</si>
  <si>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</si>
  <si>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</si>
  <si>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</si>
  <si>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</si>
  <si>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Atkinson &amp; Gilmanton Academy</t>
  </si>
  <si>
    <t>Bean's Grant</t>
  </si>
  <si>
    <t>Bean's Purchase</t>
  </si>
  <si>
    <t>Chandler's Purchase</t>
  </si>
  <si>
    <t>Crawford's Purchase</t>
  </si>
  <si>
    <t>Cutt's Grant</t>
  </si>
  <si>
    <t>Erving's Grant</t>
  </si>
  <si>
    <t>Green's Grant</t>
  </si>
  <si>
    <t>Hadley's Purchase</t>
  </si>
  <si>
    <t>Kilkenny</t>
  </si>
  <si>
    <t>Livermore</t>
  </si>
  <si>
    <t>Low &amp; Burbank Grant</t>
  </si>
  <si>
    <t>Sargent's Purchase</t>
  </si>
  <si>
    <t>Second College Grant</t>
  </si>
  <si>
    <t>Thomas &amp; Messerve Purchase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</si>
</sst>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6"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0"/>
    </font>
    <font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55" applyFont="1">
      <alignment/>
      <protection/>
    </xf>
    <xf numFmtId="38" fontId="18" fillId="0" borderId="0" xfId="55" applyNumberFormat="1" applyFont="1">
      <alignment/>
      <protection/>
    </xf>
    <xf numFmtId="0" fontId="17" fillId="0" borderId="0" xfId="55" applyFont="1">
      <alignment/>
      <protection/>
    </xf>
    <xf numFmtId="0" fontId="17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3" fontId="18" fillId="0" borderId="0" xfId="55" applyNumberFormat="1" applyFont="1">
      <alignment/>
      <protection/>
    </xf>
    <xf numFmtId="0" fontId="18" fillId="0" borderId="0" xfId="55" applyFont="1" applyFill="1">
      <alignment/>
      <protection/>
    </xf>
    <xf numFmtId="38" fontId="18" fillId="0" borderId="0" xfId="55" applyNumberFormat="1" applyFont="1" applyFill="1">
      <alignment/>
      <protection/>
    </xf>
    <xf numFmtId="3" fontId="18" fillId="0" borderId="0" xfId="55" applyNumberFormat="1" applyFont="1" applyFill="1">
      <alignment/>
      <protection/>
    </xf>
    <xf numFmtId="9" fontId="22" fillId="0" borderId="0" xfId="55" applyNumberFormat="1" applyFont="1" applyAlignment="1">
      <alignment horizontal="center"/>
      <protection/>
    </xf>
    <xf numFmtId="3" fontId="21" fillId="0" borderId="0" xfId="55" applyNumberFormat="1" applyFont="1">
      <alignment/>
      <protection/>
    </xf>
    <xf numFmtId="3" fontId="21" fillId="0" borderId="10" xfId="55" applyNumberFormat="1" applyFont="1" applyBorder="1">
      <alignment/>
      <protection/>
    </xf>
    <xf numFmtId="3" fontId="21" fillId="0" borderId="11" xfId="55" applyNumberFormat="1" applyFont="1" applyBorder="1">
      <alignment/>
      <protection/>
    </xf>
    <xf numFmtId="3" fontId="21" fillId="0" borderId="12" xfId="55" applyNumberFormat="1" applyFont="1" applyBorder="1">
      <alignment/>
      <protection/>
    </xf>
    <xf numFmtId="0" fontId="21" fillId="0" borderId="0" xfId="55" applyFont="1" applyAlignment="1">
      <alignment horizontal="center"/>
      <protection/>
    </xf>
    <xf numFmtId="38" fontId="23" fillId="0" borderId="13" xfId="55" applyNumberFormat="1" applyFont="1" applyBorder="1" applyAlignment="1">
      <alignment horizontal="center"/>
      <protection/>
    </xf>
    <xf numFmtId="9" fontId="21" fillId="0" borderId="13" xfId="55" applyNumberFormat="1" applyFont="1" applyBorder="1" applyAlignment="1">
      <alignment horizontal="center"/>
      <protection/>
    </xf>
    <xf numFmtId="9" fontId="24" fillId="0" borderId="13" xfId="55" applyNumberFormat="1" applyFont="1" applyBorder="1" applyAlignment="1">
      <alignment horizontal="center"/>
      <protection/>
    </xf>
    <xf numFmtId="0" fontId="21" fillId="0" borderId="13" xfId="55" applyFont="1" applyBorder="1" applyAlignment="1" quotePrefix="1">
      <alignment horizontal="center"/>
      <protection/>
    </xf>
    <xf numFmtId="0" fontId="21" fillId="0" borderId="0" xfId="55" applyFont="1" applyAlignment="1" quotePrefix="1">
      <alignment horizontal="center"/>
      <protection/>
    </xf>
    <xf numFmtId="0" fontId="21" fillId="0" borderId="13" xfId="55" applyFont="1" applyBorder="1" applyAlignment="1">
      <alignment horizontal="center"/>
      <protection/>
    </xf>
    <xf numFmtId="38" fontId="21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3" fontId="21" fillId="0" borderId="0" xfId="55" applyNumberFormat="1" applyFont="1" applyAlignment="1">
      <alignment horizontal="center"/>
      <protection/>
    </xf>
    <xf numFmtId="0" fontId="21" fillId="0" borderId="0" xfId="55" applyFont="1" applyAlignment="1">
      <alignment horizontal="left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276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8" sqref="K8"/>
    </sheetView>
  </sheetViews>
  <sheetFormatPr defaultColWidth="8.88671875" defaultRowHeight="15"/>
  <cols>
    <col min="1" max="1" width="14.88671875" style="1" customWidth="1"/>
    <col min="2" max="3" width="9.77734375" style="1" customWidth="1"/>
    <col min="4" max="4" width="9.10546875" style="1" customWidth="1"/>
    <col min="5" max="5" width="10.77734375" style="1" customWidth="1"/>
    <col min="6" max="6" width="8.88671875" style="1" customWidth="1"/>
    <col min="7" max="7" width="9.77734375" style="1" customWidth="1"/>
    <col min="8" max="8" width="12.88671875" style="1" customWidth="1"/>
    <col min="9" max="9" width="10.4453125" style="1" customWidth="1"/>
    <col min="10" max="10" width="10.99609375" style="1" customWidth="1"/>
    <col min="11" max="11" width="12.10546875" style="2" customWidth="1"/>
    <col min="12" max="16384" width="8.88671875" style="1" customWidth="1"/>
  </cols>
  <sheetData>
    <row r="1" spans="2:11" ht="12.75">
      <c r="B1" s="28"/>
      <c r="C1" s="29"/>
      <c r="D1" s="28"/>
      <c r="G1" s="16" t="s">
        <v>41</v>
      </c>
      <c r="H1" s="16"/>
      <c r="I1" s="16" t="s">
        <v>27</v>
      </c>
      <c r="J1" s="16" t="s">
        <v>40</v>
      </c>
      <c r="K1" s="16" t="s">
        <v>39</v>
      </c>
    </row>
    <row r="2" spans="2:11" s="16" customFormat="1" ht="12.75">
      <c r="B2" s="16" t="s">
        <v>38</v>
      </c>
      <c r="C2" s="16" t="s">
        <v>38</v>
      </c>
      <c r="D2" s="16" t="s">
        <v>38</v>
      </c>
      <c r="E2" s="16" t="s">
        <v>37</v>
      </c>
      <c r="F2" s="16" t="s">
        <v>37</v>
      </c>
      <c r="G2" s="16" t="s">
        <v>36</v>
      </c>
      <c r="H2" s="16" t="s">
        <v>31</v>
      </c>
      <c r="I2" s="21" t="s">
        <v>35</v>
      </c>
      <c r="J2" s="16" t="s">
        <v>34</v>
      </c>
      <c r="K2" s="23" t="s">
        <v>33</v>
      </c>
    </row>
    <row r="3" spans="2:11" s="16" customFormat="1" ht="12.75">
      <c r="B3" s="16" t="s">
        <v>6</v>
      </c>
      <c r="C3" s="16" t="s">
        <v>32</v>
      </c>
      <c r="D3" s="16" t="s">
        <v>25</v>
      </c>
      <c r="E3" s="16" t="s">
        <v>31</v>
      </c>
      <c r="F3" s="16" t="s">
        <v>30</v>
      </c>
      <c r="G3" s="16" t="s">
        <v>29</v>
      </c>
      <c r="H3" s="16" t="s">
        <v>28</v>
      </c>
      <c r="I3" s="16" t="s">
        <v>6</v>
      </c>
      <c r="J3" s="16" t="s">
        <v>27</v>
      </c>
      <c r="K3" s="23" t="s">
        <v>26</v>
      </c>
    </row>
    <row r="4" spans="4:11" s="16" customFormat="1" ht="12.75">
      <c r="D4" s="16" t="s">
        <v>16</v>
      </c>
      <c r="E4" s="16" t="s">
        <v>25</v>
      </c>
      <c r="F4" s="16" t="s">
        <v>24</v>
      </c>
      <c r="G4" s="16" t="s">
        <v>23</v>
      </c>
      <c r="H4" s="16" t="s">
        <v>22</v>
      </c>
      <c r="I4" s="16" t="s">
        <v>21</v>
      </c>
      <c r="J4" s="16" t="s">
        <v>20</v>
      </c>
      <c r="K4" s="16" t="s">
        <v>19</v>
      </c>
    </row>
    <row r="5" spans="1:11" s="16" customFormat="1" ht="12.75">
      <c r="A5" s="27" t="s">
        <v>18</v>
      </c>
      <c r="C5" s="26"/>
      <c r="D5" s="16" t="s">
        <v>17</v>
      </c>
      <c r="E5" s="16" t="s">
        <v>16</v>
      </c>
      <c r="F5" s="16" t="s">
        <v>15</v>
      </c>
      <c r="G5" s="25">
        <v>2.19</v>
      </c>
      <c r="H5" s="16" t="s">
        <v>14</v>
      </c>
      <c r="I5" s="24" t="s">
        <v>13</v>
      </c>
      <c r="J5" s="16" t="s">
        <v>12</v>
      </c>
      <c r="K5" s="23" t="s">
        <v>11</v>
      </c>
    </row>
    <row r="6" spans="1:11" s="16" customFormat="1" ht="12.75">
      <c r="A6" s="22"/>
      <c r="B6" s="22"/>
      <c r="C6" s="22"/>
      <c r="D6" s="22" t="s">
        <v>10</v>
      </c>
      <c r="E6" s="22"/>
      <c r="F6" s="20"/>
      <c r="G6" s="21" t="s">
        <v>9</v>
      </c>
      <c r="H6" s="20" t="s">
        <v>8</v>
      </c>
      <c r="I6" s="19" t="str">
        <f>TEXT(I8,"###%")</f>
        <v>115%</v>
      </c>
      <c r="J6" s="18" t="s">
        <v>7</v>
      </c>
      <c r="K6" s="17" t="s">
        <v>6</v>
      </c>
    </row>
    <row r="7" spans="1:11" s="12" customFormat="1" ht="12.75">
      <c r="A7" s="15" t="s">
        <v>5</v>
      </c>
      <c r="B7" s="14">
        <f aca="true" t="shared" si="0" ref="B7:K7">SUM(B9:B269)</f>
        <v>527360567</v>
      </c>
      <c r="C7" s="14">
        <f t="shared" si="0"/>
        <v>363653009</v>
      </c>
      <c r="D7" s="14">
        <f t="shared" si="0"/>
        <v>891013576</v>
      </c>
      <c r="E7" s="14">
        <f t="shared" si="0"/>
        <v>921443751</v>
      </c>
      <c r="F7" s="14">
        <f t="shared" si="0"/>
        <v>47893278</v>
      </c>
      <c r="G7" s="14">
        <f t="shared" si="0"/>
        <v>363594112</v>
      </c>
      <c r="H7" s="14">
        <f t="shared" si="0"/>
        <v>622219580</v>
      </c>
      <c r="I7" s="14">
        <f t="shared" si="0"/>
        <v>550614487</v>
      </c>
      <c r="J7" s="14">
        <f t="shared" si="0"/>
        <v>27622118</v>
      </c>
      <c r="K7" s="13">
        <f t="shared" si="0"/>
        <v>578236605</v>
      </c>
    </row>
    <row r="8" ht="12.75">
      <c r="I8" s="11">
        <v>1.15</v>
      </c>
    </row>
    <row r="9" spans="1:11" ht="12.75">
      <c r="A9" s="1" t="s">
        <v>42</v>
      </c>
      <c r="B9" s="7">
        <v>438012</v>
      </c>
      <c r="C9" s="7">
        <v>215123</v>
      </c>
      <c r="D9" s="7">
        <f aca="true" t="shared" si="1" ref="D9:D72">B9+C9</f>
        <v>653135</v>
      </c>
      <c r="E9" s="7">
        <v>595909</v>
      </c>
      <c r="F9" s="7">
        <v>0</v>
      </c>
      <c r="G9" s="7">
        <v>220224</v>
      </c>
      <c r="H9" s="7">
        <f aca="true" t="shared" si="2" ref="H9:H72">MAX(0,E9+F9-G9)</f>
        <v>375685</v>
      </c>
      <c r="I9" s="7">
        <f aca="true" t="shared" si="3" ref="I9:I72">MIN(ROUND(B9*$I$8,0),H9)</f>
        <v>375685</v>
      </c>
      <c r="J9" s="7">
        <f aca="true" t="shared" si="4" ref="J9:J72">IF(D9&gt;G9+I9,D9-G9-I9,)</f>
        <v>57226</v>
      </c>
      <c r="K9" s="2">
        <f aca="true" t="shared" si="5" ref="K9:K72">I9+J9</f>
        <v>432911</v>
      </c>
    </row>
    <row r="10" spans="1:11" ht="12.75">
      <c r="A10" s="1" t="s">
        <v>43</v>
      </c>
      <c r="B10" s="7">
        <v>483886</v>
      </c>
      <c r="C10" s="7">
        <v>226124</v>
      </c>
      <c r="D10" s="7">
        <f t="shared" si="1"/>
        <v>710010</v>
      </c>
      <c r="E10" s="7">
        <v>659050</v>
      </c>
      <c r="F10" s="7">
        <v>0</v>
      </c>
      <c r="G10" s="7">
        <v>238867</v>
      </c>
      <c r="H10" s="7">
        <f t="shared" si="2"/>
        <v>420183</v>
      </c>
      <c r="I10" s="7">
        <f t="shared" si="3"/>
        <v>420183</v>
      </c>
      <c r="J10" s="7">
        <f t="shared" si="4"/>
        <v>50960</v>
      </c>
      <c r="K10" s="2">
        <f t="shared" si="5"/>
        <v>471143</v>
      </c>
    </row>
    <row r="11" spans="1:11" ht="12.75">
      <c r="A11" s="1" t="s">
        <v>44</v>
      </c>
      <c r="B11" s="7">
        <v>693151</v>
      </c>
      <c r="C11" s="7">
        <v>484965</v>
      </c>
      <c r="D11" s="7">
        <f t="shared" si="1"/>
        <v>1178116</v>
      </c>
      <c r="E11" s="7">
        <v>1334087</v>
      </c>
      <c r="F11" s="7">
        <v>0</v>
      </c>
      <c r="G11" s="7">
        <v>467430</v>
      </c>
      <c r="H11" s="7">
        <f t="shared" si="2"/>
        <v>866657</v>
      </c>
      <c r="I11" s="7">
        <f t="shared" si="3"/>
        <v>797124</v>
      </c>
      <c r="J11" s="7">
        <f t="shared" si="4"/>
        <v>0</v>
      </c>
      <c r="K11" s="2">
        <f t="shared" si="5"/>
        <v>797124</v>
      </c>
    </row>
    <row r="12" spans="1:11" s="8" customFormat="1" ht="12.75">
      <c r="A12" s="8" t="s">
        <v>45</v>
      </c>
      <c r="B12" s="10">
        <v>4012756</v>
      </c>
      <c r="C12" s="10">
        <v>662977</v>
      </c>
      <c r="D12" s="10">
        <f t="shared" si="1"/>
        <v>4675733</v>
      </c>
      <c r="E12" s="10">
        <v>3638038</v>
      </c>
      <c r="F12" s="7">
        <v>1402040</v>
      </c>
      <c r="G12" s="10">
        <v>643043</v>
      </c>
      <c r="H12" s="10">
        <f t="shared" si="2"/>
        <v>4397035</v>
      </c>
      <c r="I12" s="7">
        <f t="shared" si="3"/>
        <v>4397035</v>
      </c>
      <c r="J12" s="10">
        <f t="shared" si="4"/>
        <v>0</v>
      </c>
      <c r="K12" s="9">
        <f t="shared" si="5"/>
        <v>4397035</v>
      </c>
    </row>
    <row r="13" spans="1:11" ht="12.75">
      <c r="A13" s="1" t="s">
        <v>46</v>
      </c>
      <c r="B13" s="7">
        <v>1363535</v>
      </c>
      <c r="C13" s="7">
        <v>415255</v>
      </c>
      <c r="D13" s="7">
        <f t="shared" si="1"/>
        <v>1778790</v>
      </c>
      <c r="E13" s="7">
        <v>1496125</v>
      </c>
      <c r="F13" s="7">
        <v>0</v>
      </c>
      <c r="G13" s="7">
        <v>405228</v>
      </c>
      <c r="H13" s="7">
        <f t="shared" si="2"/>
        <v>1090897</v>
      </c>
      <c r="I13" s="7">
        <f t="shared" si="3"/>
        <v>1090897</v>
      </c>
      <c r="J13" s="7">
        <f t="shared" si="4"/>
        <v>282665</v>
      </c>
      <c r="K13" s="2">
        <f t="shared" si="5"/>
        <v>1373562</v>
      </c>
    </row>
    <row r="14" spans="1:11" ht="12.75">
      <c r="A14" s="1" t="s">
        <v>47</v>
      </c>
      <c r="B14" s="7">
        <v>0</v>
      </c>
      <c r="C14" s="7">
        <v>3449876</v>
      </c>
      <c r="D14" s="7">
        <f t="shared" si="1"/>
        <v>3449876</v>
      </c>
      <c r="E14" s="7">
        <v>3832731</v>
      </c>
      <c r="F14" s="7">
        <v>0</v>
      </c>
      <c r="G14" s="7">
        <v>3600436</v>
      </c>
      <c r="H14" s="7">
        <f t="shared" si="2"/>
        <v>232295</v>
      </c>
      <c r="I14" s="7">
        <f t="shared" si="3"/>
        <v>0</v>
      </c>
      <c r="J14" s="7">
        <f t="shared" si="4"/>
        <v>0</v>
      </c>
      <c r="K14" s="2">
        <f t="shared" si="5"/>
        <v>0</v>
      </c>
    </row>
    <row r="15" spans="1:11" ht="12.75">
      <c r="A15" s="1" t="s">
        <v>48</v>
      </c>
      <c r="B15" s="7">
        <v>3641010</v>
      </c>
      <c r="C15" s="7">
        <v>3949800</v>
      </c>
      <c r="D15" s="7">
        <f t="shared" si="1"/>
        <v>7590810</v>
      </c>
      <c r="E15" s="7">
        <v>8677513</v>
      </c>
      <c r="F15" s="7">
        <v>0</v>
      </c>
      <c r="G15" s="7">
        <v>3762836</v>
      </c>
      <c r="H15" s="7">
        <f t="shared" si="2"/>
        <v>4914677</v>
      </c>
      <c r="I15" s="7">
        <f t="shared" si="3"/>
        <v>4187162</v>
      </c>
      <c r="J15" s="7">
        <f t="shared" si="4"/>
        <v>0</v>
      </c>
      <c r="K15" s="2">
        <f t="shared" si="5"/>
        <v>4187162</v>
      </c>
    </row>
    <row r="16" spans="1:11" ht="12.75">
      <c r="A16" s="1" t="s">
        <v>49</v>
      </c>
      <c r="B16" s="7">
        <v>715467</v>
      </c>
      <c r="C16" s="7">
        <v>636142</v>
      </c>
      <c r="D16" s="7">
        <f t="shared" si="1"/>
        <v>1351609</v>
      </c>
      <c r="E16" s="7">
        <v>1432417</v>
      </c>
      <c r="F16" s="7">
        <v>0</v>
      </c>
      <c r="G16" s="7">
        <v>609720</v>
      </c>
      <c r="H16" s="7">
        <f t="shared" si="2"/>
        <v>822697</v>
      </c>
      <c r="I16" s="7">
        <f t="shared" si="3"/>
        <v>822697</v>
      </c>
      <c r="J16" s="7">
        <f t="shared" si="4"/>
        <v>0</v>
      </c>
      <c r="K16" s="2">
        <f t="shared" si="5"/>
        <v>822697</v>
      </c>
    </row>
    <row r="17" spans="1:11" ht="12.75">
      <c r="A17" s="1" t="s">
        <v>50</v>
      </c>
      <c r="B17" s="7">
        <v>2532436</v>
      </c>
      <c r="C17" s="7">
        <v>601397</v>
      </c>
      <c r="D17" s="7">
        <f t="shared" si="1"/>
        <v>3133833</v>
      </c>
      <c r="E17" s="7">
        <v>2517469</v>
      </c>
      <c r="F17" s="7">
        <v>628513</v>
      </c>
      <c r="G17" s="7">
        <v>612906</v>
      </c>
      <c r="H17" s="7">
        <f t="shared" si="2"/>
        <v>2533076</v>
      </c>
      <c r="I17" s="7">
        <f t="shared" si="3"/>
        <v>2533076</v>
      </c>
      <c r="J17" s="7">
        <f t="shared" si="4"/>
        <v>0</v>
      </c>
      <c r="K17" s="2">
        <f t="shared" si="5"/>
        <v>2533076</v>
      </c>
    </row>
    <row r="18" spans="1:11" ht="12.75">
      <c r="A18" s="1" t="s">
        <v>51</v>
      </c>
      <c r="B18" s="7">
        <v>649974</v>
      </c>
      <c r="C18" s="7">
        <v>525694</v>
      </c>
      <c r="D18" s="7">
        <f t="shared" si="1"/>
        <v>1175668</v>
      </c>
      <c r="E18" s="7">
        <v>1291451</v>
      </c>
      <c r="F18" s="7">
        <v>0</v>
      </c>
      <c r="G18" s="7">
        <v>567277</v>
      </c>
      <c r="H18" s="7">
        <f t="shared" si="2"/>
        <v>724174</v>
      </c>
      <c r="I18" s="7">
        <f t="shared" si="3"/>
        <v>724174</v>
      </c>
      <c r="J18" s="7">
        <f t="shared" si="4"/>
        <v>0</v>
      </c>
      <c r="K18" s="2">
        <f t="shared" si="5"/>
        <v>724174</v>
      </c>
    </row>
    <row r="19" spans="1:11" ht="12.75">
      <c r="A19" s="1" t="s">
        <v>52</v>
      </c>
      <c r="B19" s="7">
        <v>910814</v>
      </c>
      <c r="C19" s="7">
        <v>2179898</v>
      </c>
      <c r="D19" s="7">
        <f t="shared" si="1"/>
        <v>3090712</v>
      </c>
      <c r="E19" s="7">
        <v>3950800</v>
      </c>
      <c r="F19" s="7">
        <v>0</v>
      </c>
      <c r="G19" s="7">
        <v>2225314</v>
      </c>
      <c r="H19" s="7">
        <f t="shared" si="2"/>
        <v>1725486</v>
      </c>
      <c r="I19" s="7">
        <f t="shared" si="3"/>
        <v>1047436</v>
      </c>
      <c r="J19" s="7">
        <f t="shared" si="4"/>
        <v>0</v>
      </c>
      <c r="K19" s="2">
        <f t="shared" si="5"/>
        <v>1047436</v>
      </c>
    </row>
    <row r="20" spans="1:11" ht="12.75">
      <c r="A20" s="1" t="s">
        <v>53</v>
      </c>
      <c r="B20" s="7">
        <v>1623460</v>
      </c>
      <c r="C20" s="7">
        <v>1533602</v>
      </c>
      <c r="D20" s="7">
        <f t="shared" si="1"/>
        <v>3157062</v>
      </c>
      <c r="E20" s="7">
        <v>3508438</v>
      </c>
      <c r="F20" s="7">
        <v>0</v>
      </c>
      <c r="G20" s="7">
        <v>1606865</v>
      </c>
      <c r="H20" s="7">
        <f t="shared" si="2"/>
        <v>1901573</v>
      </c>
      <c r="I20" s="7">
        <f t="shared" si="3"/>
        <v>1866979</v>
      </c>
      <c r="J20" s="7">
        <f t="shared" si="4"/>
        <v>0</v>
      </c>
      <c r="K20" s="2">
        <f t="shared" si="5"/>
        <v>1866979</v>
      </c>
    </row>
    <row r="21" spans="1:11" ht="12.75">
      <c r="A21" s="1" t="s">
        <v>54</v>
      </c>
      <c r="B21" s="7">
        <v>2413019</v>
      </c>
      <c r="C21" s="7">
        <v>1213152</v>
      </c>
      <c r="D21" s="7">
        <f t="shared" si="1"/>
        <v>3626171</v>
      </c>
      <c r="E21" s="7">
        <v>4014252</v>
      </c>
      <c r="F21" s="7">
        <v>0</v>
      </c>
      <c r="G21" s="7">
        <v>1187751</v>
      </c>
      <c r="H21" s="7">
        <f t="shared" si="2"/>
        <v>2826501</v>
      </c>
      <c r="I21" s="7">
        <f t="shared" si="3"/>
        <v>2774972</v>
      </c>
      <c r="J21" s="7">
        <f t="shared" si="4"/>
        <v>0</v>
      </c>
      <c r="K21" s="2">
        <f t="shared" si="5"/>
        <v>2774972</v>
      </c>
    </row>
    <row r="22" spans="1:11" ht="12.75">
      <c r="A22" s="1" t="s">
        <v>55</v>
      </c>
      <c r="B22" s="7">
        <v>3413322</v>
      </c>
      <c r="C22" s="7">
        <v>1959528</v>
      </c>
      <c r="D22" s="7">
        <f t="shared" si="1"/>
        <v>5372850</v>
      </c>
      <c r="E22" s="7">
        <v>6319050</v>
      </c>
      <c r="F22" s="7">
        <v>0</v>
      </c>
      <c r="G22" s="7">
        <v>2102217</v>
      </c>
      <c r="H22" s="7">
        <f t="shared" si="2"/>
        <v>4216833</v>
      </c>
      <c r="I22" s="7">
        <f t="shared" si="3"/>
        <v>3925320</v>
      </c>
      <c r="J22" s="7">
        <f t="shared" si="4"/>
        <v>0</v>
      </c>
      <c r="K22" s="2">
        <f t="shared" si="5"/>
        <v>3925320</v>
      </c>
    </row>
    <row r="23" spans="1:11" ht="12.75">
      <c r="A23" s="1" t="s">
        <v>56</v>
      </c>
      <c r="B23" s="7">
        <v>0</v>
      </c>
      <c r="C23" s="7">
        <v>2334921</v>
      </c>
      <c r="D23" s="7">
        <f t="shared" si="1"/>
        <v>2334921</v>
      </c>
      <c r="E23" s="7">
        <v>1855273</v>
      </c>
      <c r="F23" s="7">
        <v>0</v>
      </c>
      <c r="G23" s="7">
        <v>2316613</v>
      </c>
      <c r="H23" s="7">
        <f t="shared" si="2"/>
        <v>0</v>
      </c>
      <c r="I23" s="7">
        <f t="shared" si="3"/>
        <v>0</v>
      </c>
      <c r="J23" s="7">
        <f t="shared" si="4"/>
        <v>18308</v>
      </c>
      <c r="K23" s="2">
        <f t="shared" si="5"/>
        <v>18308</v>
      </c>
    </row>
    <row r="24" spans="1:11" ht="12.75">
      <c r="A24" s="1" t="s">
        <v>57</v>
      </c>
      <c r="B24" s="7">
        <v>469117</v>
      </c>
      <c r="C24" s="7">
        <v>234106</v>
      </c>
      <c r="D24" s="7">
        <f t="shared" si="1"/>
        <v>703223</v>
      </c>
      <c r="E24" s="7">
        <v>577290</v>
      </c>
      <c r="F24" s="7">
        <v>0</v>
      </c>
      <c r="G24" s="7">
        <v>252150</v>
      </c>
      <c r="H24" s="7">
        <f t="shared" si="2"/>
        <v>325140</v>
      </c>
      <c r="I24" s="7">
        <f t="shared" si="3"/>
        <v>325140</v>
      </c>
      <c r="J24" s="7">
        <f t="shared" si="4"/>
        <v>125933</v>
      </c>
      <c r="K24" s="2">
        <f t="shared" si="5"/>
        <v>451073</v>
      </c>
    </row>
    <row r="25" spans="1:11" ht="12.75">
      <c r="A25" s="1" t="s">
        <v>58</v>
      </c>
      <c r="B25" s="7">
        <v>3010206</v>
      </c>
      <c r="C25" s="7">
        <v>7483986</v>
      </c>
      <c r="D25" s="7">
        <f t="shared" si="1"/>
        <v>10494192</v>
      </c>
      <c r="E25" s="7">
        <v>14808712</v>
      </c>
      <c r="F25" s="7">
        <v>0</v>
      </c>
      <c r="G25" s="7">
        <v>7601400</v>
      </c>
      <c r="H25" s="7">
        <f t="shared" si="2"/>
        <v>7207312</v>
      </c>
      <c r="I25" s="7">
        <f t="shared" si="3"/>
        <v>3461737</v>
      </c>
      <c r="J25" s="7">
        <f t="shared" si="4"/>
        <v>0</v>
      </c>
      <c r="K25" s="2">
        <f t="shared" si="5"/>
        <v>3461737</v>
      </c>
    </row>
    <row r="26" spans="1:11" ht="12.75">
      <c r="A26" s="1" t="s">
        <v>59</v>
      </c>
      <c r="B26" s="7">
        <v>4186439</v>
      </c>
      <c r="C26" s="7">
        <v>1616498</v>
      </c>
      <c r="D26" s="7">
        <f t="shared" si="1"/>
        <v>5802937</v>
      </c>
      <c r="E26" s="7">
        <v>5456133</v>
      </c>
      <c r="F26" s="7">
        <v>0</v>
      </c>
      <c r="G26" s="7">
        <v>1625755</v>
      </c>
      <c r="H26" s="7">
        <f t="shared" si="2"/>
        <v>3830378</v>
      </c>
      <c r="I26" s="7">
        <f t="shared" si="3"/>
        <v>3830378</v>
      </c>
      <c r="J26" s="7">
        <f t="shared" si="4"/>
        <v>346804</v>
      </c>
      <c r="K26" s="2">
        <f t="shared" si="5"/>
        <v>4177182</v>
      </c>
    </row>
    <row r="27" spans="1:11" ht="12.75">
      <c r="A27" s="1" t="s">
        <v>60</v>
      </c>
      <c r="B27" s="7">
        <v>1149347</v>
      </c>
      <c r="C27" s="7">
        <v>277782</v>
      </c>
      <c r="D27" s="7">
        <f t="shared" si="1"/>
        <v>1427129</v>
      </c>
      <c r="E27" s="7">
        <v>1523185</v>
      </c>
      <c r="F27" s="7">
        <v>544280</v>
      </c>
      <c r="G27" s="7">
        <v>290575</v>
      </c>
      <c r="H27" s="7">
        <f t="shared" si="2"/>
        <v>1776890</v>
      </c>
      <c r="I27" s="7">
        <f t="shared" si="3"/>
        <v>1321749</v>
      </c>
      <c r="J27" s="7">
        <f t="shared" si="4"/>
        <v>0</v>
      </c>
      <c r="K27" s="2">
        <f t="shared" si="5"/>
        <v>1321749</v>
      </c>
    </row>
    <row r="28" spans="1:11" ht="12.75">
      <c r="A28" s="1" t="s">
        <v>61</v>
      </c>
      <c r="B28" s="7">
        <v>123820</v>
      </c>
      <c r="C28" s="7">
        <v>53222</v>
      </c>
      <c r="D28" s="7">
        <f t="shared" si="1"/>
        <v>177042</v>
      </c>
      <c r="E28" s="7">
        <v>178691</v>
      </c>
      <c r="F28" s="7">
        <v>0</v>
      </c>
      <c r="G28" s="7">
        <v>58502</v>
      </c>
      <c r="H28" s="7">
        <f t="shared" si="2"/>
        <v>120189</v>
      </c>
      <c r="I28" s="7">
        <f t="shared" si="3"/>
        <v>120189</v>
      </c>
      <c r="J28" s="7">
        <f t="shared" si="4"/>
        <v>0</v>
      </c>
      <c r="K28" s="2">
        <f t="shared" si="5"/>
        <v>120189</v>
      </c>
    </row>
    <row r="29" spans="1:11" ht="12.75">
      <c r="A29" s="1" t="s">
        <v>62</v>
      </c>
      <c r="B29" s="7">
        <v>9466578</v>
      </c>
      <c r="C29" s="7">
        <v>860935</v>
      </c>
      <c r="D29" s="7">
        <f t="shared" si="1"/>
        <v>10327513</v>
      </c>
      <c r="E29" s="7">
        <v>8816828</v>
      </c>
      <c r="F29" s="7">
        <v>2760960</v>
      </c>
      <c r="G29" s="7">
        <v>820937</v>
      </c>
      <c r="H29" s="7">
        <f t="shared" si="2"/>
        <v>10756851</v>
      </c>
      <c r="I29" s="7">
        <f t="shared" si="3"/>
        <v>10756851</v>
      </c>
      <c r="J29" s="7">
        <f t="shared" si="4"/>
        <v>0</v>
      </c>
      <c r="K29" s="2">
        <f t="shared" si="5"/>
        <v>10756851</v>
      </c>
    </row>
    <row r="30" spans="1:11" ht="12.75">
      <c r="A30" s="1" t="s">
        <v>63</v>
      </c>
      <c r="B30" s="7">
        <v>1259486</v>
      </c>
      <c r="C30" s="7">
        <v>574941</v>
      </c>
      <c r="D30" s="7">
        <f t="shared" si="1"/>
        <v>1834427</v>
      </c>
      <c r="E30" s="7">
        <v>2009729</v>
      </c>
      <c r="F30" s="7">
        <v>0</v>
      </c>
      <c r="G30" s="7">
        <v>610821</v>
      </c>
      <c r="H30" s="7">
        <f t="shared" si="2"/>
        <v>1398908</v>
      </c>
      <c r="I30" s="7">
        <f t="shared" si="3"/>
        <v>1398908</v>
      </c>
      <c r="J30" s="7">
        <f t="shared" si="4"/>
        <v>0</v>
      </c>
      <c r="K30" s="2">
        <f t="shared" si="5"/>
        <v>1398908</v>
      </c>
    </row>
    <row r="31" spans="1:11" ht="12.75">
      <c r="A31" s="1" t="s">
        <v>64</v>
      </c>
      <c r="B31" s="7">
        <v>2341838</v>
      </c>
      <c r="C31" s="7">
        <v>603530</v>
      </c>
      <c r="D31" s="7">
        <f t="shared" si="1"/>
        <v>2945368</v>
      </c>
      <c r="E31" s="7">
        <v>2474149</v>
      </c>
      <c r="F31" s="7">
        <v>1069120</v>
      </c>
      <c r="G31" s="7">
        <v>586317</v>
      </c>
      <c r="H31" s="7">
        <f t="shared" si="2"/>
        <v>2956952</v>
      </c>
      <c r="I31" s="7">
        <f t="shared" si="3"/>
        <v>2693114</v>
      </c>
      <c r="J31" s="7">
        <f t="shared" si="4"/>
        <v>0</v>
      </c>
      <c r="K31" s="2">
        <f t="shared" si="5"/>
        <v>2693114</v>
      </c>
    </row>
    <row r="32" spans="1:11" ht="12.75">
      <c r="A32" s="1" t="s">
        <v>65</v>
      </c>
      <c r="B32" s="7">
        <v>4087208</v>
      </c>
      <c r="C32" s="7">
        <v>2189685</v>
      </c>
      <c r="D32" s="7">
        <f t="shared" si="1"/>
        <v>6276893</v>
      </c>
      <c r="E32" s="7">
        <v>6249767</v>
      </c>
      <c r="F32" s="7">
        <v>0</v>
      </c>
      <c r="G32" s="7">
        <v>2194767</v>
      </c>
      <c r="H32" s="7">
        <f t="shared" si="2"/>
        <v>4055000</v>
      </c>
      <c r="I32" s="7">
        <f t="shared" si="3"/>
        <v>4055000</v>
      </c>
      <c r="J32" s="7">
        <f t="shared" si="4"/>
        <v>27126</v>
      </c>
      <c r="K32" s="2">
        <f t="shared" si="5"/>
        <v>4082126</v>
      </c>
    </row>
    <row r="33" spans="1:11" ht="12.75">
      <c r="A33" s="1" t="s">
        <v>66</v>
      </c>
      <c r="B33" s="7">
        <v>574678</v>
      </c>
      <c r="C33" s="7">
        <v>483720</v>
      </c>
      <c r="D33" s="7">
        <f t="shared" si="1"/>
        <v>1058398</v>
      </c>
      <c r="E33" s="7">
        <v>1056513</v>
      </c>
      <c r="F33" s="7">
        <v>0</v>
      </c>
      <c r="G33" s="7">
        <v>509697</v>
      </c>
      <c r="H33" s="7">
        <f t="shared" si="2"/>
        <v>546816</v>
      </c>
      <c r="I33" s="7">
        <f t="shared" si="3"/>
        <v>546816</v>
      </c>
      <c r="J33" s="7">
        <f t="shared" si="4"/>
        <v>1885</v>
      </c>
      <c r="K33" s="2">
        <f t="shared" si="5"/>
        <v>548701</v>
      </c>
    </row>
    <row r="34" spans="1:11" ht="12.75">
      <c r="A34" s="1" t="s">
        <v>67</v>
      </c>
      <c r="B34" s="7">
        <v>1617578</v>
      </c>
      <c r="C34" s="7">
        <v>1113191</v>
      </c>
      <c r="D34" s="7">
        <f t="shared" si="1"/>
        <v>2730769</v>
      </c>
      <c r="E34" s="7">
        <v>2935202</v>
      </c>
      <c r="F34" s="7">
        <v>0</v>
      </c>
      <c r="G34" s="7">
        <v>1093637</v>
      </c>
      <c r="H34" s="7">
        <f t="shared" si="2"/>
        <v>1841565</v>
      </c>
      <c r="I34" s="7">
        <f t="shared" si="3"/>
        <v>1841565</v>
      </c>
      <c r="J34" s="7">
        <f t="shared" si="4"/>
        <v>0</v>
      </c>
      <c r="K34" s="2">
        <f t="shared" si="5"/>
        <v>1841565</v>
      </c>
    </row>
    <row r="35" spans="1:11" ht="12.75">
      <c r="A35" s="1" t="s">
        <v>68</v>
      </c>
      <c r="B35" s="7">
        <v>0</v>
      </c>
      <c r="C35" s="7">
        <v>758519</v>
      </c>
      <c r="D35" s="7">
        <f t="shared" si="1"/>
        <v>758519</v>
      </c>
      <c r="E35" s="7">
        <v>632621</v>
      </c>
      <c r="F35" s="7">
        <v>0</v>
      </c>
      <c r="G35" s="7">
        <v>792466</v>
      </c>
      <c r="H35" s="7">
        <f t="shared" si="2"/>
        <v>0</v>
      </c>
      <c r="I35" s="7">
        <f t="shared" si="3"/>
        <v>0</v>
      </c>
      <c r="J35" s="7">
        <f t="shared" si="4"/>
        <v>0</v>
      </c>
      <c r="K35" s="2">
        <f t="shared" si="5"/>
        <v>0</v>
      </c>
    </row>
    <row r="36" spans="1:11" ht="12.75">
      <c r="A36" s="1" t="s">
        <v>69</v>
      </c>
      <c r="B36" s="7">
        <v>943940</v>
      </c>
      <c r="C36" s="7">
        <v>1114170</v>
      </c>
      <c r="D36" s="7">
        <f t="shared" si="1"/>
        <v>2058110</v>
      </c>
      <c r="E36" s="7">
        <v>2325760</v>
      </c>
      <c r="F36" s="7">
        <v>0</v>
      </c>
      <c r="G36" s="7">
        <v>1270334</v>
      </c>
      <c r="H36" s="7">
        <f t="shared" si="2"/>
        <v>1055426</v>
      </c>
      <c r="I36" s="7">
        <f t="shared" si="3"/>
        <v>1055426</v>
      </c>
      <c r="J36" s="7">
        <f t="shared" si="4"/>
        <v>0</v>
      </c>
      <c r="K36" s="2">
        <f t="shared" si="5"/>
        <v>1055426</v>
      </c>
    </row>
    <row r="37" spans="1:11" ht="12.75">
      <c r="A37" s="1" t="s">
        <v>70</v>
      </c>
      <c r="B37" s="7">
        <v>117676</v>
      </c>
      <c r="C37" s="7">
        <v>234199</v>
      </c>
      <c r="D37" s="7">
        <f t="shared" si="1"/>
        <v>351875</v>
      </c>
      <c r="E37" s="7">
        <v>486004</v>
      </c>
      <c r="F37" s="7">
        <v>0</v>
      </c>
      <c r="G37" s="7">
        <v>247050</v>
      </c>
      <c r="H37" s="7">
        <f t="shared" si="2"/>
        <v>238954</v>
      </c>
      <c r="I37" s="7">
        <f t="shared" si="3"/>
        <v>135327</v>
      </c>
      <c r="J37" s="7">
        <f t="shared" si="4"/>
        <v>0</v>
      </c>
      <c r="K37" s="2">
        <f t="shared" si="5"/>
        <v>135327</v>
      </c>
    </row>
    <row r="38" spans="1:11" ht="12.75">
      <c r="A38" s="1" t="s">
        <v>71</v>
      </c>
      <c r="B38" s="7">
        <v>3918111</v>
      </c>
      <c r="C38" s="7">
        <v>1188976</v>
      </c>
      <c r="D38" s="7">
        <f t="shared" si="1"/>
        <v>5107087</v>
      </c>
      <c r="E38" s="7">
        <v>4087647</v>
      </c>
      <c r="F38" s="7">
        <v>0</v>
      </c>
      <c r="G38" s="7">
        <v>1241524</v>
      </c>
      <c r="H38" s="7">
        <f t="shared" si="2"/>
        <v>2846123</v>
      </c>
      <c r="I38" s="7">
        <f t="shared" si="3"/>
        <v>2846123</v>
      </c>
      <c r="J38" s="7">
        <f t="shared" si="4"/>
        <v>1019440</v>
      </c>
      <c r="K38" s="2">
        <f t="shared" si="5"/>
        <v>3865563</v>
      </c>
    </row>
    <row r="39" spans="1:11" ht="12.75">
      <c r="A39" s="1" t="s">
        <v>72</v>
      </c>
      <c r="B39" s="7">
        <v>0</v>
      </c>
      <c r="C39" s="7">
        <v>18551</v>
      </c>
      <c r="D39" s="7">
        <f t="shared" si="1"/>
        <v>18551</v>
      </c>
      <c r="E39" s="7">
        <v>0</v>
      </c>
      <c r="F39" s="7">
        <v>0</v>
      </c>
      <c r="G39" s="7">
        <v>18348</v>
      </c>
      <c r="H39" s="7">
        <f t="shared" si="2"/>
        <v>0</v>
      </c>
      <c r="I39" s="7">
        <f t="shared" si="3"/>
        <v>0</v>
      </c>
      <c r="J39" s="7">
        <f t="shared" si="4"/>
        <v>203</v>
      </c>
      <c r="K39" s="2">
        <f t="shared" si="5"/>
        <v>203</v>
      </c>
    </row>
    <row r="40" spans="1:11" ht="12.75">
      <c r="A40" s="1" t="s">
        <v>73</v>
      </c>
      <c r="B40" s="7">
        <v>1474817</v>
      </c>
      <c r="C40" s="7">
        <v>923036</v>
      </c>
      <c r="D40" s="7">
        <f t="shared" si="1"/>
        <v>2397853</v>
      </c>
      <c r="E40" s="7">
        <v>2489900</v>
      </c>
      <c r="F40" s="7">
        <v>0</v>
      </c>
      <c r="G40" s="7">
        <v>928211</v>
      </c>
      <c r="H40" s="7">
        <f t="shared" si="2"/>
        <v>1561689</v>
      </c>
      <c r="I40" s="7">
        <f t="shared" si="3"/>
        <v>1561689</v>
      </c>
      <c r="J40" s="7">
        <f t="shared" si="4"/>
        <v>0</v>
      </c>
      <c r="K40" s="2">
        <f t="shared" si="5"/>
        <v>1561689</v>
      </c>
    </row>
    <row r="41" spans="1:11" ht="12.75">
      <c r="A41" s="1" t="s">
        <v>74</v>
      </c>
      <c r="B41" s="7">
        <v>1849663</v>
      </c>
      <c r="C41" s="7">
        <v>748399</v>
      </c>
      <c r="D41" s="7">
        <f t="shared" si="1"/>
        <v>2598062</v>
      </c>
      <c r="E41" s="7">
        <v>2604477</v>
      </c>
      <c r="F41" s="7">
        <v>673338</v>
      </c>
      <c r="G41" s="7">
        <v>758142</v>
      </c>
      <c r="H41" s="7">
        <f t="shared" si="2"/>
        <v>2519673</v>
      </c>
      <c r="I41" s="7">
        <f t="shared" si="3"/>
        <v>2127112</v>
      </c>
      <c r="J41" s="7">
        <f t="shared" si="4"/>
        <v>0</v>
      </c>
      <c r="K41" s="2">
        <f t="shared" si="5"/>
        <v>2127112</v>
      </c>
    </row>
    <row r="42" spans="1:11" ht="12.75">
      <c r="A42" s="1" t="s">
        <v>75</v>
      </c>
      <c r="B42" s="7">
        <v>1190259</v>
      </c>
      <c r="C42" s="7">
        <v>1010074</v>
      </c>
      <c r="D42" s="7">
        <f t="shared" si="1"/>
        <v>2200333</v>
      </c>
      <c r="E42" s="7">
        <v>2566291</v>
      </c>
      <c r="F42" s="7">
        <v>0</v>
      </c>
      <c r="G42" s="7">
        <v>986454</v>
      </c>
      <c r="H42" s="7">
        <f t="shared" si="2"/>
        <v>1579837</v>
      </c>
      <c r="I42" s="7">
        <f t="shared" si="3"/>
        <v>1368798</v>
      </c>
      <c r="J42" s="7">
        <f t="shared" si="4"/>
        <v>0</v>
      </c>
      <c r="K42" s="2">
        <f t="shared" si="5"/>
        <v>1368798</v>
      </c>
    </row>
    <row r="43" spans="1:11" ht="12.75">
      <c r="A43" s="1" t="s">
        <v>76</v>
      </c>
      <c r="B43" s="7">
        <v>366542</v>
      </c>
      <c r="C43" s="7">
        <v>648487</v>
      </c>
      <c r="D43" s="7">
        <f t="shared" si="1"/>
        <v>1015029</v>
      </c>
      <c r="E43" s="7">
        <v>1273506</v>
      </c>
      <c r="F43" s="7">
        <v>0</v>
      </c>
      <c r="G43" s="7">
        <v>664548</v>
      </c>
      <c r="H43" s="7">
        <f t="shared" si="2"/>
        <v>608958</v>
      </c>
      <c r="I43" s="7">
        <f t="shared" si="3"/>
        <v>421523</v>
      </c>
      <c r="J43" s="7">
        <f t="shared" si="4"/>
        <v>0</v>
      </c>
      <c r="K43" s="2">
        <f t="shared" si="5"/>
        <v>421523</v>
      </c>
    </row>
    <row r="44" spans="1:11" ht="12.75">
      <c r="A44" s="1" t="s">
        <v>77</v>
      </c>
      <c r="B44" s="7">
        <v>0</v>
      </c>
      <c r="C44" s="7">
        <v>791395</v>
      </c>
      <c r="D44" s="7">
        <f t="shared" si="1"/>
        <v>791395</v>
      </c>
      <c r="E44" s="7">
        <v>473601</v>
      </c>
      <c r="F44" s="7">
        <v>0</v>
      </c>
      <c r="G44" s="7">
        <v>844882</v>
      </c>
      <c r="H44" s="7">
        <f t="shared" si="2"/>
        <v>0</v>
      </c>
      <c r="I44" s="7">
        <f t="shared" si="3"/>
        <v>0</v>
      </c>
      <c r="J44" s="7">
        <f t="shared" si="4"/>
        <v>0</v>
      </c>
      <c r="K44" s="2">
        <f t="shared" si="5"/>
        <v>0</v>
      </c>
    </row>
    <row r="45" spans="1:11" ht="12.75">
      <c r="A45" s="1" t="s">
        <v>78</v>
      </c>
      <c r="B45" s="7">
        <v>0</v>
      </c>
      <c r="C45" s="7">
        <v>925124</v>
      </c>
      <c r="D45" s="7">
        <f t="shared" si="1"/>
        <v>925124</v>
      </c>
      <c r="E45" s="7">
        <v>676962</v>
      </c>
      <c r="F45" s="7">
        <v>0</v>
      </c>
      <c r="G45" s="7">
        <v>1021852</v>
      </c>
      <c r="H45" s="7">
        <f t="shared" si="2"/>
        <v>0</v>
      </c>
      <c r="I45" s="7">
        <f t="shared" si="3"/>
        <v>0</v>
      </c>
      <c r="J45" s="7">
        <f t="shared" si="4"/>
        <v>0</v>
      </c>
      <c r="K45" s="2">
        <f t="shared" si="5"/>
        <v>0</v>
      </c>
    </row>
    <row r="46" spans="1:11" ht="12.75">
      <c r="A46" s="1" t="s">
        <v>79</v>
      </c>
      <c r="B46" s="7">
        <v>5099661</v>
      </c>
      <c r="C46" s="7">
        <v>610172</v>
      </c>
      <c r="D46" s="7">
        <f t="shared" si="1"/>
        <v>5709833</v>
      </c>
      <c r="E46" s="7">
        <v>4146500</v>
      </c>
      <c r="F46" s="7">
        <v>1545760</v>
      </c>
      <c r="G46" s="7">
        <v>606771</v>
      </c>
      <c r="H46" s="7">
        <f t="shared" si="2"/>
        <v>5085489</v>
      </c>
      <c r="I46" s="7">
        <f t="shared" si="3"/>
        <v>5085489</v>
      </c>
      <c r="J46" s="7">
        <f t="shared" si="4"/>
        <v>17573</v>
      </c>
      <c r="K46" s="2">
        <f t="shared" si="5"/>
        <v>5103062</v>
      </c>
    </row>
    <row r="47" spans="1:11" ht="12.75">
      <c r="A47" s="1" t="s">
        <v>80</v>
      </c>
      <c r="B47" s="7">
        <v>74685</v>
      </c>
      <c r="C47" s="7">
        <v>118816</v>
      </c>
      <c r="D47" s="7">
        <f t="shared" si="1"/>
        <v>193501</v>
      </c>
      <c r="E47" s="7">
        <v>233712</v>
      </c>
      <c r="F47" s="7">
        <v>0</v>
      </c>
      <c r="G47" s="7">
        <v>110722</v>
      </c>
      <c r="H47" s="7">
        <f t="shared" si="2"/>
        <v>122990</v>
      </c>
      <c r="I47" s="7">
        <f t="shared" si="3"/>
        <v>85888</v>
      </c>
      <c r="J47" s="7">
        <f t="shared" si="4"/>
        <v>0</v>
      </c>
      <c r="K47" s="2">
        <f t="shared" si="5"/>
        <v>85888</v>
      </c>
    </row>
    <row r="48" spans="1:11" ht="12.75">
      <c r="A48" s="1" t="s">
        <v>81</v>
      </c>
      <c r="B48" s="7">
        <v>2982960</v>
      </c>
      <c r="C48" s="7">
        <v>1220459</v>
      </c>
      <c r="D48" s="7">
        <f t="shared" si="1"/>
        <v>4203419</v>
      </c>
      <c r="E48" s="7">
        <v>3652866</v>
      </c>
      <c r="F48" s="7">
        <v>0</v>
      </c>
      <c r="G48" s="7">
        <v>1177474</v>
      </c>
      <c r="H48" s="7">
        <f t="shared" si="2"/>
        <v>2475392</v>
      </c>
      <c r="I48" s="7">
        <f t="shared" si="3"/>
        <v>2475392</v>
      </c>
      <c r="J48" s="7">
        <f t="shared" si="4"/>
        <v>550553</v>
      </c>
      <c r="K48" s="2">
        <f t="shared" si="5"/>
        <v>3025945</v>
      </c>
    </row>
    <row r="49" spans="1:11" ht="12.75">
      <c r="A49" s="1" t="s">
        <v>82</v>
      </c>
      <c r="B49" s="7">
        <v>993959</v>
      </c>
      <c r="C49" s="7">
        <v>1180575</v>
      </c>
      <c r="D49" s="7">
        <f t="shared" si="1"/>
        <v>2174534</v>
      </c>
      <c r="E49" s="7">
        <v>2739558</v>
      </c>
      <c r="F49" s="7">
        <v>0</v>
      </c>
      <c r="G49" s="7">
        <v>1225140</v>
      </c>
      <c r="H49" s="7">
        <f t="shared" si="2"/>
        <v>1514418</v>
      </c>
      <c r="I49" s="7">
        <f t="shared" si="3"/>
        <v>1143053</v>
      </c>
      <c r="J49" s="7">
        <f t="shared" si="4"/>
        <v>0</v>
      </c>
      <c r="K49" s="2">
        <f t="shared" si="5"/>
        <v>1143053</v>
      </c>
    </row>
    <row r="50" spans="1:11" ht="12.75">
      <c r="A50" s="1" t="s">
        <v>83</v>
      </c>
      <c r="B50" s="7">
        <v>790235</v>
      </c>
      <c r="C50" s="7">
        <v>643200</v>
      </c>
      <c r="D50" s="7">
        <f t="shared" si="1"/>
        <v>1433435</v>
      </c>
      <c r="E50" s="7">
        <v>1581428</v>
      </c>
      <c r="F50" s="7">
        <v>0</v>
      </c>
      <c r="G50" s="7">
        <v>625825</v>
      </c>
      <c r="H50" s="7">
        <f t="shared" si="2"/>
        <v>955603</v>
      </c>
      <c r="I50" s="7">
        <f t="shared" si="3"/>
        <v>908770</v>
      </c>
      <c r="J50" s="7">
        <f t="shared" si="4"/>
        <v>0</v>
      </c>
      <c r="K50" s="2">
        <f t="shared" si="5"/>
        <v>908770</v>
      </c>
    </row>
    <row r="51" spans="1:11" ht="12.75">
      <c r="A51" s="1" t="s">
        <v>84</v>
      </c>
      <c r="B51" s="7">
        <v>10863620</v>
      </c>
      <c r="C51" s="7">
        <v>1842885</v>
      </c>
      <c r="D51" s="7">
        <f t="shared" si="1"/>
        <v>12706505</v>
      </c>
      <c r="E51" s="7">
        <v>11035387</v>
      </c>
      <c r="F51" s="7">
        <v>3707460</v>
      </c>
      <c r="G51" s="7">
        <v>1846210</v>
      </c>
      <c r="H51" s="7">
        <f t="shared" si="2"/>
        <v>12896637</v>
      </c>
      <c r="I51" s="7">
        <f t="shared" si="3"/>
        <v>12493163</v>
      </c>
      <c r="J51" s="7">
        <f t="shared" si="4"/>
        <v>0</v>
      </c>
      <c r="K51" s="2">
        <f t="shared" si="5"/>
        <v>12493163</v>
      </c>
    </row>
    <row r="52" spans="1:11" ht="12.75">
      <c r="A52" s="1" t="s">
        <v>85</v>
      </c>
      <c r="B52" s="7">
        <v>69497</v>
      </c>
      <c r="C52" s="7">
        <v>94344</v>
      </c>
      <c r="D52" s="7">
        <f t="shared" si="1"/>
        <v>163841</v>
      </c>
      <c r="E52" s="7">
        <v>181129</v>
      </c>
      <c r="F52" s="7">
        <v>0</v>
      </c>
      <c r="G52" s="7">
        <v>108898</v>
      </c>
      <c r="H52" s="7">
        <f t="shared" si="2"/>
        <v>72231</v>
      </c>
      <c r="I52" s="7">
        <f t="shared" si="3"/>
        <v>72231</v>
      </c>
      <c r="J52" s="7">
        <f t="shared" si="4"/>
        <v>0</v>
      </c>
      <c r="K52" s="2">
        <f t="shared" si="5"/>
        <v>72231</v>
      </c>
    </row>
    <row r="53" spans="1:11" ht="12.75">
      <c r="A53" s="1" t="s">
        <v>86</v>
      </c>
      <c r="B53" s="7">
        <v>1797568</v>
      </c>
      <c r="C53" s="7">
        <v>330637</v>
      </c>
      <c r="D53" s="7">
        <f t="shared" si="1"/>
        <v>2128205</v>
      </c>
      <c r="E53" s="7">
        <v>2057587</v>
      </c>
      <c r="F53" s="7">
        <v>662320</v>
      </c>
      <c r="G53" s="7">
        <v>382890</v>
      </c>
      <c r="H53" s="7">
        <f t="shared" si="2"/>
        <v>2337017</v>
      </c>
      <c r="I53" s="7">
        <f t="shared" si="3"/>
        <v>2067203</v>
      </c>
      <c r="J53" s="7">
        <f t="shared" si="4"/>
        <v>0</v>
      </c>
      <c r="K53" s="2">
        <f t="shared" si="5"/>
        <v>2067203</v>
      </c>
    </row>
    <row r="54" spans="1:11" ht="12.75">
      <c r="A54" s="1" t="s">
        <v>87</v>
      </c>
      <c r="B54" s="7">
        <v>386630</v>
      </c>
      <c r="C54" s="7">
        <v>163121</v>
      </c>
      <c r="D54" s="7">
        <f t="shared" si="1"/>
        <v>549751</v>
      </c>
      <c r="E54" s="7">
        <v>626557</v>
      </c>
      <c r="F54" s="7">
        <v>0</v>
      </c>
      <c r="G54" s="7">
        <v>154759</v>
      </c>
      <c r="H54" s="7">
        <f t="shared" si="2"/>
        <v>471798</v>
      </c>
      <c r="I54" s="7">
        <f t="shared" si="3"/>
        <v>444625</v>
      </c>
      <c r="J54" s="7">
        <f t="shared" si="4"/>
        <v>0</v>
      </c>
      <c r="K54" s="2">
        <f t="shared" si="5"/>
        <v>444625</v>
      </c>
    </row>
    <row r="55" spans="1:11" ht="12.75">
      <c r="A55" s="1" t="s">
        <v>88</v>
      </c>
      <c r="B55" s="7">
        <v>11438276</v>
      </c>
      <c r="C55" s="7">
        <v>8135226</v>
      </c>
      <c r="D55" s="7">
        <f t="shared" si="1"/>
        <v>19573502</v>
      </c>
      <c r="E55" s="7">
        <v>24831044</v>
      </c>
      <c r="F55" s="7">
        <v>0</v>
      </c>
      <c r="G55" s="7">
        <v>8469556</v>
      </c>
      <c r="H55" s="7">
        <f t="shared" si="2"/>
        <v>16361488</v>
      </c>
      <c r="I55" s="7">
        <f t="shared" si="3"/>
        <v>13154017</v>
      </c>
      <c r="J55" s="7">
        <f t="shared" si="4"/>
        <v>0</v>
      </c>
      <c r="K55" s="2">
        <f t="shared" si="5"/>
        <v>13154017</v>
      </c>
    </row>
    <row r="56" spans="1:11" ht="12.75">
      <c r="A56" s="1" t="s">
        <v>89</v>
      </c>
      <c r="B56" s="7">
        <v>2549584</v>
      </c>
      <c r="C56" s="7">
        <v>3476463</v>
      </c>
      <c r="D56" s="7">
        <f t="shared" si="1"/>
        <v>6026047</v>
      </c>
      <c r="E56" s="7">
        <v>7101258</v>
      </c>
      <c r="F56" s="7">
        <v>0</v>
      </c>
      <c r="G56" s="7">
        <v>3426874</v>
      </c>
      <c r="H56" s="7">
        <f t="shared" si="2"/>
        <v>3674384</v>
      </c>
      <c r="I56" s="7">
        <f t="shared" si="3"/>
        <v>2932022</v>
      </c>
      <c r="J56" s="7">
        <f t="shared" si="4"/>
        <v>0</v>
      </c>
      <c r="K56" s="2">
        <f t="shared" si="5"/>
        <v>2932022</v>
      </c>
    </row>
    <row r="57" spans="1:11" ht="12.75">
      <c r="A57" s="1" t="s">
        <v>90</v>
      </c>
      <c r="B57" s="7">
        <v>718657</v>
      </c>
      <c r="C57" s="7">
        <v>443777</v>
      </c>
      <c r="D57" s="7">
        <f t="shared" si="1"/>
        <v>1162434</v>
      </c>
      <c r="E57" s="7">
        <v>834491</v>
      </c>
      <c r="F57" s="7">
        <v>0</v>
      </c>
      <c r="G57" s="7">
        <v>419481</v>
      </c>
      <c r="H57" s="7">
        <f t="shared" si="2"/>
        <v>415010</v>
      </c>
      <c r="I57" s="7">
        <f t="shared" si="3"/>
        <v>415010</v>
      </c>
      <c r="J57" s="7">
        <f t="shared" si="4"/>
        <v>327943</v>
      </c>
      <c r="K57" s="2">
        <f t="shared" si="5"/>
        <v>742953</v>
      </c>
    </row>
    <row r="58" spans="1:11" ht="12.75">
      <c r="A58" s="1" t="s">
        <v>91</v>
      </c>
      <c r="B58" s="7">
        <v>297072</v>
      </c>
      <c r="C58" s="7">
        <v>209208</v>
      </c>
      <c r="D58" s="7">
        <f t="shared" si="1"/>
        <v>506280</v>
      </c>
      <c r="E58" s="7">
        <v>543597</v>
      </c>
      <c r="F58" s="7">
        <v>0</v>
      </c>
      <c r="G58" s="7">
        <v>200070</v>
      </c>
      <c r="H58" s="7">
        <f t="shared" si="2"/>
        <v>343527</v>
      </c>
      <c r="I58" s="7">
        <f t="shared" si="3"/>
        <v>341633</v>
      </c>
      <c r="J58" s="7">
        <f t="shared" si="4"/>
        <v>0</v>
      </c>
      <c r="K58" s="2">
        <f t="shared" si="5"/>
        <v>341633</v>
      </c>
    </row>
    <row r="59" spans="1:11" ht="12.75">
      <c r="A59" s="1" t="s">
        <v>92</v>
      </c>
      <c r="B59" s="7">
        <v>658914</v>
      </c>
      <c r="C59" s="7">
        <v>191679</v>
      </c>
      <c r="D59" s="7">
        <f t="shared" si="1"/>
        <v>850593</v>
      </c>
      <c r="E59" s="7">
        <v>800994</v>
      </c>
      <c r="F59" s="7">
        <v>180238</v>
      </c>
      <c r="G59" s="7">
        <v>204683</v>
      </c>
      <c r="H59" s="7">
        <f t="shared" si="2"/>
        <v>776549</v>
      </c>
      <c r="I59" s="7">
        <f t="shared" si="3"/>
        <v>757751</v>
      </c>
      <c r="J59" s="7">
        <f t="shared" si="4"/>
        <v>0</v>
      </c>
      <c r="K59" s="2">
        <f t="shared" si="5"/>
        <v>757751</v>
      </c>
    </row>
    <row r="60" spans="1:11" ht="12.75">
      <c r="A60" s="1" t="s">
        <v>93</v>
      </c>
      <c r="B60" s="7">
        <v>839421</v>
      </c>
      <c r="C60" s="7">
        <v>299798</v>
      </c>
      <c r="D60" s="7">
        <f t="shared" si="1"/>
        <v>1139219</v>
      </c>
      <c r="E60" s="7">
        <v>1103007</v>
      </c>
      <c r="F60" s="7">
        <v>0</v>
      </c>
      <c r="G60" s="7">
        <v>296589</v>
      </c>
      <c r="H60" s="7">
        <f t="shared" si="2"/>
        <v>806418</v>
      </c>
      <c r="I60" s="7">
        <f t="shared" si="3"/>
        <v>806418</v>
      </c>
      <c r="J60" s="7">
        <f t="shared" si="4"/>
        <v>36212</v>
      </c>
      <c r="K60" s="2">
        <f t="shared" si="5"/>
        <v>842630</v>
      </c>
    </row>
    <row r="61" spans="1:11" ht="12.75">
      <c r="A61" s="1" t="s">
        <v>94</v>
      </c>
      <c r="B61" s="7">
        <v>3594353</v>
      </c>
      <c r="C61" s="7">
        <v>959763</v>
      </c>
      <c r="D61" s="7">
        <f t="shared" si="1"/>
        <v>4554116</v>
      </c>
      <c r="E61" s="7">
        <v>3386298</v>
      </c>
      <c r="F61" s="7">
        <v>0</v>
      </c>
      <c r="G61" s="7">
        <v>862274</v>
      </c>
      <c r="H61" s="7">
        <f t="shared" si="2"/>
        <v>2524024</v>
      </c>
      <c r="I61" s="7">
        <f t="shared" si="3"/>
        <v>2524024</v>
      </c>
      <c r="J61" s="7">
        <f t="shared" si="4"/>
        <v>1167818</v>
      </c>
      <c r="K61" s="2">
        <f t="shared" si="5"/>
        <v>3691842</v>
      </c>
    </row>
    <row r="62" spans="1:11" ht="12.75">
      <c r="A62" s="1" t="s">
        <v>95</v>
      </c>
      <c r="B62" s="7">
        <v>2003525</v>
      </c>
      <c r="C62" s="7">
        <v>1153348</v>
      </c>
      <c r="D62" s="7">
        <f t="shared" si="1"/>
        <v>3156873</v>
      </c>
      <c r="E62" s="7">
        <v>3050412</v>
      </c>
      <c r="F62" s="7">
        <v>0</v>
      </c>
      <c r="G62" s="7">
        <v>1222426</v>
      </c>
      <c r="H62" s="7">
        <f t="shared" si="2"/>
        <v>1827986</v>
      </c>
      <c r="I62" s="7">
        <f t="shared" si="3"/>
        <v>1827986</v>
      </c>
      <c r="J62" s="7">
        <f t="shared" si="4"/>
        <v>106461</v>
      </c>
      <c r="K62" s="2">
        <f t="shared" si="5"/>
        <v>1934447</v>
      </c>
    </row>
    <row r="63" spans="1:11" ht="12.75">
      <c r="A63" s="1" t="s">
        <v>96</v>
      </c>
      <c r="B63" s="7">
        <v>871854</v>
      </c>
      <c r="C63" s="7">
        <v>457102</v>
      </c>
      <c r="D63" s="7">
        <f t="shared" si="1"/>
        <v>1328956</v>
      </c>
      <c r="E63" s="7">
        <v>1425534</v>
      </c>
      <c r="F63" s="7">
        <v>0</v>
      </c>
      <c r="G63" s="7">
        <v>476300</v>
      </c>
      <c r="H63" s="7">
        <f t="shared" si="2"/>
        <v>949234</v>
      </c>
      <c r="I63" s="7">
        <f t="shared" si="3"/>
        <v>949234</v>
      </c>
      <c r="J63" s="7">
        <f t="shared" si="4"/>
        <v>0</v>
      </c>
      <c r="K63" s="2">
        <f t="shared" si="5"/>
        <v>949234</v>
      </c>
    </row>
    <row r="64" spans="1:11" ht="12.75">
      <c r="A64" s="1" t="s">
        <v>97</v>
      </c>
      <c r="B64" s="7">
        <v>26620181</v>
      </c>
      <c r="C64" s="7">
        <v>6688194</v>
      </c>
      <c r="D64" s="7">
        <f t="shared" si="1"/>
        <v>33308375</v>
      </c>
      <c r="E64" s="7">
        <v>25974601</v>
      </c>
      <c r="F64" s="7">
        <v>0</v>
      </c>
      <c r="G64" s="7">
        <v>6113548</v>
      </c>
      <c r="H64" s="7">
        <f t="shared" si="2"/>
        <v>19861053</v>
      </c>
      <c r="I64" s="7">
        <f t="shared" si="3"/>
        <v>19861053</v>
      </c>
      <c r="J64" s="7">
        <f t="shared" si="4"/>
        <v>7333774</v>
      </c>
      <c r="K64" s="2">
        <f t="shared" si="5"/>
        <v>27194827</v>
      </c>
    </row>
    <row r="65" spans="1:11" ht="12.75">
      <c r="A65" s="1" t="s">
        <v>98</v>
      </c>
      <c r="B65" s="7">
        <v>0</v>
      </c>
      <c r="C65" s="7">
        <v>2125</v>
      </c>
      <c r="D65" s="7">
        <f t="shared" si="1"/>
        <v>2125</v>
      </c>
      <c r="E65" s="7">
        <v>0</v>
      </c>
      <c r="F65" s="7">
        <v>0</v>
      </c>
      <c r="G65" s="7">
        <v>2319</v>
      </c>
      <c r="H65" s="7">
        <f t="shared" si="2"/>
        <v>0</v>
      </c>
      <c r="I65" s="7">
        <f t="shared" si="3"/>
        <v>0</v>
      </c>
      <c r="J65" s="7">
        <f t="shared" si="4"/>
        <v>0</v>
      </c>
      <c r="K65" s="2">
        <f t="shared" si="5"/>
        <v>0</v>
      </c>
    </row>
    <row r="66" spans="1:11" ht="12.75">
      <c r="A66" s="1" t="s">
        <v>99</v>
      </c>
      <c r="B66" s="7">
        <v>0</v>
      </c>
      <c r="C66" s="7">
        <v>55269</v>
      </c>
      <c r="D66" s="7">
        <f t="shared" si="1"/>
        <v>55269</v>
      </c>
      <c r="E66" s="7">
        <v>20408</v>
      </c>
      <c r="F66" s="7">
        <v>0</v>
      </c>
      <c r="G66" s="7">
        <v>46563</v>
      </c>
      <c r="H66" s="7">
        <f t="shared" si="2"/>
        <v>0</v>
      </c>
      <c r="I66" s="7">
        <f t="shared" si="3"/>
        <v>0</v>
      </c>
      <c r="J66" s="7">
        <f t="shared" si="4"/>
        <v>8706</v>
      </c>
      <c r="K66" s="2">
        <f t="shared" si="5"/>
        <v>8706</v>
      </c>
    </row>
    <row r="67" spans="1:11" ht="12.75">
      <c r="A67" s="1" t="s">
        <v>100</v>
      </c>
      <c r="B67" s="7">
        <v>346589</v>
      </c>
      <c r="C67" s="7">
        <v>79108</v>
      </c>
      <c r="D67" s="7">
        <f t="shared" si="1"/>
        <v>425697</v>
      </c>
      <c r="E67" s="7">
        <v>263363</v>
      </c>
      <c r="F67" s="7">
        <v>71263</v>
      </c>
      <c r="G67" s="7">
        <v>90819</v>
      </c>
      <c r="H67" s="7">
        <f t="shared" si="2"/>
        <v>243807</v>
      </c>
      <c r="I67" s="7">
        <f t="shared" si="3"/>
        <v>243807</v>
      </c>
      <c r="J67" s="7">
        <f t="shared" si="4"/>
        <v>91071</v>
      </c>
      <c r="K67" s="2">
        <f t="shared" si="5"/>
        <v>334878</v>
      </c>
    </row>
    <row r="68" spans="1:11" ht="12.75">
      <c r="A68" s="1" t="s">
        <v>101</v>
      </c>
      <c r="B68" s="7">
        <v>5262210</v>
      </c>
      <c r="C68" s="7">
        <v>6292003</v>
      </c>
      <c r="D68" s="7">
        <f t="shared" si="1"/>
        <v>11554213</v>
      </c>
      <c r="E68" s="7">
        <v>15832229</v>
      </c>
      <c r="F68" s="7">
        <v>0</v>
      </c>
      <c r="G68" s="7">
        <v>6558455</v>
      </c>
      <c r="H68" s="7">
        <f t="shared" si="2"/>
        <v>9273774</v>
      </c>
      <c r="I68" s="7">
        <f t="shared" si="3"/>
        <v>6051542</v>
      </c>
      <c r="J68" s="7">
        <f t="shared" si="4"/>
        <v>0</v>
      </c>
      <c r="K68" s="2">
        <f t="shared" si="5"/>
        <v>6051542</v>
      </c>
    </row>
    <row r="69" spans="1:11" ht="12.75">
      <c r="A69" s="1" t="s">
        <v>102</v>
      </c>
      <c r="B69" s="7">
        <v>0</v>
      </c>
      <c r="C69" s="7">
        <v>582850</v>
      </c>
      <c r="D69" s="7">
        <f t="shared" si="1"/>
        <v>582850</v>
      </c>
      <c r="E69" s="7">
        <v>831221</v>
      </c>
      <c r="F69" s="7">
        <v>0</v>
      </c>
      <c r="G69" s="7">
        <v>566943</v>
      </c>
      <c r="H69" s="7">
        <f t="shared" si="2"/>
        <v>264278</v>
      </c>
      <c r="I69" s="7">
        <f t="shared" si="3"/>
        <v>0</v>
      </c>
      <c r="J69" s="7">
        <f t="shared" si="4"/>
        <v>15907</v>
      </c>
      <c r="K69" s="2">
        <f t="shared" si="5"/>
        <v>15907</v>
      </c>
    </row>
    <row r="70" spans="1:11" ht="12.75">
      <c r="A70" s="1" t="s">
        <v>103</v>
      </c>
      <c r="B70" s="7">
        <v>135109</v>
      </c>
      <c r="C70" s="7">
        <v>74169</v>
      </c>
      <c r="D70" s="7">
        <f t="shared" si="1"/>
        <v>209278</v>
      </c>
      <c r="E70" s="7">
        <v>320126</v>
      </c>
      <c r="F70" s="7">
        <v>0</v>
      </c>
      <c r="G70" s="7">
        <v>63262</v>
      </c>
      <c r="H70" s="7">
        <f t="shared" si="2"/>
        <v>256864</v>
      </c>
      <c r="I70" s="7">
        <f t="shared" si="3"/>
        <v>155375</v>
      </c>
      <c r="J70" s="7">
        <f t="shared" si="4"/>
        <v>0</v>
      </c>
      <c r="K70" s="2">
        <f t="shared" si="5"/>
        <v>155375</v>
      </c>
    </row>
    <row r="71" spans="1:11" ht="12.75">
      <c r="A71" s="1" t="s">
        <v>104</v>
      </c>
      <c r="B71" s="7">
        <v>469905</v>
      </c>
      <c r="C71" s="7">
        <v>710494</v>
      </c>
      <c r="D71" s="7">
        <f t="shared" si="1"/>
        <v>1180399</v>
      </c>
      <c r="E71" s="7">
        <v>1461979</v>
      </c>
      <c r="F71" s="7">
        <v>0</v>
      </c>
      <c r="G71" s="7">
        <v>695229</v>
      </c>
      <c r="H71" s="7">
        <f t="shared" si="2"/>
        <v>766750</v>
      </c>
      <c r="I71" s="7">
        <f t="shared" si="3"/>
        <v>540391</v>
      </c>
      <c r="J71" s="7">
        <f t="shared" si="4"/>
        <v>0</v>
      </c>
      <c r="K71" s="2">
        <f t="shared" si="5"/>
        <v>540391</v>
      </c>
    </row>
    <row r="72" spans="1:11" ht="12.75">
      <c r="A72" s="1" t="s">
        <v>105</v>
      </c>
      <c r="B72" s="7">
        <v>1214625</v>
      </c>
      <c r="C72" s="7">
        <v>1979934</v>
      </c>
      <c r="D72" s="7">
        <f t="shared" si="1"/>
        <v>3194559</v>
      </c>
      <c r="E72" s="7">
        <v>3548381</v>
      </c>
      <c r="F72" s="7">
        <v>0</v>
      </c>
      <c r="G72" s="7">
        <v>1927119</v>
      </c>
      <c r="H72" s="7">
        <f t="shared" si="2"/>
        <v>1621262</v>
      </c>
      <c r="I72" s="7">
        <f t="shared" si="3"/>
        <v>1396819</v>
      </c>
      <c r="J72" s="7">
        <f t="shared" si="4"/>
        <v>0</v>
      </c>
      <c r="K72" s="2">
        <f t="shared" si="5"/>
        <v>1396819</v>
      </c>
    </row>
    <row r="73" spans="1:11" ht="12.75">
      <c r="A73" s="1" t="s">
        <v>106</v>
      </c>
      <c r="B73" s="7">
        <v>526230</v>
      </c>
      <c r="C73" s="7">
        <v>695886</v>
      </c>
      <c r="D73" s="7">
        <f aca="true" t="shared" si="6" ref="D73:D136">B73+C73</f>
        <v>1222116</v>
      </c>
      <c r="E73" s="7">
        <v>1459192</v>
      </c>
      <c r="F73" s="7">
        <v>0</v>
      </c>
      <c r="G73" s="7">
        <v>642696</v>
      </c>
      <c r="H73" s="7">
        <f aca="true" t="shared" si="7" ref="H73:H136">MAX(0,E73+F73-G73)</f>
        <v>816496</v>
      </c>
      <c r="I73" s="7">
        <f aca="true" t="shared" si="8" ref="I73:I136">MIN(ROUND(B73*$I$8,0),H73)</f>
        <v>605165</v>
      </c>
      <c r="J73" s="7">
        <f aca="true" t="shared" si="9" ref="J73:J136">IF(D73&gt;G73+I73,D73-G73-I73,)</f>
        <v>0</v>
      </c>
      <c r="K73" s="2">
        <f aca="true" t="shared" si="10" ref="K73:K136">I73+J73</f>
        <v>605165</v>
      </c>
    </row>
    <row r="74" spans="1:11" ht="12.75">
      <c r="A74" s="1" t="s">
        <v>107</v>
      </c>
      <c r="B74" s="7">
        <v>0</v>
      </c>
      <c r="C74" s="7">
        <v>148183</v>
      </c>
      <c r="D74" s="7">
        <f t="shared" si="6"/>
        <v>148183</v>
      </c>
      <c r="E74" s="7">
        <v>100833</v>
      </c>
      <c r="F74" s="7">
        <v>0</v>
      </c>
      <c r="G74" s="7">
        <v>156384</v>
      </c>
      <c r="H74" s="7">
        <f t="shared" si="7"/>
        <v>0</v>
      </c>
      <c r="I74" s="7">
        <f t="shared" si="8"/>
        <v>0</v>
      </c>
      <c r="J74" s="7">
        <f t="shared" si="9"/>
        <v>0</v>
      </c>
      <c r="K74" s="2">
        <f t="shared" si="10"/>
        <v>0</v>
      </c>
    </row>
    <row r="75" spans="1:11" ht="12.75">
      <c r="A75" s="1" t="s">
        <v>108</v>
      </c>
      <c r="B75" s="7">
        <v>0</v>
      </c>
      <c r="C75" s="7">
        <v>221855</v>
      </c>
      <c r="D75" s="7">
        <f t="shared" si="6"/>
        <v>221855</v>
      </c>
      <c r="E75" s="7">
        <v>202094</v>
      </c>
      <c r="F75" s="7">
        <v>0</v>
      </c>
      <c r="G75" s="7">
        <v>235987</v>
      </c>
      <c r="H75" s="7">
        <f t="shared" si="7"/>
        <v>0</v>
      </c>
      <c r="I75" s="7">
        <f t="shared" si="8"/>
        <v>0</v>
      </c>
      <c r="J75" s="7">
        <f t="shared" si="9"/>
        <v>0</v>
      </c>
      <c r="K75" s="2">
        <f t="shared" si="10"/>
        <v>0</v>
      </c>
    </row>
    <row r="76" spans="1:11" ht="12.75">
      <c r="A76" s="1" t="s">
        <v>109</v>
      </c>
      <c r="B76" s="7">
        <v>917099</v>
      </c>
      <c r="C76" s="7">
        <v>436586</v>
      </c>
      <c r="D76" s="7">
        <f t="shared" si="6"/>
        <v>1353685</v>
      </c>
      <c r="E76" s="7">
        <v>1271066</v>
      </c>
      <c r="F76" s="7">
        <v>0</v>
      </c>
      <c r="G76" s="7">
        <v>403964</v>
      </c>
      <c r="H76" s="7">
        <f t="shared" si="7"/>
        <v>867102</v>
      </c>
      <c r="I76" s="7">
        <f t="shared" si="8"/>
        <v>867102</v>
      </c>
      <c r="J76" s="7">
        <f t="shared" si="9"/>
        <v>82619</v>
      </c>
      <c r="K76" s="2">
        <f t="shared" si="10"/>
        <v>949721</v>
      </c>
    </row>
    <row r="77" spans="1:11" ht="12.75">
      <c r="A77" s="1" t="s">
        <v>110</v>
      </c>
      <c r="B77" s="7">
        <v>13218</v>
      </c>
      <c r="C77" s="7">
        <v>30881</v>
      </c>
      <c r="D77" s="7">
        <f t="shared" si="6"/>
        <v>44099</v>
      </c>
      <c r="E77" s="7">
        <v>45231</v>
      </c>
      <c r="F77" s="7">
        <v>0</v>
      </c>
      <c r="G77" s="7">
        <v>31683</v>
      </c>
      <c r="H77" s="7">
        <f t="shared" si="7"/>
        <v>13548</v>
      </c>
      <c r="I77" s="7">
        <f t="shared" si="8"/>
        <v>13548</v>
      </c>
      <c r="J77" s="7">
        <f t="shared" si="9"/>
        <v>0</v>
      </c>
      <c r="K77" s="2">
        <f t="shared" si="10"/>
        <v>13548</v>
      </c>
    </row>
    <row r="78" spans="1:11" ht="12.75">
      <c r="A78" s="1" t="s">
        <v>111</v>
      </c>
      <c r="B78" s="7">
        <v>920688</v>
      </c>
      <c r="C78" s="7">
        <v>1162696</v>
      </c>
      <c r="D78" s="7">
        <f t="shared" si="6"/>
        <v>2083384</v>
      </c>
      <c r="E78" s="7">
        <v>2675527</v>
      </c>
      <c r="F78" s="7">
        <v>0</v>
      </c>
      <c r="G78" s="7">
        <v>1274859</v>
      </c>
      <c r="H78" s="7">
        <f t="shared" si="7"/>
        <v>1400668</v>
      </c>
      <c r="I78" s="7">
        <f t="shared" si="8"/>
        <v>1058791</v>
      </c>
      <c r="J78" s="7">
        <f t="shared" si="9"/>
        <v>0</v>
      </c>
      <c r="K78" s="2">
        <f t="shared" si="10"/>
        <v>1058791</v>
      </c>
    </row>
    <row r="79" spans="1:11" ht="12.75">
      <c r="A79" s="1" t="s">
        <v>112</v>
      </c>
      <c r="B79" s="7">
        <v>3101368</v>
      </c>
      <c r="C79" s="7">
        <v>1467748</v>
      </c>
      <c r="D79" s="7">
        <f t="shared" si="6"/>
        <v>4569116</v>
      </c>
      <c r="E79" s="7">
        <v>4374775</v>
      </c>
      <c r="F79" s="7">
        <v>0</v>
      </c>
      <c r="G79" s="7">
        <v>1430311</v>
      </c>
      <c r="H79" s="7">
        <f t="shared" si="7"/>
        <v>2944464</v>
      </c>
      <c r="I79" s="7">
        <f t="shared" si="8"/>
        <v>2944464</v>
      </c>
      <c r="J79" s="7">
        <f t="shared" si="9"/>
        <v>194341</v>
      </c>
      <c r="K79" s="2">
        <f t="shared" si="10"/>
        <v>3138805</v>
      </c>
    </row>
    <row r="80" spans="1:11" ht="12.75">
      <c r="A80" s="1" t="s">
        <v>113</v>
      </c>
      <c r="B80" s="7">
        <v>2223963</v>
      </c>
      <c r="C80" s="7">
        <v>945032</v>
      </c>
      <c r="D80" s="7">
        <f t="shared" si="6"/>
        <v>3168995</v>
      </c>
      <c r="E80" s="7">
        <v>3075972</v>
      </c>
      <c r="F80" s="7">
        <v>852513</v>
      </c>
      <c r="G80" s="7">
        <v>943652</v>
      </c>
      <c r="H80" s="7">
        <f t="shared" si="7"/>
        <v>2984833</v>
      </c>
      <c r="I80" s="7">
        <f t="shared" si="8"/>
        <v>2557557</v>
      </c>
      <c r="J80" s="7">
        <f t="shared" si="9"/>
        <v>0</v>
      </c>
      <c r="K80" s="2">
        <f t="shared" si="10"/>
        <v>2557557</v>
      </c>
    </row>
    <row r="81" spans="1:11" ht="12.75">
      <c r="A81" s="1" t="s">
        <v>114</v>
      </c>
      <c r="B81" s="7">
        <v>23522</v>
      </c>
      <c r="C81" s="7">
        <v>164530</v>
      </c>
      <c r="D81" s="7">
        <f t="shared" si="6"/>
        <v>188052</v>
      </c>
      <c r="E81" s="7">
        <v>83458</v>
      </c>
      <c r="F81" s="7">
        <v>0</v>
      </c>
      <c r="G81" s="7">
        <v>173626</v>
      </c>
      <c r="H81" s="7">
        <f t="shared" si="7"/>
        <v>0</v>
      </c>
      <c r="I81" s="7">
        <f t="shared" si="8"/>
        <v>0</v>
      </c>
      <c r="J81" s="7">
        <f t="shared" si="9"/>
        <v>14426</v>
      </c>
      <c r="K81" s="2">
        <f t="shared" si="10"/>
        <v>14426</v>
      </c>
    </row>
    <row r="82" spans="1:11" ht="12.75">
      <c r="A82" s="1" t="s">
        <v>115</v>
      </c>
      <c r="B82" s="7">
        <v>3587156</v>
      </c>
      <c r="C82" s="7">
        <v>3799252</v>
      </c>
      <c r="D82" s="7">
        <f t="shared" si="6"/>
        <v>7386408</v>
      </c>
      <c r="E82" s="7">
        <v>8613290</v>
      </c>
      <c r="F82" s="7">
        <v>0</v>
      </c>
      <c r="G82" s="7">
        <v>3799792</v>
      </c>
      <c r="H82" s="7">
        <f t="shared" si="7"/>
        <v>4813498</v>
      </c>
      <c r="I82" s="7">
        <f t="shared" si="8"/>
        <v>4125229</v>
      </c>
      <c r="J82" s="7">
        <f t="shared" si="9"/>
        <v>0</v>
      </c>
      <c r="K82" s="2">
        <f t="shared" si="10"/>
        <v>4125229</v>
      </c>
    </row>
    <row r="83" spans="1:11" ht="12.75">
      <c r="A83" s="1" t="s">
        <v>116</v>
      </c>
      <c r="B83" s="7">
        <v>5946309</v>
      </c>
      <c r="C83" s="7">
        <v>1102777</v>
      </c>
      <c r="D83" s="7">
        <f t="shared" si="6"/>
        <v>7049086</v>
      </c>
      <c r="E83" s="7">
        <v>6681561</v>
      </c>
      <c r="F83" s="7">
        <v>2232280</v>
      </c>
      <c r="G83" s="7">
        <v>1105429</v>
      </c>
      <c r="H83" s="7">
        <f t="shared" si="7"/>
        <v>7808412</v>
      </c>
      <c r="I83" s="7">
        <f t="shared" si="8"/>
        <v>6838255</v>
      </c>
      <c r="J83" s="7">
        <f t="shared" si="9"/>
        <v>0</v>
      </c>
      <c r="K83" s="2">
        <f t="shared" si="10"/>
        <v>6838255</v>
      </c>
    </row>
    <row r="84" spans="1:11" ht="12.75">
      <c r="A84" s="1" t="s">
        <v>117</v>
      </c>
      <c r="B84" s="7">
        <v>986141</v>
      </c>
      <c r="C84" s="7">
        <v>601767</v>
      </c>
      <c r="D84" s="7">
        <f t="shared" si="6"/>
        <v>1587908</v>
      </c>
      <c r="E84" s="7">
        <v>1504881</v>
      </c>
      <c r="F84" s="7">
        <v>0</v>
      </c>
      <c r="G84" s="7">
        <v>588189</v>
      </c>
      <c r="H84" s="7">
        <f t="shared" si="7"/>
        <v>916692</v>
      </c>
      <c r="I84" s="7">
        <f t="shared" si="8"/>
        <v>916692</v>
      </c>
      <c r="J84" s="7">
        <f t="shared" si="9"/>
        <v>83027</v>
      </c>
      <c r="K84" s="2">
        <f t="shared" si="10"/>
        <v>999719</v>
      </c>
    </row>
    <row r="85" spans="1:11" ht="12.75">
      <c r="A85" s="1" t="s">
        <v>118</v>
      </c>
      <c r="B85" s="7">
        <v>483981</v>
      </c>
      <c r="C85" s="7">
        <v>502893</v>
      </c>
      <c r="D85" s="7">
        <f t="shared" si="6"/>
        <v>986874</v>
      </c>
      <c r="E85" s="7">
        <v>1201364</v>
      </c>
      <c r="F85" s="7">
        <v>0</v>
      </c>
      <c r="G85" s="7">
        <v>457545</v>
      </c>
      <c r="H85" s="7">
        <f t="shared" si="7"/>
        <v>743819</v>
      </c>
      <c r="I85" s="7">
        <f t="shared" si="8"/>
        <v>556578</v>
      </c>
      <c r="J85" s="7">
        <f t="shared" si="9"/>
        <v>0</v>
      </c>
      <c r="K85" s="2">
        <f t="shared" si="10"/>
        <v>556578</v>
      </c>
    </row>
    <row r="86" spans="1:11" ht="12.75">
      <c r="A86" s="1" t="s">
        <v>119</v>
      </c>
      <c r="B86" s="7">
        <v>0</v>
      </c>
      <c r="C86" s="7">
        <v>618556</v>
      </c>
      <c r="D86" s="7">
        <f t="shared" si="6"/>
        <v>618556</v>
      </c>
      <c r="E86" s="7">
        <v>603980</v>
      </c>
      <c r="F86" s="7">
        <v>0</v>
      </c>
      <c r="G86" s="7">
        <v>656772</v>
      </c>
      <c r="H86" s="7">
        <f t="shared" si="7"/>
        <v>0</v>
      </c>
      <c r="I86" s="7">
        <f t="shared" si="8"/>
        <v>0</v>
      </c>
      <c r="J86" s="7">
        <f t="shared" si="9"/>
        <v>0</v>
      </c>
      <c r="K86" s="2">
        <f t="shared" si="10"/>
        <v>0</v>
      </c>
    </row>
    <row r="87" spans="1:11" ht="12.75">
      <c r="A87" s="1" t="s">
        <v>120</v>
      </c>
      <c r="B87" s="7">
        <v>7397102</v>
      </c>
      <c r="C87" s="7">
        <v>1438412</v>
      </c>
      <c r="D87" s="7">
        <f t="shared" si="6"/>
        <v>8835514</v>
      </c>
      <c r="E87" s="7">
        <v>8486991</v>
      </c>
      <c r="F87" s="7">
        <v>2586440</v>
      </c>
      <c r="G87" s="7">
        <v>1337334</v>
      </c>
      <c r="H87" s="7">
        <f t="shared" si="7"/>
        <v>9736097</v>
      </c>
      <c r="I87" s="7">
        <f t="shared" si="8"/>
        <v>8506667</v>
      </c>
      <c r="J87" s="7">
        <f t="shared" si="9"/>
        <v>0</v>
      </c>
      <c r="K87" s="2">
        <f t="shared" si="10"/>
        <v>8506667</v>
      </c>
    </row>
    <row r="88" spans="1:11" ht="12.75">
      <c r="A88" s="1" t="s">
        <v>121</v>
      </c>
      <c r="B88" s="7">
        <v>0</v>
      </c>
      <c r="C88" s="7">
        <v>1162183</v>
      </c>
      <c r="D88" s="7">
        <f t="shared" si="6"/>
        <v>1162183</v>
      </c>
      <c r="E88" s="7">
        <v>600430</v>
      </c>
      <c r="F88" s="7">
        <v>0</v>
      </c>
      <c r="G88" s="7">
        <v>1203310</v>
      </c>
      <c r="H88" s="7">
        <f t="shared" si="7"/>
        <v>0</v>
      </c>
      <c r="I88" s="7">
        <f t="shared" si="8"/>
        <v>0</v>
      </c>
      <c r="J88" s="7">
        <f t="shared" si="9"/>
        <v>0</v>
      </c>
      <c r="K88" s="2">
        <f t="shared" si="10"/>
        <v>0</v>
      </c>
    </row>
    <row r="89" spans="1:11" ht="12.75">
      <c r="A89" s="1" t="s">
        <v>122</v>
      </c>
      <c r="B89" s="7">
        <v>1648609</v>
      </c>
      <c r="C89" s="7">
        <v>934948</v>
      </c>
      <c r="D89" s="7">
        <f t="shared" si="6"/>
        <v>2583557</v>
      </c>
      <c r="E89" s="7">
        <v>2671855</v>
      </c>
      <c r="F89" s="7">
        <v>0</v>
      </c>
      <c r="G89" s="7">
        <v>887877</v>
      </c>
      <c r="H89" s="7">
        <f t="shared" si="7"/>
        <v>1783978</v>
      </c>
      <c r="I89" s="7">
        <f t="shared" si="8"/>
        <v>1783978</v>
      </c>
      <c r="J89" s="7">
        <f t="shared" si="9"/>
        <v>0</v>
      </c>
      <c r="K89" s="2">
        <f t="shared" si="10"/>
        <v>1783978</v>
      </c>
    </row>
    <row r="90" spans="1:11" ht="12.75">
      <c r="A90" s="1" t="s">
        <v>123</v>
      </c>
      <c r="B90" s="7">
        <v>542711</v>
      </c>
      <c r="C90" s="7">
        <v>3715981</v>
      </c>
      <c r="D90" s="7">
        <f t="shared" si="6"/>
        <v>4258692</v>
      </c>
      <c r="E90" s="7">
        <v>5257702</v>
      </c>
      <c r="F90" s="7">
        <v>0</v>
      </c>
      <c r="G90" s="7">
        <v>3978158</v>
      </c>
      <c r="H90" s="7">
        <f t="shared" si="7"/>
        <v>1279544</v>
      </c>
      <c r="I90" s="7">
        <f t="shared" si="8"/>
        <v>624118</v>
      </c>
      <c r="J90" s="7">
        <f t="shared" si="9"/>
        <v>0</v>
      </c>
      <c r="K90" s="2">
        <f t="shared" si="10"/>
        <v>624118</v>
      </c>
    </row>
    <row r="91" spans="1:11" ht="12.75">
      <c r="A91" s="1" t="s">
        <v>124</v>
      </c>
      <c r="B91" s="7">
        <v>932528</v>
      </c>
      <c r="C91" s="7">
        <v>1156390</v>
      </c>
      <c r="D91" s="7">
        <f t="shared" si="6"/>
        <v>2088918</v>
      </c>
      <c r="E91" s="7">
        <v>3067570</v>
      </c>
      <c r="F91" s="7">
        <v>0</v>
      </c>
      <c r="G91" s="7">
        <v>1110074</v>
      </c>
      <c r="H91" s="7">
        <f t="shared" si="7"/>
        <v>1957496</v>
      </c>
      <c r="I91" s="7">
        <f t="shared" si="8"/>
        <v>1072407</v>
      </c>
      <c r="J91" s="7">
        <f t="shared" si="9"/>
        <v>0</v>
      </c>
      <c r="K91" s="2">
        <f t="shared" si="10"/>
        <v>1072407</v>
      </c>
    </row>
    <row r="92" spans="1:11" ht="12.75">
      <c r="A92" s="1" t="s">
        <v>125</v>
      </c>
      <c r="B92" s="7">
        <v>519422</v>
      </c>
      <c r="C92" s="7">
        <v>156030</v>
      </c>
      <c r="D92" s="7">
        <f t="shared" si="6"/>
        <v>675452</v>
      </c>
      <c r="E92" s="7">
        <v>432271</v>
      </c>
      <c r="F92" s="7">
        <v>0</v>
      </c>
      <c r="G92" s="7">
        <v>150321</v>
      </c>
      <c r="H92" s="7">
        <f t="shared" si="7"/>
        <v>281950</v>
      </c>
      <c r="I92" s="7">
        <f t="shared" si="8"/>
        <v>281950</v>
      </c>
      <c r="J92" s="7">
        <f t="shared" si="9"/>
        <v>243181</v>
      </c>
      <c r="K92" s="2">
        <f t="shared" si="10"/>
        <v>525131</v>
      </c>
    </row>
    <row r="93" spans="1:11" ht="12.75">
      <c r="A93" s="1" t="s">
        <v>126</v>
      </c>
      <c r="B93" s="7">
        <v>6463633</v>
      </c>
      <c r="C93" s="7">
        <v>3445976</v>
      </c>
      <c r="D93" s="7">
        <f t="shared" si="6"/>
        <v>9909609</v>
      </c>
      <c r="E93" s="7">
        <v>10302093</v>
      </c>
      <c r="F93" s="7">
        <v>0</v>
      </c>
      <c r="G93" s="7">
        <v>3178584</v>
      </c>
      <c r="H93" s="7">
        <f t="shared" si="7"/>
        <v>7123509</v>
      </c>
      <c r="I93" s="7">
        <f t="shared" si="8"/>
        <v>7123509</v>
      </c>
      <c r="J93" s="7">
        <f t="shared" si="9"/>
        <v>0</v>
      </c>
      <c r="K93" s="2">
        <f t="shared" si="10"/>
        <v>7123509</v>
      </c>
    </row>
    <row r="94" spans="1:11" ht="12.75">
      <c r="A94" s="1" t="s">
        <v>127</v>
      </c>
      <c r="B94" s="7">
        <v>1960637</v>
      </c>
      <c r="C94" s="7">
        <v>569076</v>
      </c>
      <c r="D94" s="7">
        <f t="shared" si="6"/>
        <v>2529713</v>
      </c>
      <c r="E94" s="7">
        <v>2027402</v>
      </c>
      <c r="F94" s="7">
        <v>558088</v>
      </c>
      <c r="G94" s="7">
        <v>590622</v>
      </c>
      <c r="H94" s="7">
        <f t="shared" si="7"/>
        <v>1994868</v>
      </c>
      <c r="I94" s="7">
        <f t="shared" si="8"/>
        <v>1994868</v>
      </c>
      <c r="J94" s="7">
        <f t="shared" si="9"/>
        <v>0</v>
      </c>
      <c r="K94" s="2">
        <f t="shared" si="10"/>
        <v>1994868</v>
      </c>
    </row>
    <row r="95" spans="1:11" ht="12.75">
      <c r="A95" s="1" t="s">
        <v>128</v>
      </c>
      <c r="B95" s="7">
        <v>430442</v>
      </c>
      <c r="C95" s="7">
        <v>173780</v>
      </c>
      <c r="D95" s="7">
        <f t="shared" si="6"/>
        <v>604222</v>
      </c>
      <c r="E95" s="7">
        <v>522362</v>
      </c>
      <c r="F95" s="7">
        <v>0</v>
      </c>
      <c r="G95" s="7">
        <v>174681</v>
      </c>
      <c r="H95" s="7">
        <f t="shared" si="7"/>
        <v>347681</v>
      </c>
      <c r="I95" s="7">
        <f t="shared" si="8"/>
        <v>347681</v>
      </c>
      <c r="J95" s="7">
        <f t="shared" si="9"/>
        <v>81860</v>
      </c>
      <c r="K95" s="2">
        <f t="shared" si="10"/>
        <v>429541</v>
      </c>
    </row>
    <row r="96" spans="1:11" ht="12.75">
      <c r="A96" s="1" t="s">
        <v>129</v>
      </c>
      <c r="B96" s="7">
        <v>715453</v>
      </c>
      <c r="C96" s="7">
        <v>270779</v>
      </c>
      <c r="D96" s="7">
        <f t="shared" si="6"/>
        <v>986232</v>
      </c>
      <c r="E96" s="7">
        <v>818253</v>
      </c>
      <c r="F96" s="7">
        <v>0</v>
      </c>
      <c r="G96" s="7">
        <v>272739</v>
      </c>
      <c r="H96" s="7">
        <f t="shared" si="7"/>
        <v>545514</v>
      </c>
      <c r="I96" s="7">
        <f t="shared" si="8"/>
        <v>545514</v>
      </c>
      <c r="J96" s="7">
        <f t="shared" si="9"/>
        <v>167979</v>
      </c>
      <c r="K96" s="2">
        <f t="shared" si="10"/>
        <v>713493</v>
      </c>
    </row>
    <row r="97" spans="1:11" ht="12.75">
      <c r="A97" s="1" t="s">
        <v>130</v>
      </c>
      <c r="B97" s="7">
        <v>0</v>
      </c>
      <c r="C97" s="7">
        <v>1175079</v>
      </c>
      <c r="D97" s="7">
        <f t="shared" si="6"/>
        <v>1175079</v>
      </c>
      <c r="E97" s="7">
        <v>1493322</v>
      </c>
      <c r="F97" s="7">
        <v>0</v>
      </c>
      <c r="G97" s="7">
        <v>1163304</v>
      </c>
      <c r="H97" s="7">
        <f t="shared" si="7"/>
        <v>330018</v>
      </c>
      <c r="I97" s="7">
        <f t="shared" si="8"/>
        <v>0</v>
      </c>
      <c r="J97" s="7">
        <f t="shared" si="9"/>
        <v>11775</v>
      </c>
      <c r="K97" s="2">
        <f t="shared" si="10"/>
        <v>11775</v>
      </c>
    </row>
    <row r="98" spans="1:11" ht="12.75">
      <c r="A98" s="1" t="s">
        <v>131</v>
      </c>
      <c r="B98" s="7">
        <v>890442</v>
      </c>
      <c r="C98" s="7">
        <v>372746</v>
      </c>
      <c r="D98" s="7">
        <f t="shared" si="6"/>
        <v>1263188</v>
      </c>
      <c r="E98" s="7">
        <v>1225022</v>
      </c>
      <c r="F98" s="7">
        <v>332200</v>
      </c>
      <c r="G98" s="7">
        <v>385335</v>
      </c>
      <c r="H98" s="7">
        <f t="shared" si="7"/>
        <v>1171887</v>
      </c>
      <c r="I98" s="7">
        <f t="shared" si="8"/>
        <v>1024008</v>
      </c>
      <c r="J98" s="7">
        <f t="shared" si="9"/>
        <v>0</v>
      </c>
      <c r="K98" s="2">
        <f t="shared" si="10"/>
        <v>1024008</v>
      </c>
    </row>
    <row r="99" spans="1:11" ht="12.75">
      <c r="A99" s="1" t="s">
        <v>132</v>
      </c>
      <c r="B99" s="7">
        <v>426080</v>
      </c>
      <c r="C99" s="7">
        <v>1360038</v>
      </c>
      <c r="D99" s="7">
        <f t="shared" si="6"/>
        <v>1786118</v>
      </c>
      <c r="E99" s="7">
        <v>2018184</v>
      </c>
      <c r="F99" s="7">
        <v>0</v>
      </c>
      <c r="G99" s="7">
        <v>1410393</v>
      </c>
      <c r="H99" s="7">
        <f t="shared" si="7"/>
        <v>607791</v>
      </c>
      <c r="I99" s="7">
        <f t="shared" si="8"/>
        <v>489992</v>
      </c>
      <c r="J99" s="7">
        <f t="shared" si="9"/>
        <v>0</v>
      </c>
      <c r="K99" s="2">
        <f t="shared" si="10"/>
        <v>489992</v>
      </c>
    </row>
    <row r="100" spans="1:11" ht="12.75">
      <c r="A100" s="1" t="s">
        <v>133</v>
      </c>
      <c r="B100" s="7">
        <v>2282402</v>
      </c>
      <c r="C100" s="7">
        <v>294460</v>
      </c>
      <c r="D100" s="7">
        <f t="shared" si="6"/>
        <v>2576862</v>
      </c>
      <c r="E100" s="7">
        <v>1643497</v>
      </c>
      <c r="F100" s="7">
        <v>636060</v>
      </c>
      <c r="G100" s="7">
        <v>291602</v>
      </c>
      <c r="H100" s="7">
        <f t="shared" si="7"/>
        <v>1987955</v>
      </c>
      <c r="I100" s="7">
        <f t="shared" si="8"/>
        <v>1987955</v>
      </c>
      <c r="J100" s="7">
        <f t="shared" si="9"/>
        <v>297305</v>
      </c>
      <c r="K100" s="2">
        <f t="shared" si="10"/>
        <v>2285260</v>
      </c>
    </row>
    <row r="101" spans="1:11" ht="12.75">
      <c r="A101" s="1" t="s">
        <v>134</v>
      </c>
      <c r="B101" s="7">
        <v>318677</v>
      </c>
      <c r="C101" s="7">
        <v>144525</v>
      </c>
      <c r="D101" s="7">
        <f t="shared" si="6"/>
        <v>463202</v>
      </c>
      <c r="E101" s="7">
        <v>346869</v>
      </c>
      <c r="F101" s="7">
        <v>0</v>
      </c>
      <c r="G101" s="7">
        <v>156491</v>
      </c>
      <c r="H101" s="7">
        <f t="shared" si="7"/>
        <v>190378</v>
      </c>
      <c r="I101" s="7">
        <f t="shared" si="8"/>
        <v>190378</v>
      </c>
      <c r="J101" s="7">
        <f t="shared" si="9"/>
        <v>116333</v>
      </c>
      <c r="K101" s="2">
        <f t="shared" si="10"/>
        <v>306711</v>
      </c>
    </row>
    <row r="102" spans="1:11" ht="12.75">
      <c r="A102" s="1" t="s">
        <v>135</v>
      </c>
      <c r="B102" s="7">
        <v>0</v>
      </c>
      <c r="C102" s="7">
        <v>159408</v>
      </c>
      <c r="D102" s="7">
        <f t="shared" si="6"/>
        <v>159408</v>
      </c>
      <c r="E102" s="7">
        <v>7762</v>
      </c>
      <c r="F102" s="7">
        <v>0</v>
      </c>
      <c r="G102" s="7">
        <v>196365</v>
      </c>
      <c r="H102" s="7">
        <f t="shared" si="7"/>
        <v>0</v>
      </c>
      <c r="I102" s="7">
        <f t="shared" si="8"/>
        <v>0</v>
      </c>
      <c r="J102" s="7">
        <f t="shared" si="9"/>
        <v>0</v>
      </c>
      <c r="K102" s="2">
        <f t="shared" si="10"/>
        <v>0</v>
      </c>
    </row>
    <row r="103" spans="1:11" ht="12.75">
      <c r="A103" s="1" t="s">
        <v>136</v>
      </c>
      <c r="B103" s="7">
        <v>3029265</v>
      </c>
      <c r="C103" s="7">
        <v>2526664</v>
      </c>
      <c r="D103" s="7">
        <f t="shared" si="6"/>
        <v>5555929</v>
      </c>
      <c r="E103" s="7">
        <v>5802406</v>
      </c>
      <c r="F103" s="7">
        <v>0</v>
      </c>
      <c r="G103" s="7">
        <v>2367335</v>
      </c>
      <c r="H103" s="7">
        <f t="shared" si="7"/>
        <v>3435071</v>
      </c>
      <c r="I103" s="7">
        <f t="shared" si="8"/>
        <v>3435071</v>
      </c>
      <c r="J103" s="7">
        <f t="shared" si="9"/>
        <v>0</v>
      </c>
      <c r="K103" s="2">
        <f t="shared" si="10"/>
        <v>3435071</v>
      </c>
    </row>
    <row r="104" spans="1:11" ht="12.75">
      <c r="A104" s="1" t="s">
        <v>137</v>
      </c>
      <c r="B104" s="7">
        <v>0</v>
      </c>
      <c r="C104" s="7">
        <v>6733838</v>
      </c>
      <c r="D104" s="7">
        <f t="shared" si="6"/>
        <v>6733838</v>
      </c>
      <c r="E104" s="7">
        <v>8069827</v>
      </c>
      <c r="F104" s="7">
        <v>0</v>
      </c>
      <c r="G104" s="7">
        <v>6609402</v>
      </c>
      <c r="H104" s="7">
        <f t="shared" si="7"/>
        <v>1460425</v>
      </c>
      <c r="I104" s="7">
        <f t="shared" si="8"/>
        <v>0</v>
      </c>
      <c r="J104" s="7">
        <f t="shared" si="9"/>
        <v>124436</v>
      </c>
      <c r="K104" s="2">
        <f t="shared" si="10"/>
        <v>124436</v>
      </c>
    </row>
    <row r="105" spans="1:11" ht="12.75">
      <c r="A105" s="1" t="s">
        <v>138</v>
      </c>
      <c r="B105" s="7">
        <v>125489</v>
      </c>
      <c r="C105" s="7">
        <v>977723</v>
      </c>
      <c r="D105" s="7">
        <f t="shared" si="6"/>
        <v>1103212</v>
      </c>
      <c r="E105" s="7">
        <v>1448628</v>
      </c>
      <c r="F105" s="7">
        <v>0</v>
      </c>
      <c r="G105" s="7">
        <v>974300</v>
      </c>
      <c r="H105" s="7">
        <f t="shared" si="7"/>
        <v>474328</v>
      </c>
      <c r="I105" s="7">
        <f t="shared" si="8"/>
        <v>144312</v>
      </c>
      <c r="J105" s="7">
        <f t="shared" si="9"/>
        <v>0</v>
      </c>
      <c r="K105" s="2">
        <f t="shared" si="10"/>
        <v>144312</v>
      </c>
    </row>
    <row r="106" spans="1:11" ht="12.75">
      <c r="A106" s="1" t="s">
        <v>139</v>
      </c>
      <c r="B106" s="7">
        <v>310746</v>
      </c>
      <c r="C106" s="7">
        <v>568882</v>
      </c>
      <c r="D106" s="7">
        <f t="shared" si="6"/>
        <v>879628</v>
      </c>
      <c r="E106" s="7">
        <v>1025878</v>
      </c>
      <c r="F106" s="7">
        <v>0</v>
      </c>
      <c r="G106" s="7">
        <v>589981</v>
      </c>
      <c r="H106" s="7">
        <f t="shared" si="7"/>
        <v>435897</v>
      </c>
      <c r="I106" s="7">
        <f t="shared" si="8"/>
        <v>357358</v>
      </c>
      <c r="J106" s="7">
        <f t="shared" si="9"/>
        <v>0</v>
      </c>
      <c r="K106" s="2">
        <f t="shared" si="10"/>
        <v>357358</v>
      </c>
    </row>
    <row r="107" spans="1:11" ht="12.75">
      <c r="A107" s="1" t="s">
        <v>140</v>
      </c>
      <c r="B107" s="7">
        <v>0</v>
      </c>
      <c r="C107" s="7">
        <v>4041609</v>
      </c>
      <c r="D107" s="7">
        <f t="shared" si="6"/>
        <v>4041609</v>
      </c>
      <c r="E107" s="7">
        <v>4315268</v>
      </c>
      <c r="F107" s="7">
        <v>0</v>
      </c>
      <c r="G107" s="7">
        <v>4409943</v>
      </c>
      <c r="H107" s="7">
        <f t="shared" si="7"/>
        <v>0</v>
      </c>
      <c r="I107" s="7">
        <f t="shared" si="8"/>
        <v>0</v>
      </c>
      <c r="J107" s="7">
        <f t="shared" si="9"/>
        <v>0</v>
      </c>
      <c r="K107" s="2">
        <f t="shared" si="10"/>
        <v>0</v>
      </c>
    </row>
    <row r="108" spans="1:11" ht="12.75">
      <c r="A108" s="1" t="s">
        <v>141</v>
      </c>
      <c r="B108" s="7">
        <v>42860</v>
      </c>
      <c r="C108" s="7">
        <v>404145</v>
      </c>
      <c r="D108" s="7">
        <f t="shared" si="6"/>
        <v>447005</v>
      </c>
      <c r="E108" s="7">
        <v>501966</v>
      </c>
      <c r="F108" s="7">
        <v>0</v>
      </c>
      <c r="G108" s="7">
        <v>488621</v>
      </c>
      <c r="H108" s="7">
        <f t="shared" si="7"/>
        <v>13345</v>
      </c>
      <c r="I108" s="7">
        <f t="shared" si="8"/>
        <v>13345</v>
      </c>
      <c r="J108" s="7">
        <f t="shared" si="9"/>
        <v>0</v>
      </c>
      <c r="K108" s="2">
        <f t="shared" si="10"/>
        <v>13345</v>
      </c>
    </row>
    <row r="109" spans="1:11" ht="12.75">
      <c r="A109" s="1" t="s">
        <v>142</v>
      </c>
      <c r="B109" s="7">
        <v>0</v>
      </c>
      <c r="C109" s="7">
        <v>32972</v>
      </c>
      <c r="D109" s="7">
        <f t="shared" si="6"/>
        <v>32972</v>
      </c>
      <c r="E109" s="7">
        <v>25878</v>
      </c>
      <c r="F109" s="7">
        <v>0</v>
      </c>
      <c r="G109" s="7">
        <v>34139</v>
      </c>
      <c r="H109" s="7">
        <f t="shared" si="7"/>
        <v>0</v>
      </c>
      <c r="I109" s="7">
        <f t="shared" si="8"/>
        <v>0</v>
      </c>
      <c r="J109" s="7">
        <f t="shared" si="9"/>
        <v>0</v>
      </c>
      <c r="K109" s="2">
        <f t="shared" si="10"/>
        <v>0</v>
      </c>
    </row>
    <row r="110" spans="1:11" ht="12.75">
      <c r="A110" s="1" t="s">
        <v>143</v>
      </c>
      <c r="B110" s="7">
        <v>3879594</v>
      </c>
      <c r="C110" s="7">
        <v>740745</v>
      </c>
      <c r="D110" s="7">
        <f t="shared" si="6"/>
        <v>4620339</v>
      </c>
      <c r="E110" s="7">
        <v>3685683</v>
      </c>
      <c r="F110" s="7">
        <v>770750</v>
      </c>
      <c r="G110" s="7">
        <v>804170</v>
      </c>
      <c r="H110" s="7">
        <f t="shared" si="7"/>
        <v>3652263</v>
      </c>
      <c r="I110" s="7">
        <f t="shared" si="8"/>
        <v>3652263</v>
      </c>
      <c r="J110" s="7">
        <f t="shared" si="9"/>
        <v>163906</v>
      </c>
      <c r="K110" s="2">
        <f t="shared" si="10"/>
        <v>3816169</v>
      </c>
    </row>
    <row r="111" spans="1:11" ht="12.75">
      <c r="A111" s="1" t="s">
        <v>144</v>
      </c>
      <c r="B111" s="7">
        <v>0</v>
      </c>
      <c r="C111" s="7">
        <v>592909</v>
      </c>
      <c r="D111" s="7">
        <f t="shared" si="6"/>
        <v>592909</v>
      </c>
      <c r="E111" s="7">
        <v>319202</v>
      </c>
      <c r="F111" s="7">
        <v>0</v>
      </c>
      <c r="G111" s="7">
        <v>621040</v>
      </c>
      <c r="H111" s="7">
        <f t="shared" si="7"/>
        <v>0</v>
      </c>
      <c r="I111" s="7">
        <f t="shared" si="8"/>
        <v>0</v>
      </c>
      <c r="J111" s="7">
        <f t="shared" si="9"/>
        <v>0</v>
      </c>
      <c r="K111" s="2">
        <f t="shared" si="10"/>
        <v>0</v>
      </c>
    </row>
    <row r="112" spans="1:11" ht="12.75">
      <c r="A112" s="1" t="s">
        <v>145</v>
      </c>
      <c r="B112" s="7">
        <v>2533284</v>
      </c>
      <c r="C112" s="7">
        <v>948500</v>
      </c>
      <c r="D112" s="7">
        <f t="shared" si="6"/>
        <v>3481784</v>
      </c>
      <c r="E112" s="7">
        <v>3057874</v>
      </c>
      <c r="F112" s="7">
        <v>0</v>
      </c>
      <c r="G112" s="7">
        <v>886420</v>
      </c>
      <c r="H112" s="7">
        <f t="shared" si="7"/>
        <v>2171454</v>
      </c>
      <c r="I112" s="7">
        <f t="shared" si="8"/>
        <v>2171454</v>
      </c>
      <c r="J112" s="7">
        <f t="shared" si="9"/>
        <v>423910</v>
      </c>
      <c r="K112" s="2">
        <f t="shared" si="10"/>
        <v>2595364</v>
      </c>
    </row>
    <row r="113" spans="1:11" ht="12.75">
      <c r="A113" s="1" t="s">
        <v>146</v>
      </c>
      <c r="B113" s="7">
        <v>437599</v>
      </c>
      <c r="C113" s="7">
        <v>256321</v>
      </c>
      <c r="D113" s="7">
        <f t="shared" si="6"/>
        <v>693920</v>
      </c>
      <c r="E113" s="7">
        <v>941347</v>
      </c>
      <c r="F113" s="7">
        <v>0</v>
      </c>
      <c r="G113" s="7">
        <v>245103</v>
      </c>
      <c r="H113" s="7">
        <f t="shared" si="7"/>
        <v>696244</v>
      </c>
      <c r="I113" s="7">
        <f t="shared" si="8"/>
        <v>503239</v>
      </c>
      <c r="J113" s="7">
        <f t="shared" si="9"/>
        <v>0</v>
      </c>
      <c r="K113" s="2">
        <f t="shared" si="10"/>
        <v>503239</v>
      </c>
    </row>
    <row r="114" spans="1:11" ht="12.75">
      <c r="A114" s="1" t="s">
        <v>147</v>
      </c>
      <c r="B114" s="7">
        <v>4554274</v>
      </c>
      <c r="C114" s="7">
        <v>1263238</v>
      </c>
      <c r="D114" s="7">
        <f t="shared" si="6"/>
        <v>5817512</v>
      </c>
      <c r="E114" s="7">
        <v>5264827</v>
      </c>
      <c r="F114" s="7">
        <v>1211088</v>
      </c>
      <c r="G114" s="7">
        <v>1208536</v>
      </c>
      <c r="H114" s="7">
        <f t="shared" si="7"/>
        <v>5267379</v>
      </c>
      <c r="I114" s="7">
        <f t="shared" si="8"/>
        <v>5237415</v>
      </c>
      <c r="J114" s="7">
        <f t="shared" si="9"/>
        <v>0</v>
      </c>
      <c r="K114" s="2">
        <f t="shared" si="10"/>
        <v>5237415</v>
      </c>
    </row>
    <row r="115" spans="1:11" ht="12.75">
      <c r="A115" s="1" t="s">
        <v>148</v>
      </c>
      <c r="B115" s="7">
        <v>4198912</v>
      </c>
      <c r="C115" s="7">
        <v>567249</v>
      </c>
      <c r="D115" s="7">
        <f t="shared" si="6"/>
        <v>4766161</v>
      </c>
      <c r="E115" s="7">
        <v>3885428</v>
      </c>
      <c r="F115" s="7">
        <v>1309920</v>
      </c>
      <c r="G115" s="7">
        <v>549647</v>
      </c>
      <c r="H115" s="7">
        <f t="shared" si="7"/>
        <v>4645701</v>
      </c>
      <c r="I115" s="7">
        <f t="shared" si="8"/>
        <v>4645701</v>
      </c>
      <c r="J115" s="7">
        <f t="shared" si="9"/>
        <v>0</v>
      </c>
      <c r="K115" s="2">
        <f t="shared" si="10"/>
        <v>4645701</v>
      </c>
    </row>
    <row r="116" spans="1:11" ht="12.75">
      <c r="A116" s="1" t="s">
        <v>149</v>
      </c>
      <c r="B116" s="7">
        <v>0</v>
      </c>
      <c r="C116" s="7">
        <v>1578481</v>
      </c>
      <c r="D116" s="7">
        <f t="shared" si="6"/>
        <v>1578481</v>
      </c>
      <c r="E116" s="7">
        <v>1330085</v>
      </c>
      <c r="F116" s="7">
        <v>0</v>
      </c>
      <c r="G116" s="7">
        <v>1645203</v>
      </c>
      <c r="H116" s="7">
        <f t="shared" si="7"/>
        <v>0</v>
      </c>
      <c r="I116" s="7">
        <f t="shared" si="8"/>
        <v>0</v>
      </c>
      <c r="J116" s="7">
        <f t="shared" si="9"/>
        <v>0</v>
      </c>
      <c r="K116" s="2">
        <f t="shared" si="10"/>
        <v>0</v>
      </c>
    </row>
    <row r="117" spans="1:11" ht="12.75">
      <c r="A117" s="1" t="s">
        <v>150</v>
      </c>
      <c r="B117" s="7">
        <v>1774871</v>
      </c>
      <c r="C117" s="7">
        <v>2921495</v>
      </c>
      <c r="D117" s="7">
        <f t="shared" si="6"/>
        <v>4696366</v>
      </c>
      <c r="E117" s="7">
        <v>5793205</v>
      </c>
      <c r="F117" s="7">
        <v>0</v>
      </c>
      <c r="G117" s="7">
        <v>2925415</v>
      </c>
      <c r="H117" s="7">
        <f t="shared" si="7"/>
        <v>2867790</v>
      </c>
      <c r="I117" s="7">
        <f t="shared" si="8"/>
        <v>2041102</v>
      </c>
      <c r="J117" s="7">
        <f t="shared" si="9"/>
        <v>0</v>
      </c>
      <c r="K117" s="2">
        <f t="shared" si="10"/>
        <v>2041102</v>
      </c>
    </row>
    <row r="118" spans="1:11" ht="12.75">
      <c r="A118" s="1" t="s">
        <v>151</v>
      </c>
      <c r="B118" s="7">
        <v>2673033</v>
      </c>
      <c r="C118" s="7">
        <v>3262502</v>
      </c>
      <c r="D118" s="7">
        <f t="shared" si="6"/>
        <v>5935535</v>
      </c>
      <c r="E118" s="7">
        <v>8602564</v>
      </c>
      <c r="F118" s="7">
        <v>0</v>
      </c>
      <c r="G118" s="7">
        <v>3675736</v>
      </c>
      <c r="H118" s="7">
        <f t="shared" si="7"/>
        <v>4926828</v>
      </c>
      <c r="I118" s="7">
        <f t="shared" si="8"/>
        <v>3073988</v>
      </c>
      <c r="J118" s="7">
        <f t="shared" si="9"/>
        <v>0</v>
      </c>
      <c r="K118" s="2">
        <f t="shared" si="10"/>
        <v>3073988</v>
      </c>
    </row>
    <row r="119" spans="1:11" ht="12.75">
      <c r="A119" s="1" t="s">
        <v>152</v>
      </c>
      <c r="B119" s="7">
        <v>2116855</v>
      </c>
      <c r="C119" s="7">
        <v>1635218</v>
      </c>
      <c r="D119" s="7">
        <f t="shared" si="6"/>
        <v>3752073</v>
      </c>
      <c r="E119" s="7">
        <v>3746325</v>
      </c>
      <c r="F119" s="7">
        <v>0</v>
      </c>
      <c r="G119" s="7">
        <v>1664378</v>
      </c>
      <c r="H119" s="7">
        <f t="shared" si="7"/>
        <v>2081947</v>
      </c>
      <c r="I119" s="7">
        <f t="shared" si="8"/>
        <v>2081947</v>
      </c>
      <c r="J119" s="7">
        <f t="shared" si="9"/>
        <v>5748</v>
      </c>
      <c r="K119" s="2">
        <f t="shared" si="10"/>
        <v>2087695</v>
      </c>
    </row>
    <row r="120" spans="1:11" ht="12.75">
      <c r="A120" s="1" t="s">
        <v>153</v>
      </c>
      <c r="B120" s="7">
        <v>8177954</v>
      </c>
      <c r="C120" s="7">
        <v>6313509</v>
      </c>
      <c r="D120" s="7">
        <f t="shared" si="6"/>
        <v>14491463</v>
      </c>
      <c r="E120" s="7">
        <v>15453836</v>
      </c>
      <c r="F120" s="7">
        <v>0</v>
      </c>
      <c r="G120" s="7">
        <v>6149624</v>
      </c>
      <c r="H120" s="7">
        <f t="shared" si="7"/>
        <v>9304212</v>
      </c>
      <c r="I120" s="7">
        <f t="shared" si="8"/>
        <v>9304212</v>
      </c>
      <c r="J120" s="7">
        <f t="shared" si="9"/>
        <v>0</v>
      </c>
      <c r="K120" s="2">
        <f t="shared" si="10"/>
        <v>9304212</v>
      </c>
    </row>
    <row r="121" spans="1:11" ht="12.75">
      <c r="A121" s="1" t="s">
        <v>154</v>
      </c>
      <c r="B121" s="7">
        <v>0</v>
      </c>
      <c r="C121" s="7">
        <v>907631</v>
      </c>
      <c r="D121" s="7">
        <f t="shared" si="6"/>
        <v>907631</v>
      </c>
      <c r="E121" s="7">
        <v>327754</v>
      </c>
      <c r="F121" s="7">
        <v>0</v>
      </c>
      <c r="G121" s="7">
        <v>829504</v>
      </c>
      <c r="H121" s="7">
        <f t="shared" si="7"/>
        <v>0</v>
      </c>
      <c r="I121" s="7">
        <f t="shared" si="8"/>
        <v>0</v>
      </c>
      <c r="J121" s="7">
        <f t="shared" si="9"/>
        <v>78127</v>
      </c>
      <c r="K121" s="2">
        <f t="shared" si="10"/>
        <v>78127</v>
      </c>
    </row>
    <row r="122" spans="1:11" ht="12.75">
      <c r="A122" s="1" t="s">
        <v>155</v>
      </c>
      <c r="B122" s="7">
        <v>3143869</v>
      </c>
      <c r="C122" s="7">
        <v>1097179</v>
      </c>
      <c r="D122" s="7">
        <f t="shared" si="6"/>
        <v>4241048</v>
      </c>
      <c r="E122" s="7">
        <v>4216710</v>
      </c>
      <c r="F122" s="7">
        <v>1060325</v>
      </c>
      <c r="G122" s="7">
        <v>1148089</v>
      </c>
      <c r="H122" s="7">
        <f t="shared" si="7"/>
        <v>4128946</v>
      </c>
      <c r="I122" s="7">
        <f t="shared" si="8"/>
        <v>3615449</v>
      </c>
      <c r="J122" s="7">
        <f t="shared" si="9"/>
        <v>0</v>
      </c>
      <c r="K122" s="2">
        <f t="shared" si="10"/>
        <v>3615449</v>
      </c>
    </row>
    <row r="123" spans="1:11" ht="12.75">
      <c r="A123" s="1" t="s">
        <v>156</v>
      </c>
      <c r="B123" s="7">
        <v>430471</v>
      </c>
      <c r="C123" s="7">
        <v>293090</v>
      </c>
      <c r="D123" s="7">
        <f t="shared" si="6"/>
        <v>723561</v>
      </c>
      <c r="E123" s="7">
        <v>790723</v>
      </c>
      <c r="F123" s="7">
        <v>0</v>
      </c>
      <c r="G123" s="7">
        <v>293091</v>
      </c>
      <c r="H123" s="7">
        <f t="shared" si="7"/>
        <v>497632</v>
      </c>
      <c r="I123" s="7">
        <f t="shared" si="8"/>
        <v>495042</v>
      </c>
      <c r="J123" s="7">
        <f t="shared" si="9"/>
        <v>0</v>
      </c>
      <c r="K123" s="2">
        <f t="shared" si="10"/>
        <v>495042</v>
      </c>
    </row>
    <row r="124" spans="1:11" ht="12.75">
      <c r="A124" s="1" t="s">
        <v>157</v>
      </c>
      <c r="B124" s="7">
        <v>10538576</v>
      </c>
      <c r="C124" s="7">
        <v>4225909</v>
      </c>
      <c r="D124" s="7">
        <f t="shared" si="6"/>
        <v>14764485</v>
      </c>
      <c r="E124" s="7">
        <v>13598585</v>
      </c>
      <c r="F124" s="7">
        <v>0</v>
      </c>
      <c r="G124" s="7">
        <v>4211715</v>
      </c>
      <c r="H124" s="7">
        <f t="shared" si="7"/>
        <v>9386870</v>
      </c>
      <c r="I124" s="7">
        <f t="shared" si="8"/>
        <v>9386870</v>
      </c>
      <c r="J124" s="7">
        <f t="shared" si="9"/>
        <v>1165900</v>
      </c>
      <c r="K124" s="2">
        <f t="shared" si="10"/>
        <v>10552770</v>
      </c>
    </row>
    <row r="125" spans="1:11" ht="12.75">
      <c r="A125" s="1" t="s">
        <v>158</v>
      </c>
      <c r="B125" s="7">
        <v>401116</v>
      </c>
      <c r="C125" s="7">
        <v>781987</v>
      </c>
      <c r="D125" s="7">
        <f t="shared" si="6"/>
        <v>1183103</v>
      </c>
      <c r="E125" s="7">
        <v>1470348</v>
      </c>
      <c r="F125" s="7">
        <v>0</v>
      </c>
      <c r="G125" s="7">
        <v>729169</v>
      </c>
      <c r="H125" s="7">
        <f t="shared" si="7"/>
        <v>741179</v>
      </c>
      <c r="I125" s="7">
        <f t="shared" si="8"/>
        <v>461283</v>
      </c>
      <c r="J125" s="7">
        <f t="shared" si="9"/>
        <v>0</v>
      </c>
      <c r="K125" s="2">
        <f t="shared" si="10"/>
        <v>461283</v>
      </c>
    </row>
    <row r="126" spans="1:11" ht="12.75">
      <c r="A126" s="1" t="s">
        <v>159</v>
      </c>
      <c r="B126" s="7">
        <v>1465116</v>
      </c>
      <c r="C126" s="7">
        <v>1606752</v>
      </c>
      <c r="D126" s="7">
        <f t="shared" si="6"/>
        <v>3071868</v>
      </c>
      <c r="E126" s="7">
        <v>3913268</v>
      </c>
      <c r="F126" s="7">
        <v>0</v>
      </c>
      <c r="G126" s="7">
        <v>1514027</v>
      </c>
      <c r="H126" s="7">
        <f t="shared" si="7"/>
        <v>2399241</v>
      </c>
      <c r="I126" s="7">
        <f t="shared" si="8"/>
        <v>1684883</v>
      </c>
      <c r="J126" s="7">
        <f t="shared" si="9"/>
        <v>0</v>
      </c>
      <c r="K126" s="2">
        <f t="shared" si="10"/>
        <v>1684883</v>
      </c>
    </row>
    <row r="127" spans="1:11" ht="12.75">
      <c r="A127" s="1" t="s">
        <v>160</v>
      </c>
      <c r="B127" s="7">
        <v>5618159</v>
      </c>
      <c r="C127" s="7">
        <v>4791147</v>
      </c>
      <c r="D127" s="7">
        <f t="shared" si="6"/>
        <v>10409306</v>
      </c>
      <c r="E127" s="7">
        <v>13552974</v>
      </c>
      <c r="F127" s="7">
        <v>0</v>
      </c>
      <c r="G127" s="7">
        <v>4731202</v>
      </c>
      <c r="H127" s="7">
        <f t="shared" si="7"/>
        <v>8821772</v>
      </c>
      <c r="I127" s="7">
        <f t="shared" si="8"/>
        <v>6460883</v>
      </c>
      <c r="J127" s="7">
        <f t="shared" si="9"/>
        <v>0</v>
      </c>
      <c r="K127" s="2">
        <f t="shared" si="10"/>
        <v>6460883</v>
      </c>
    </row>
    <row r="128" spans="1:11" ht="12.75">
      <c r="A128" s="1" t="s">
        <v>161</v>
      </c>
      <c r="B128" s="7">
        <v>3370560</v>
      </c>
      <c r="C128" s="7">
        <v>578338</v>
      </c>
      <c r="D128" s="7">
        <f t="shared" si="6"/>
        <v>3948898</v>
      </c>
      <c r="E128" s="7">
        <v>3169123</v>
      </c>
      <c r="F128" s="7">
        <v>1169980</v>
      </c>
      <c r="G128" s="7">
        <v>593196</v>
      </c>
      <c r="H128" s="7">
        <f t="shared" si="7"/>
        <v>3745907</v>
      </c>
      <c r="I128" s="7">
        <f t="shared" si="8"/>
        <v>3745907</v>
      </c>
      <c r="J128" s="7">
        <f t="shared" si="9"/>
        <v>0</v>
      </c>
      <c r="K128" s="2">
        <f t="shared" si="10"/>
        <v>3745907</v>
      </c>
    </row>
    <row r="129" spans="1:11" ht="12.75">
      <c r="A129" s="1" t="s">
        <v>162</v>
      </c>
      <c r="B129" s="7">
        <v>143168</v>
      </c>
      <c r="C129" s="7">
        <v>93420</v>
      </c>
      <c r="D129" s="7">
        <f t="shared" si="6"/>
        <v>236588</v>
      </c>
      <c r="E129" s="7">
        <v>293756</v>
      </c>
      <c r="F129" s="7">
        <v>0</v>
      </c>
      <c r="G129" s="7">
        <v>102245</v>
      </c>
      <c r="H129" s="7">
        <f t="shared" si="7"/>
        <v>191511</v>
      </c>
      <c r="I129" s="7">
        <f t="shared" si="8"/>
        <v>164643</v>
      </c>
      <c r="J129" s="7">
        <f t="shared" si="9"/>
        <v>0</v>
      </c>
      <c r="K129" s="2">
        <f t="shared" si="10"/>
        <v>164643</v>
      </c>
    </row>
    <row r="130" spans="1:11" ht="12.75">
      <c r="A130" s="1" t="s">
        <v>163</v>
      </c>
      <c r="B130" s="7">
        <v>386861</v>
      </c>
      <c r="C130" s="7">
        <v>138859</v>
      </c>
      <c r="D130" s="7">
        <f t="shared" si="6"/>
        <v>525720</v>
      </c>
      <c r="E130" s="7">
        <v>572158</v>
      </c>
      <c r="F130" s="7">
        <v>135913</v>
      </c>
      <c r="G130" s="7">
        <v>145071</v>
      </c>
      <c r="H130" s="7">
        <f t="shared" si="7"/>
        <v>563000</v>
      </c>
      <c r="I130" s="7">
        <f t="shared" si="8"/>
        <v>444890</v>
      </c>
      <c r="J130" s="7">
        <f t="shared" si="9"/>
        <v>0</v>
      </c>
      <c r="K130" s="2">
        <f t="shared" si="10"/>
        <v>444890</v>
      </c>
    </row>
    <row r="131" spans="1:11" ht="12.75">
      <c r="A131" s="1" t="s">
        <v>164</v>
      </c>
      <c r="B131" s="7">
        <v>2432974</v>
      </c>
      <c r="C131" s="7">
        <v>3782568</v>
      </c>
      <c r="D131" s="7">
        <f t="shared" si="6"/>
        <v>6215542</v>
      </c>
      <c r="E131" s="7">
        <v>7004484</v>
      </c>
      <c r="F131" s="7">
        <v>0</v>
      </c>
      <c r="G131" s="7">
        <v>4022172</v>
      </c>
      <c r="H131" s="7">
        <f t="shared" si="7"/>
        <v>2982312</v>
      </c>
      <c r="I131" s="7">
        <f t="shared" si="8"/>
        <v>2797920</v>
      </c>
      <c r="J131" s="7">
        <f t="shared" si="9"/>
        <v>0</v>
      </c>
      <c r="K131" s="2">
        <f t="shared" si="10"/>
        <v>2797920</v>
      </c>
    </row>
    <row r="132" spans="1:11" ht="12.75">
      <c r="A132" s="1" t="s">
        <v>165</v>
      </c>
      <c r="B132" s="7">
        <v>2615289</v>
      </c>
      <c r="C132" s="7">
        <v>1054105</v>
      </c>
      <c r="D132" s="7">
        <f t="shared" si="6"/>
        <v>3669394</v>
      </c>
      <c r="E132" s="7">
        <v>3028613</v>
      </c>
      <c r="F132" s="7">
        <v>0</v>
      </c>
      <c r="G132" s="7">
        <v>1033690</v>
      </c>
      <c r="H132" s="7">
        <f t="shared" si="7"/>
        <v>1994923</v>
      </c>
      <c r="I132" s="7">
        <f t="shared" si="8"/>
        <v>1994923</v>
      </c>
      <c r="J132" s="7">
        <f t="shared" si="9"/>
        <v>640781</v>
      </c>
      <c r="K132" s="2">
        <f t="shared" si="10"/>
        <v>2635704</v>
      </c>
    </row>
    <row r="133" spans="1:11" ht="12.75">
      <c r="A133" s="1" t="s">
        <v>166</v>
      </c>
      <c r="B133" s="7">
        <v>648987</v>
      </c>
      <c r="C133" s="7">
        <v>245784</v>
      </c>
      <c r="D133" s="7">
        <f t="shared" si="6"/>
        <v>894771</v>
      </c>
      <c r="E133" s="7">
        <v>828701</v>
      </c>
      <c r="F133" s="7">
        <v>0</v>
      </c>
      <c r="G133" s="7">
        <v>265210</v>
      </c>
      <c r="H133" s="7">
        <f t="shared" si="7"/>
        <v>563491</v>
      </c>
      <c r="I133" s="7">
        <f t="shared" si="8"/>
        <v>563491</v>
      </c>
      <c r="J133" s="7">
        <f t="shared" si="9"/>
        <v>66070</v>
      </c>
      <c r="K133" s="2">
        <f t="shared" si="10"/>
        <v>629561</v>
      </c>
    </row>
    <row r="134" spans="1:11" ht="12.75">
      <c r="A134" s="1" t="s">
        <v>167</v>
      </c>
      <c r="B134" s="7">
        <v>0</v>
      </c>
      <c r="C134" s="7">
        <v>1813287</v>
      </c>
      <c r="D134" s="7">
        <f t="shared" si="6"/>
        <v>1813287</v>
      </c>
      <c r="E134" s="7">
        <v>833596</v>
      </c>
      <c r="F134" s="7">
        <v>0</v>
      </c>
      <c r="G134" s="7">
        <v>1990544</v>
      </c>
      <c r="H134" s="7">
        <f t="shared" si="7"/>
        <v>0</v>
      </c>
      <c r="I134" s="7">
        <f t="shared" si="8"/>
        <v>0</v>
      </c>
      <c r="J134" s="7">
        <f t="shared" si="9"/>
        <v>0</v>
      </c>
      <c r="K134" s="2">
        <f t="shared" si="10"/>
        <v>0</v>
      </c>
    </row>
    <row r="135" spans="1:11" ht="12.75">
      <c r="A135" s="1" t="s">
        <v>168</v>
      </c>
      <c r="B135" s="7">
        <v>1813632</v>
      </c>
      <c r="C135" s="7">
        <v>261732</v>
      </c>
      <c r="D135" s="7">
        <f t="shared" si="6"/>
        <v>2075364</v>
      </c>
      <c r="E135" s="7">
        <v>1559305</v>
      </c>
      <c r="F135" s="7">
        <v>572700</v>
      </c>
      <c r="G135" s="7">
        <v>281281</v>
      </c>
      <c r="H135" s="7">
        <f t="shared" si="7"/>
        <v>1850724</v>
      </c>
      <c r="I135" s="7">
        <f t="shared" si="8"/>
        <v>1850724</v>
      </c>
      <c r="J135" s="7">
        <f t="shared" si="9"/>
        <v>0</v>
      </c>
      <c r="K135" s="2">
        <f t="shared" si="10"/>
        <v>1850724</v>
      </c>
    </row>
    <row r="136" spans="1:11" ht="12.75">
      <c r="A136" s="1" t="s">
        <v>169</v>
      </c>
      <c r="B136" s="7">
        <v>6060310</v>
      </c>
      <c r="C136" s="7">
        <v>1895198</v>
      </c>
      <c r="D136" s="7">
        <f t="shared" si="6"/>
        <v>7955508</v>
      </c>
      <c r="E136" s="7">
        <v>5964308</v>
      </c>
      <c r="F136" s="7">
        <v>0</v>
      </c>
      <c r="G136" s="7">
        <v>1807825</v>
      </c>
      <c r="H136" s="7">
        <f t="shared" si="7"/>
        <v>4156483</v>
      </c>
      <c r="I136" s="7">
        <f t="shared" si="8"/>
        <v>4156483</v>
      </c>
      <c r="J136" s="7">
        <f t="shared" si="9"/>
        <v>1991200</v>
      </c>
      <c r="K136" s="2">
        <f t="shared" si="10"/>
        <v>6147683</v>
      </c>
    </row>
    <row r="137" spans="1:11" ht="12.75">
      <c r="A137" s="1" t="s">
        <v>170</v>
      </c>
      <c r="B137" s="7">
        <v>3368181</v>
      </c>
      <c r="C137" s="7">
        <v>1355269</v>
      </c>
      <c r="D137" s="7">
        <f aca="true" t="shared" si="11" ref="D137:D200">B137+C137</f>
        <v>4723450</v>
      </c>
      <c r="E137" s="7">
        <v>5161809</v>
      </c>
      <c r="F137" s="7">
        <v>0</v>
      </c>
      <c r="G137" s="7">
        <v>1298798</v>
      </c>
      <c r="H137" s="7">
        <f aca="true" t="shared" si="12" ref="H137:H200">MAX(0,E137+F137-G137)</f>
        <v>3863011</v>
      </c>
      <c r="I137" s="7">
        <f aca="true" t="shared" si="13" ref="I137:I200">MIN(ROUND(B137*$I$8,0),H137)</f>
        <v>3863011</v>
      </c>
      <c r="J137" s="7">
        <f aca="true" t="shared" si="14" ref="J137:J200">IF(D137&gt;G137+I137,D137-G137-I137,)</f>
        <v>0</v>
      </c>
      <c r="K137" s="2">
        <f aca="true" t="shared" si="15" ref="K137:K200">I137+J137</f>
        <v>3863011</v>
      </c>
    </row>
    <row r="138" spans="1:11" ht="12.75">
      <c r="A138" s="1" t="s">
        <v>171</v>
      </c>
      <c r="B138" s="7">
        <v>14703579</v>
      </c>
      <c r="C138" s="7">
        <v>6625611</v>
      </c>
      <c r="D138" s="7">
        <f t="shared" si="11"/>
        <v>21329190</v>
      </c>
      <c r="E138" s="7">
        <v>19711941</v>
      </c>
      <c r="F138" s="7">
        <v>0</v>
      </c>
      <c r="G138" s="7">
        <v>6682660</v>
      </c>
      <c r="H138" s="7">
        <f t="shared" si="12"/>
        <v>13029281</v>
      </c>
      <c r="I138" s="7">
        <f t="shared" si="13"/>
        <v>13029281</v>
      </c>
      <c r="J138" s="7">
        <f t="shared" si="14"/>
        <v>1617249</v>
      </c>
      <c r="K138" s="2">
        <f t="shared" si="15"/>
        <v>14646530</v>
      </c>
    </row>
    <row r="139" spans="1:11" ht="12.75">
      <c r="A139" s="1" t="s">
        <v>172</v>
      </c>
      <c r="B139" s="7">
        <v>2342555</v>
      </c>
      <c r="C139" s="7">
        <v>1147291</v>
      </c>
      <c r="D139" s="7">
        <f t="shared" si="11"/>
        <v>3489846</v>
      </c>
      <c r="E139" s="7">
        <v>3681659</v>
      </c>
      <c r="F139" s="7">
        <v>0</v>
      </c>
      <c r="G139" s="7">
        <v>1196076</v>
      </c>
      <c r="H139" s="7">
        <f t="shared" si="12"/>
        <v>2485583</v>
      </c>
      <c r="I139" s="7">
        <f t="shared" si="13"/>
        <v>2485583</v>
      </c>
      <c r="J139" s="7">
        <f t="shared" si="14"/>
        <v>0</v>
      </c>
      <c r="K139" s="2">
        <f t="shared" si="15"/>
        <v>2485583</v>
      </c>
    </row>
    <row r="140" spans="1:11" ht="12.75">
      <c r="A140" s="1" t="s">
        <v>173</v>
      </c>
      <c r="B140" s="7">
        <v>165346</v>
      </c>
      <c r="C140" s="7">
        <v>137398</v>
      </c>
      <c r="D140" s="7">
        <f t="shared" si="11"/>
        <v>302744</v>
      </c>
      <c r="E140" s="7">
        <v>278004</v>
      </c>
      <c r="F140" s="7">
        <v>0</v>
      </c>
      <c r="G140" s="7">
        <v>131093</v>
      </c>
      <c r="H140" s="7">
        <f t="shared" si="12"/>
        <v>146911</v>
      </c>
      <c r="I140" s="7">
        <f t="shared" si="13"/>
        <v>146911</v>
      </c>
      <c r="J140" s="7">
        <f t="shared" si="14"/>
        <v>24740</v>
      </c>
      <c r="K140" s="2">
        <f t="shared" si="15"/>
        <v>171651</v>
      </c>
    </row>
    <row r="141" spans="1:11" ht="12.75">
      <c r="A141" s="1" t="s">
        <v>174</v>
      </c>
      <c r="B141" s="7">
        <v>203734</v>
      </c>
      <c r="C141" s="7">
        <v>663438</v>
      </c>
      <c r="D141" s="7">
        <f t="shared" si="11"/>
        <v>867172</v>
      </c>
      <c r="E141" s="7">
        <v>974249</v>
      </c>
      <c r="F141" s="7">
        <v>0</v>
      </c>
      <c r="G141" s="7">
        <v>746333</v>
      </c>
      <c r="H141" s="7">
        <f t="shared" si="12"/>
        <v>227916</v>
      </c>
      <c r="I141" s="7">
        <f t="shared" si="13"/>
        <v>227916</v>
      </c>
      <c r="J141" s="7">
        <f t="shared" si="14"/>
        <v>0</v>
      </c>
      <c r="K141" s="2">
        <f t="shared" si="15"/>
        <v>227916</v>
      </c>
    </row>
    <row r="142" spans="1:11" ht="12.75">
      <c r="A142" s="1" t="s">
        <v>175</v>
      </c>
      <c r="B142" s="7">
        <v>407811</v>
      </c>
      <c r="C142" s="7">
        <v>400753</v>
      </c>
      <c r="D142" s="7">
        <f t="shared" si="11"/>
        <v>808564</v>
      </c>
      <c r="E142" s="7">
        <v>884457</v>
      </c>
      <c r="F142" s="7">
        <v>0</v>
      </c>
      <c r="G142" s="7">
        <v>388156</v>
      </c>
      <c r="H142" s="7">
        <f t="shared" si="12"/>
        <v>496301</v>
      </c>
      <c r="I142" s="7">
        <f t="shared" si="13"/>
        <v>468983</v>
      </c>
      <c r="J142" s="7">
        <f t="shared" si="14"/>
        <v>0</v>
      </c>
      <c r="K142" s="2">
        <f t="shared" si="15"/>
        <v>468983</v>
      </c>
    </row>
    <row r="143" spans="1:11" ht="12.75">
      <c r="A143" s="1" t="s">
        <v>176</v>
      </c>
      <c r="B143" s="7">
        <v>914183</v>
      </c>
      <c r="C143" s="7">
        <v>465842</v>
      </c>
      <c r="D143" s="7">
        <f t="shared" si="11"/>
        <v>1380025</v>
      </c>
      <c r="E143" s="7">
        <v>1168238</v>
      </c>
      <c r="F143" s="7">
        <v>0</v>
      </c>
      <c r="G143" s="7">
        <v>498526</v>
      </c>
      <c r="H143" s="7">
        <f t="shared" si="12"/>
        <v>669712</v>
      </c>
      <c r="I143" s="7">
        <f t="shared" si="13"/>
        <v>669712</v>
      </c>
      <c r="J143" s="7">
        <f t="shared" si="14"/>
        <v>211787</v>
      </c>
      <c r="K143" s="2">
        <f t="shared" si="15"/>
        <v>881499</v>
      </c>
    </row>
    <row r="144" spans="1:11" ht="12.75">
      <c r="A144" s="1" t="s">
        <v>177</v>
      </c>
      <c r="B144" s="7">
        <v>417255</v>
      </c>
      <c r="C144" s="7">
        <v>1065089</v>
      </c>
      <c r="D144" s="7">
        <f t="shared" si="11"/>
        <v>1482344</v>
      </c>
      <c r="E144" s="7">
        <v>1589526</v>
      </c>
      <c r="F144" s="7">
        <v>0</v>
      </c>
      <c r="G144" s="7">
        <v>1034509</v>
      </c>
      <c r="H144" s="7">
        <f t="shared" si="12"/>
        <v>555017</v>
      </c>
      <c r="I144" s="7">
        <f t="shared" si="13"/>
        <v>479843</v>
      </c>
      <c r="J144" s="7">
        <f t="shared" si="14"/>
        <v>0</v>
      </c>
      <c r="K144" s="2">
        <f t="shared" si="15"/>
        <v>479843</v>
      </c>
    </row>
    <row r="145" spans="1:11" ht="12.75">
      <c r="A145" s="1" t="s">
        <v>178</v>
      </c>
      <c r="B145" s="7">
        <v>49357620</v>
      </c>
      <c r="C145" s="7">
        <v>21792988</v>
      </c>
      <c r="D145" s="7">
        <f t="shared" si="11"/>
        <v>71150608</v>
      </c>
      <c r="E145" s="7">
        <v>84993461</v>
      </c>
      <c r="F145" s="7">
        <v>0</v>
      </c>
      <c r="G145" s="7">
        <v>20793234</v>
      </c>
      <c r="H145" s="7">
        <f t="shared" si="12"/>
        <v>64200227</v>
      </c>
      <c r="I145" s="7">
        <f t="shared" si="13"/>
        <v>56761263</v>
      </c>
      <c r="J145" s="7">
        <f t="shared" si="14"/>
        <v>0</v>
      </c>
      <c r="K145" s="2">
        <f t="shared" si="15"/>
        <v>56761263</v>
      </c>
    </row>
    <row r="146" spans="1:11" ht="12.75">
      <c r="A146" s="1" t="s">
        <v>179</v>
      </c>
      <c r="B146" s="7">
        <v>1176587</v>
      </c>
      <c r="C146" s="7">
        <v>431081</v>
      </c>
      <c r="D146" s="7">
        <f t="shared" si="11"/>
        <v>1607668</v>
      </c>
      <c r="E146" s="7">
        <v>1569597</v>
      </c>
      <c r="F146" s="7">
        <v>0</v>
      </c>
      <c r="G146" s="7">
        <v>425112</v>
      </c>
      <c r="H146" s="7">
        <f t="shared" si="12"/>
        <v>1144485</v>
      </c>
      <c r="I146" s="7">
        <f t="shared" si="13"/>
        <v>1144485</v>
      </c>
      <c r="J146" s="7">
        <f t="shared" si="14"/>
        <v>38071</v>
      </c>
      <c r="K146" s="2">
        <f t="shared" si="15"/>
        <v>1182556</v>
      </c>
    </row>
    <row r="147" spans="1:11" ht="12.75">
      <c r="A147" s="1" t="s">
        <v>180</v>
      </c>
      <c r="B147" s="7">
        <v>590016</v>
      </c>
      <c r="C147" s="7">
        <v>158770</v>
      </c>
      <c r="D147" s="7">
        <f t="shared" si="11"/>
        <v>748786</v>
      </c>
      <c r="E147" s="7">
        <v>437112</v>
      </c>
      <c r="F147" s="7">
        <v>0</v>
      </c>
      <c r="G147" s="7">
        <v>168076</v>
      </c>
      <c r="H147" s="7">
        <f t="shared" si="12"/>
        <v>269036</v>
      </c>
      <c r="I147" s="7">
        <f t="shared" si="13"/>
        <v>269036</v>
      </c>
      <c r="J147" s="7">
        <f t="shared" si="14"/>
        <v>311674</v>
      </c>
      <c r="K147" s="2">
        <f t="shared" si="15"/>
        <v>580710</v>
      </c>
    </row>
    <row r="148" spans="1:11" ht="12.75">
      <c r="A148" s="1" t="s">
        <v>181</v>
      </c>
      <c r="B148" s="7">
        <v>0</v>
      </c>
      <c r="C148" s="7">
        <v>0</v>
      </c>
      <c r="D148" s="7">
        <f t="shared" si="11"/>
        <v>0</v>
      </c>
      <c r="E148" s="7">
        <v>0</v>
      </c>
      <c r="F148" s="7">
        <v>0</v>
      </c>
      <c r="G148" s="7">
        <v>0</v>
      </c>
      <c r="H148" s="7">
        <f t="shared" si="12"/>
        <v>0</v>
      </c>
      <c r="I148" s="7">
        <f t="shared" si="13"/>
        <v>0</v>
      </c>
      <c r="J148" s="7">
        <f t="shared" si="14"/>
        <v>0</v>
      </c>
      <c r="K148" s="2">
        <f t="shared" si="15"/>
        <v>0</v>
      </c>
    </row>
    <row r="149" spans="1:11" ht="12.75">
      <c r="A149" s="1" t="s">
        <v>182</v>
      </c>
      <c r="B149" s="7">
        <v>250690</v>
      </c>
      <c r="C149" s="7">
        <v>388088</v>
      </c>
      <c r="D149" s="7">
        <f t="shared" si="11"/>
        <v>638778</v>
      </c>
      <c r="E149" s="7">
        <v>644887</v>
      </c>
      <c r="F149" s="7">
        <v>0</v>
      </c>
      <c r="G149" s="7">
        <v>371918</v>
      </c>
      <c r="H149" s="7">
        <f t="shared" si="12"/>
        <v>272969</v>
      </c>
      <c r="I149" s="7">
        <f t="shared" si="13"/>
        <v>272969</v>
      </c>
      <c r="J149" s="7">
        <f t="shared" si="14"/>
        <v>0</v>
      </c>
      <c r="K149" s="2">
        <f t="shared" si="15"/>
        <v>272969</v>
      </c>
    </row>
    <row r="150" spans="1:11" ht="12.75">
      <c r="A150" s="1" t="s">
        <v>183</v>
      </c>
      <c r="B150" s="7">
        <v>293593</v>
      </c>
      <c r="C150" s="7">
        <v>4199391</v>
      </c>
      <c r="D150" s="7">
        <f t="shared" si="11"/>
        <v>4492984</v>
      </c>
      <c r="E150" s="7">
        <v>4358154</v>
      </c>
      <c r="F150" s="7">
        <v>0</v>
      </c>
      <c r="G150" s="7">
        <v>4244003</v>
      </c>
      <c r="H150" s="7">
        <f t="shared" si="12"/>
        <v>114151</v>
      </c>
      <c r="I150" s="7">
        <f t="shared" si="13"/>
        <v>114151</v>
      </c>
      <c r="J150" s="7">
        <f t="shared" si="14"/>
        <v>134830</v>
      </c>
      <c r="K150" s="2">
        <f t="shared" si="15"/>
        <v>248981</v>
      </c>
    </row>
    <row r="151" spans="1:11" ht="12.75">
      <c r="A151" s="1" t="s">
        <v>184</v>
      </c>
      <c r="B151" s="7">
        <v>9373309</v>
      </c>
      <c r="C151" s="7">
        <v>6999077</v>
      </c>
      <c r="D151" s="7">
        <f t="shared" si="11"/>
        <v>16372386</v>
      </c>
      <c r="E151" s="7">
        <v>17159506</v>
      </c>
      <c r="F151" s="7">
        <v>0</v>
      </c>
      <c r="G151" s="7">
        <v>6714124</v>
      </c>
      <c r="H151" s="7">
        <f t="shared" si="12"/>
        <v>10445382</v>
      </c>
      <c r="I151" s="7">
        <f t="shared" si="13"/>
        <v>10445382</v>
      </c>
      <c r="J151" s="7">
        <f t="shared" si="14"/>
        <v>0</v>
      </c>
      <c r="K151" s="2">
        <f t="shared" si="15"/>
        <v>10445382</v>
      </c>
    </row>
    <row r="152" spans="1:11" ht="12.75">
      <c r="A152" s="1" t="s">
        <v>185</v>
      </c>
      <c r="B152" s="7">
        <v>1249270</v>
      </c>
      <c r="C152" s="7">
        <v>420464</v>
      </c>
      <c r="D152" s="7">
        <f t="shared" si="11"/>
        <v>1669734</v>
      </c>
      <c r="E152" s="7">
        <v>1664460</v>
      </c>
      <c r="F152" s="7">
        <v>0</v>
      </c>
      <c r="G152" s="7">
        <v>388501</v>
      </c>
      <c r="H152" s="7">
        <f t="shared" si="12"/>
        <v>1275959</v>
      </c>
      <c r="I152" s="7">
        <f t="shared" si="13"/>
        <v>1275959</v>
      </c>
      <c r="J152" s="7">
        <f t="shared" si="14"/>
        <v>5274</v>
      </c>
      <c r="K152" s="2">
        <f t="shared" si="15"/>
        <v>1281233</v>
      </c>
    </row>
    <row r="153" spans="1:11" ht="12.75">
      <c r="A153" s="1" t="s">
        <v>186</v>
      </c>
      <c r="B153" s="7">
        <v>1005002</v>
      </c>
      <c r="C153" s="7">
        <v>254034</v>
      </c>
      <c r="D153" s="7">
        <f t="shared" si="11"/>
        <v>1259036</v>
      </c>
      <c r="E153" s="7">
        <v>1132612</v>
      </c>
      <c r="F153" s="7">
        <v>253988</v>
      </c>
      <c r="G153" s="7">
        <v>246896</v>
      </c>
      <c r="H153" s="7">
        <f t="shared" si="12"/>
        <v>1139704</v>
      </c>
      <c r="I153" s="7">
        <f t="shared" si="13"/>
        <v>1139704</v>
      </c>
      <c r="J153" s="7">
        <f t="shared" si="14"/>
        <v>0</v>
      </c>
      <c r="K153" s="2">
        <f t="shared" si="15"/>
        <v>1139704</v>
      </c>
    </row>
    <row r="154" spans="1:11" ht="12.75">
      <c r="A154" s="1" t="s">
        <v>187</v>
      </c>
      <c r="B154" s="7">
        <v>8178872</v>
      </c>
      <c r="C154" s="7">
        <v>3340369</v>
      </c>
      <c r="D154" s="7">
        <f t="shared" si="11"/>
        <v>11519241</v>
      </c>
      <c r="E154" s="7">
        <v>10923602</v>
      </c>
      <c r="F154" s="7">
        <v>0</v>
      </c>
      <c r="G154" s="7">
        <v>3273728</v>
      </c>
      <c r="H154" s="7">
        <f t="shared" si="12"/>
        <v>7649874</v>
      </c>
      <c r="I154" s="7">
        <f t="shared" si="13"/>
        <v>7649874</v>
      </c>
      <c r="J154" s="7">
        <f t="shared" si="14"/>
        <v>595639</v>
      </c>
      <c r="K154" s="2">
        <f t="shared" si="15"/>
        <v>8245513</v>
      </c>
    </row>
    <row r="155" spans="1:11" ht="12.75">
      <c r="A155" s="1" t="s">
        <v>188</v>
      </c>
      <c r="B155" s="7">
        <v>0</v>
      </c>
      <c r="C155" s="7">
        <v>14601</v>
      </c>
      <c r="D155" s="7">
        <f t="shared" si="11"/>
        <v>14601</v>
      </c>
      <c r="E155" s="7">
        <v>18242</v>
      </c>
      <c r="F155" s="7">
        <v>0</v>
      </c>
      <c r="G155" s="7">
        <v>15869</v>
      </c>
      <c r="H155" s="7">
        <f t="shared" si="12"/>
        <v>2373</v>
      </c>
      <c r="I155" s="7">
        <f t="shared" si="13"/>
        <v>0</v>
      </c>
      <c r="J155" s="7">
        <f t="shared" si="14"/>
        <v>0</v>
      </c>
      <c r="K155" s="2">
        <f t="shared" si="15"/>
        <v>0</v>
      </c>
    </row>
    <row r="156" spans="1:11" ht="12.75">
      <c r="A156" s="1" t="s">
        <v>189</v>
      </c>
      <c r="B156" s="7">
        <v>2793828</v>
      </c>
      <c r="C156" s="7">
        <v>1017312</v>
      </c>
      <c r="D156" s="7">
        <f t="shared" si="11"/>
        <v>3811140</v>
      </c>
      <c r="E156" s="7">
        <v>3972339</v>
      </c>
      <c r="F156" s="7">
        <v>0</v>
      </c>
      <c r="G156" s="7">
        <v>964534</v>
      </c>
      <c r="H156" s="7">
        <f t="shared" si="12"/>
        <v>3007805</v>
      </c>
      <c r="I156" s="7">
        <f t="shared" si="13"/>
        <v>3007805</v>
      </c>
      <c r="J156" s="7">
        <f t="shared" si="14"/>
        <v>0</v>
      </c>
      <c r="K156" s="2">
        <f t="shared" si="15"/>
        <v>3007805</v>
      </c>
    </row>
    <row r="157" spans="1:11" ht="12.75">
      <c r="A157" s="1" t="s">
        <v>190</v>
      </c>
      <c r="B157" s="7">
        <v>235618</v>
      </c>
      <c r="C157" s="7">
        <v>178992</v>
      </c>
      <c r="D157" s="7">
        <f t="shared" si="11"/>
        <v>414610</v>
      </c>
      <c r="E157" s="7">
        <v>467952</v>
      </c>
      <c r="F157" s="7">
        <v>0</v>
      </c>
      <c r="G157" s="7">
        <v>197245</v>
      </c>
      <c r="H157" s="7">
        <f t="shared" si="12"/>
        <v>270707</v>
      </c>
      <c r="I157" s="7">
        <f t="shared" si="13"/>
        <v>270707</v>
      </c>
      <c r="J157" s="7">
        <f t="shared" si="14"/>
        <v>0</v>
      </c>
      <c r="K157" s="2">
        <f t="shared" si="15"/>
        <v>270707</v>
      </c>
    </row>
    <row r="158" spans="1:11" ht="12.75">
      <c r="A158" s="1" t="s">
        <v>191</v>
      </c>
      <c r="B158" s="7">
        <v>1506979</v>
      </c>
      <c r="C158" s="7">
        <v>619794</v>
      </c>
      <c r="D158" s="7">
        <f t="shared" si="11"/>
        <v>2126773</v>
      </c>
      <c r="E158" s="7">
        <v>1870710</v>
      </c>
      <c r="F158" s="7">
        <v>0</v>
      </c>
      <c r="G158" s="7">
        <v>611913</v>
      </c>
      <c r="H158" s="7">
        <f t="shared" si="12"/>
        <v>1258797</v>
      </c>
      <c r="I158" s="7">
        <f t="shared" si="13"/>
        <v>1258797</v>
      </c>
      <c r="J158" s="7">
        <f t="shared" si="14"/>
        <v>256063</v>
      </c>
      <c r="K158" s="2">
        <f t="shared" si="15"/>
        <v>1514860</v>
      </c>
    </row>
    <row r="159" spans="1:11" ht="12.75">
      <c r="A159" s="1" t="s">
        <v>192</v>
      </c>
      <c r="B159" s="7">
        <v>0</v>
      </c>
      <c r="C159" s="7">
        <v>6259709</v>
      </c>
      <c r="D159" s="7">
        <f t="shared" si="11"/>
        <v>6259709</v>
      </c>
      <c r="E159" s="7">
        <v>2890979</v>
      </c>
      <c r="F159" s="7">
        <v>0</v>
      </c>
      <c r="G159" s="7">
        <v>6496384</v>
      </c>
      <c r="H159" s="7">
        <f t="shared" si="12"/>
        <v>0</v>
      </c>
      <c r="I159" s="7">
        <f t="shared" si="13"/>
        <v>0</v>
      </c>
      <c r="J159" s="7">
        <f t="shared" si="14"/>
        <v>0</v>
      </c>
      <c r="K159" s="2">
        <f t="shared" si="15"/>
        <v>0</v>
      </c>
    </row>
    <row r="160" spans="1:11" ht="12.75">
      <c r="A160" s="1" t="s">
        <v>193</v>
      </c>
      <c r="B160" s="7">
        <v>31303454</v>
      </c>
      <c r="C160" s="7">
        <v>20615416</v>
      </c>
      <c r="D160" s="7">
        <f t="shared" si="11"/>
        <v>51918870</v>
      </c>
      <c r="E160" s="7">
        <v>66347211</v>
      </c>
      <c r="F160" s="7">
        <v>0</v>
      </c>
      <c r="G160" s="7">
        <v>19531639</v>
      </c>
      <c r="H160" s="7">
        <f t="shared" si="12"/>
        <v>46815572</v>
      </c>
      <c r="I160" s="7">
        <f t="shared" si="13"/>
        <v>35998972</v>
      </c>
      <c r="J160" s="7">
        <f t="shared" si="14"/>
        <v>0</v>
      </c>
      <c r="K160" s="2">
        <f t="shared" si="15"/>
        <v>35998972</v>
      </c>
    </row>
    <row r="161" spans="1:11" ht="12.75">
      <c r="A161" s="1" t="s">
        <v>194</v>
      </c>
      <c r="B161" s="7">
        <v>181466</v>
      </c>
      <c r="C161" s="7">
        <v>260489</v>
      </c>
      <c r="D161" s="7">
        <f t="shared" si="11"/>
        <v>441955</v>
      </c>
      <c r="E161" s="7">
        <v>593423</v>
      </c>
      <c r="F161" s="7">
        <v>0</v>
      </c>
      <c r="G161" s="7">
        <v>260808</v>
      </c>
      <c r="H161" s="7">
        <f t="shared" si="12"/>
        <v>332615</v>
      </c>
      <c r="I161" s="7">
        <f t="shared" si="13"/>
        <v>208686</v>
      </c>
      <c r="J161" s="7">
        <f t="shared" si="14"/>
        <v>0</v>
      </c>
      <c r="K161" s="2">
        <f t="shared" si="15"/>
        <v>208686</v>
      </c>
    </row>
    <row r="162" spans="1:11" ht="12.75">
      <c r="A162" s="1" t="s">
        <v>195</v>
      </c>
      <c r="B162" s="7">
        <v>2196324</v>
      </c>
      <c r="C162" s="7">
        <v>1301855</v>
      </c>
      <c r="D162" s="7">
        <f t="shared" si="11"/>
        <v>3498179</v>
      </c>
      <c r="E162" s="7">
        <v>3363351</v>
      </c>
      <c r="F162" s="7">
        <v>0</v>
      </c>
      <c r="G162" s="7">
        <v>1279963</v>
      </c>
      <c r="H162" s="7">
        <f t="shared" si="12"/>
        <v>2083388</v>
      </c>
      <c r="I162" s="7">
        <f t="shared" si="13"/>
        <v>2083388</v>
      </c>
      <c r="J162" s="7">
        <f t="shared" si="14"/>
        <v>134828</v>
      </c>
      <c r="K162" s="2">
        <f t="shared" si="15"/>
        <v>2218216</v>
      </c>
    </row>
    <row r="163" spans="1:11" ht="12.75">
      <c r="A163" s="1" t="s">
        <v>196</v>
      </c>
      <c r="B163" s="7">
        <v>0</v>
      </c>
      <c r="C163" s="7">
        <v>1244927</v>
      </c>
      <c r="D163" s="7">
        <f t="shared" si="11"/>
        <v>1244927</v>
      </c>
      <c r="E163" s="7">
        <v>364514</v>
      </c>
      <c r="F163" s="7">
        <v>0</v>
      </c>
      <c r="G163" s="7">
        <v>1545648</v>
      </c>
      <c r="H163" s="7">
        <f t="shared" si="12"/>
        <v>0</v>
      </c>
      <c r="I163" s="7">
        <f t="shared" si="13"/>
        <v>0</v>
      </c>
      <c r="J163" s="7">
        <f t="shared" si="14"/>
        <v>0</v>
      </c>
      <c r="K163" s="2">
        <f t="shared" si="15"/>
        <v>0</v>
      </c>
    </row>
    <row r="164" spans="1:11" ht="12.75">
      <c r="A164" s="1" t="s">
        <v>197</v>
      </c>
      <c r="B164" s="7">
        <v>575082</v>
      </c>
      <c r="C164" s="7">
        <v>1019060</v>
      </c>
      <c r="D164" s="7">
        <f t="shared" si="11"/>
        <v>1594142</v>
      </c>
      <c r="E164" s="7">
        <v>2041868</v>
      </c>
      <c r="F164" s="7">
        <v>0</v>
      </c>
      <c r="G164" s="7">
        <v>981815</v>
      </c>
      <c r="H164" s="7">
        <f t="shared" si="12"/>
        <v>1060053</v>
      </c>
      <c r="I164" s="7">
        <f t="shared" si="13"/>
        <v>661344</v>
      </c>
      <c r="J164" s="7">
        <f t="shared" si="14"/>
        <v>0</v>
      </c>
      <c r="K164" s="2">
        <f t="shared" si="15"/>
        <v>661344</v>
      </c>
    </row>
    <row r="165" spans="1:11" ht="12.75">
      <c r="A165" s="1" t="s">
        <v>198</v>
      </c>
      <c r="B165" s="7">
        <v>682509</v>
      </c>
      <c r="C165" s="7">
        <v>596941</v>
      </c>
      <c r="D165" s="7">
        <f t="shared" si="11"/>
        <v>1279450</v>
      </c>
      <c r="E165" s="7">
        <v>1651711</v>
      </c>
      <c r="F165" s="7">
        <v>0</v>
      </c>
      <c r="G165" s="7">
        <v>663557</v>
      </c>
      <c r="H165" s="7">
        <f t="shared" si="12"/>
        <v>988154</v>
      </c>
      <c r="I165" s="7">
        <f t="shared" si="13"/>
        <v>784885</v>
      </c>
      <c r="J165" s="7">
        <f t="shared" si="14"/>
        <v>0</v>
      </c>
      <c r="K165" s="2">
        <f t="shared" si="15"/>
        <v>784885</v>
      </c>
    </row>
    <row r="166" spans="1:11" ht="12.75">
      <c r="A166" s="1" t="s">
        <v>199</v>
      </c>
      <c r="B166" s="7">
        <v>3155886</v>
      </c>
      <c r="C166" s="7">
        <v>910799</v>
      </c>
      <c r="D166" s="7">
        <f t="shared" si="11"/>
        <v>4066685</v>
      </c>
      <c r="E166" s="7">
        <v>3572446</v>
      </c>
      <c r="F166" s="7">
        <v>0</v>
      </c>
      <c r="G166" s="7">
        <v>935566</v>
      </c>
      <c r="H166" s="7">
        <f t="shared" si="12"/>
        <v>2636880</v>
      </c>
      <c r="I166" s="7">
        <f t="shared" si="13"/>
        <v>2636880</v>
      </c>
      <c r="J166" s="7">
        <f t="shared" si="14"/>
        <v>494239</v>
      </c>
      <c r="K166" s="2">
        <f t="shared" si="15"/>
        <v>3131119</v>
      </c>
    </row>
    <row r="167" spans="1:11" ht="12.75">
      <c r="A167" s="1" t="s">
        <v>200</v>
      </c>
      <c r="B167" s="7">
        <v>0</v>
      </c>
      <c r="C167" s="7">
        <v>2597855</v>
      </c>
      <c r="D167" s="7">
        <f t="shared" si="11"/>
        <v>2597855</v>
      </c>
      <c r="E167" s="7">
        <v>1669453</v>
      </c>
      <c r="F167" s="7">
        <v>0</v>
      </c>
      <c r="G167" s="7">
        <v>2663720</v>
      </c>
      <c r="H167" s="7">
        <f t="shared" si="12"/>
        <v>0</v>
      </c>
      <c r="I167" s="7">
        <f t="shared" si="13"/>
        <v>0</v>
      </c>
      <c r="J167" s="7">
        <f t="shared" si="14"/>
        <v>0</v>
      </c>
      <c r="K167" s="2">
        <f t="shared" si="15"/>
        <v>0</v>
      </c>
    </row>
    <row r="168" spans="1:11" ht="12.75">
      <c r="A168" s="1" t="s">
        <v>201</v>
      </c>
      <c r="B168" s="7">
        <v>0</v>
      </c>
      <c r="C168" s="7">
        <v>1616566</v>
      </c>
      <c r="D168" s="7">
        <f t="shared" si="11"/>
        <v>1616566</v>
      </c>
      <c r="E168" s="7">
        <v>1123835</v>
      </c>
      <c r="F168" s="7">
        <v>0</v>
      </c>
      <c r="G168" s="7">
        <v>1612310</v>
      </c>
      <c r="H168" s="7">
        <f t="shared" si="12"/>
        <v>0</v>
      </c>
      <c r="I168" s="7">
        <f t="shared" si="13"/>
        <v>0</v>
      </c>
      <c r="J168" s="7">
        <f t="shared" si="14"/>
        <v>4256</v>
      </c>
      <c r="K168" s="2">
        <f t="shared" si="15"/>
        <v>4256</v>
      </c>
    </row>
    <row r="169" spans="1:11" ht="12.75">
      <c r="A169" s="1" t="s">
        <v>202</v>
      </c>
      <c r="B169" s="7">
        <v>592501</v>
      </c>
      <c r="C169" s="7">
        <v>564088</v>
      </c>
      <c r="D169" s="7">
        <f t="shared" si="11"/>
        <v>1156589</v>
      </c>
      <c r="E169" s="7">
        <v>1356914</v>
      </c>
      <c r="F169" s="7">
        <v>0</v>
      </c>
      <c r="G169" s="7">
        <v>563307</v>
      </c>
      <c r="H169" s="7">
        <f t="shared" si="12"/>
        <v>793607</v>
      </c>
      <c r="I169" s="7">
        <f t="shared" si="13"/>
        <v>681376</v>
      </c>
      <c r="J169" s="7">
        <f t="shared" si="14"/>
        <v>0</v>
      </c>
      <c r="K169" s="2">
        <f t="shared" si="15"/>
        <v>681376</v>
      </c>
    </row>
    <row r="170" spans="1:11" ht="12.75">
      <c r="A170" s="1" t="s">
        <v>203</v>
      </c>
      <c r="B170" s="7">
        <v>0</v>
      </c>
      <c r="C170" s="7">
        <v>1075255</v>
      </c>
      <c r="D170" s="7">
        <f t="shared" si="11"/>
        <v>1075255</v>
      </c>
      <c r="E170" s="7">
        <v>430823</v>
      </c>
      <c r="F170" s="7">
        <v>0</v>
      </c>
      <c r="G170" s="7">
        <v>1258214</v>
      </c>
      <c r="H170" s="7">
        <f t="shared" si="12"/>
        <v>0</v>
      </c>
      <c r="I170" s="7">
        <f t="shared" si="13"/>
        <v>0</v>
      </c>
      <c r="J170" s="7">
        <f t="shared" si="14"/>
        <v>0</v>
      </c>
      <c r="K170" s="2">
        <f t="shared" si="15"/>
        <v>0</v>
      </c>
    </row>
    <row r="171" spans="1:11" ht="12.75">
      <c r="A171" s="1" t="s">
        <v>204</v>
      </c>
      <c r="B171" s="7">
        <v>1982685</v>
      </c>
      <c r="C171" s="7">
        <v>1796377</v>
      </c>
      <c r="D171" s="7">
        <f t="shared" si="11"/>
        <v>3779062</v>
      </c>
      <c r="E171" s="7">
        <v>4825253</v>
      </c>
      <c r="F171" s="7">
        <v>0</v>
      </c>
      <c r="G171" s="7">
        <v>1690443</v>
      </c>
      <c r="H171" s="7">
        <f t="shared" si="12"/>
        <v>3134810</v>
      </c>
      <c r="I171" s="7">
        <f t="shared" si="13"/>
        <v>2280088</v>
      </c>
      <c r="J171" s="7">
        <f t="shared" si="14"/>
        <v>0</v>
      </c>
      <c r="K171" s="2">
        <f t="shared" si="15"/>
        <v>2280088</v>
      </c>
    </row>
    <row r="172" spans="1:11" ht="12.75">
      <c r="A172" s="1" t="s">
        <v>205</v>
      </c>
      <c r="B172" s="7">
        <v>6358770</v>
      </c>
      <c r="C172" s="7">
        <v>1022418</v>
      </c>
      <c r="D172" s="7">
        <f t="shared" si="11"/>
        <v>7381188</v>
      </c>
      <c r="E172" s="7">
        <v>6003341</v>
      </c>
      <c r="F172" s="7">
        <v>1984660</v>
      </c>
      <c r="G172" s="7">
        <v>1056662</v>
      </c>
      <c r="H172" s="7">
        <f t="shared" si="12"/>
        <v>6931339</v>
      </c>
      <c r="I172" s="7">
        <f t="shared" si="13"/>
        <v>6931339</v>
      </c>
      <c r="J172" s="7">
        <f t="shared" si="14"/>
        <v>0</v>
      </c>
      <c r="K172" s="2">
        <f t="shared" si="15"/>
        <v>6931339</v>
      </c>
    </row>
    <row r="173" spans="1:11" ht="12.75">
      <c r="A173" s="1" t="s">
        <v>206</v>
      </c>
      <c r="B173" s="7">
        <v>1963438</v>
      </c>
      <c r="C173" s="7">
        <v>1065759</v>
      </c>
      <c r="D173" s="7">
        <f t="shared" si="11"/>
        <v>3029197</v>
      </c>
      <c r="E173" s="7">
        <v>2915601</v>
      </c>
      <c r="F173" s="7">
        <v>0</v>
      </c>
      <c r="G173" s="7">
        <v>1005679</v>
      </c>
      <c r="H173" s="7">
        <f t="shared" si="12"/>
        <v>1909922</v>
      </c>
      <c r="I173" s="7">
        <f t="shared" si="13"/>
        <v>1909922</v>
      </c>
      <c r="J173" s="7">
        <f t="shared" si="14"/>
        <v>113596</v>
      </c>
      <c r="K173" s="2">
        <f t="shared" si="15"/>
        <v>2023518</v>
      </c>
    </row>
    <row r="174" spans="1:11" ht="12.75">
      <c r="A174" s="1" t="s">
        <v>207</v>
      </c>
      <c r="B174" s="7">
        <v>0</v>
      </c>
      <c r="C174" s="7">
        <v>2550897</v>
      </c>
      <c r="D174" s="7">
        <f t="shared" si="11"/>
        <v>2550897</v>
      </c>
      <c r="E174" s="7">
        <v>2430020</v>
      </c>
      <c r="F174" s="7">
        <v>0</v>
      </c>
      <c r="G174" s="7">
        <v>2315976</v>
      </c>
      <c r="H174" s="7">
        <f t="shared" si="12"/>
        <v>114044</v>
      </c>
      <c r="I174" s="7">
        <f t="shared" si="13"/>
        <v>0</v>
      </c>
      <c r="J174" s="7">
        <f t="shared" si="14"/>
        <v>234921</v>
      </c>
      <c r="K174" s="2">
        <f t="shared" si="15"/>
        <v>234921</v>
      </c>
    </row>
    <row r="175" spans="1:11" ht="12.75">
      <c r="A175" s="1" t="s">
        <v>208</v>
      </c>
      <c r="B175" s="7">
        <v>4048026</v>
      </c>
      <c r="C175" s="7">
        <v>787529</v>
      </c>
      <c r="D175" s="7">
        <f t="shared" si="11"/>
        <v>4835555</v>
      </c>
      <c r="E175" s="7">
        <v>4013308</v>
      </c>
      <c r="F175" s="7">
        <v>1640280</v>
      </c>
      <c r="G175" s="7">
        <v>776674</v>
      </c>
      <c r="H175" s="7">
        <f t="shared" si="12"/>
        <v>4876914</v>
      </c>
      <c r="I175" s="7">
        <f t="shared" si="13"/>
        <v>4655230</v>
      </c>
      <c r="J175" s="7">
        <f t="shared" si="14"/>
        <v>0</v>
      </c>
      <c r="K175" s="2">
        <f t="shared" si="15"/>
        <v>4655230</v>
      </c>
    </row>
    <row r="176" spans="1:11" ht="12.75">
      <c r="A176" s="1" t="s">
        <v>209</v>
      </c>
      <c r="B176" s="7">
        <v>2366872</v>
      </c>
      <c r="C176" s="7">
        <v>288634</v>
      </c>
      <c r="D176" s="7">
        <f t="shared" si="11"/>
        <v>2655506</v>
      </c>
      <c r="E176" s="7">
        <v>2146967</v>
      </c>
      <c r="F176" s="7">
        <v>773820</v>
      </c>
      <c r="G176" s="7">
        <v>254723</v>
      </c>
      <c r="H176" s="7">
        <f t="shared" si="12"/>
        <v>2666064</v>
      </c>
      <c r="I176" s="7">
        <f t="shared" si="13"/>
        <v>2666064</v>
      </c>
      <c r="J176" s="7">
        <f t="shared" si="14"/>
        <v>0</v>
      </c>
      <c r="K176" s="2">
        <f t="shared" si="15"/>
        <v>2666064</v>
      </c>
    </row>
    <row r="177" spans="1:11" ht="12.75">
      <c r="A177" s="1" t="s">
        <v>210</v>
      </c>
      <c r="B177" s="7">
        <v>2261596</v>
      </c>
      <c r="C177" s="7">
        <v>1202462</v>
      </c>
      <c r="D177" s="7">
        <f t="shared" si="11"/>
        <v>3464058</v>
      </c>
      <c r="E177" s="7">
        <v>3043265</v>
      </c>
      <c r="F177" s="7">
        <v>0</v>
      </c>
      <c r="G177" s="7">
        <v>1090649</v>
      </c>
      <c r="H177" s="7">
        <f t="shared" si="12"/>
        <v>1952616</v>
      </c>
      <c r="I177" s="7">
        <f t="shared" si="13"/>
        <v>1952616</v>
      </c>
      <c r="J177" s="7">
        <f t="shared" si="14"/>
        <v>420793</v>
      </c>
      <c r="K177" s="2">
        <f t="shared" si="15"/>
        <v>2373409</v>
      </c>
    </row>
    <row r="178" spans="1:11" ht="12.75">
      <c r="A178" s="1" t="s">
        <v>211</v>
      </c>
      <c r="B178" s="7">
        <v>1015413</v>
      </c>
      <c r="C178" s="7">
        <v>1333300</v>
      </c>
      <c r="D178" s="7">
        <f t="shared" si="11"/>
        <v>2348713</v>
      </c>
      <c r="E178" s="7">
        <v>3196845</v>
      </c>
      <c r="F178" s="7">
        <v>0</v>
      </c>
      <c r="G178" s="7">
        <v>1307958</v>
      </c>
      <c r="H178" s="7">
        <f t="shared" si="12"/>
        <v>1888887</v>
      </c>
      <c r="I178" s="7">
        <f t="shared" si="13"/>
        <v>1167725</v>
      </c>
      <c r="J178" s="7">
        <f t="shared" si="14"/>
        <v>0</v>
      </c>
      <c r="K178" s="2">
        <f t="shared" si="15"/>
        <v>1167725</v>
      </c>
    </row>
    <row r="179" spans="1:11" ht="12.75">
      <c r="A179" s="1" t="s">
        <v>212</v>
      </c>
      <c r="B179" s="7">
        <v>0</v>
      </c>
      <c r="C179" s="7">
        <v>5305</v>
      </c>
      <c r="D179" s="7">
        <f t="shared" si="11"/>
        <v>5305</v>
      </c>
      <c r="E179" s="7">
        <v>0</v>
      </c>
      <c r="F179" s="7">
        <v>0</v>
      </c>
      <c r="G179" s="7">
        <v>6414</v>
      </c>
      <c r="H179" s="7">
        <f t="shared" si="12"/>
        <v>0</v>
      </c>
      <c r="I179" s="7">
        <f t="shared" si="13"/>
        <v>0</v>
      </c>
      <c r="J179" s="7">
        <f t="shared" si="14"/>
        <v>0</v>
      </c>
      <c r="K179" s="2">
        <f t="shared" si="15"/>
        <v>0</v>
      </c>
    </row>
    <row r="180" spans="1:11" ht="12.75">
      <c r="A180" s="1" t="s">
        <v>213</v>
      </c>
      <c r="B180" s="7">
        <v>217072</v>
      </c>
      <c r="C180" s="7">
        <v>59386</v>
      </c>
      <c r="D180" s="7">
        <f t="shared" si="11"/>
        <v>276458</v>
      </c>
      <c r="E180" s="7">
        <v>262670</v>
      </c>
      <c r="F180" s="7">
        <v>111280</v>
      </c>
      <c r="G180" s="7">
        <v>70486</v>
      </c>
      <c r="H180" s="7">
        <f t="shared" si="12"/>
        <v>303464</v>
      </c>
      <c r="I180" s="7">
        <f t="shared" si="13"/>
        <v>249633</v>
      </c>
      <c r="J180" s="7">
        <f t="shared" si="14"/>
        <v>0</v>
      </c>
      <c r="K180" s="2">
        <f t="shared" si="15"/>
        <v>249633</v>
      </c>
    </row>
    <row r="181" spans="1:11" ht="12.75">
      <c r="A181" s="1" t="s">
        <v>214</v>
      </c>
      <c r="B181" s="7">
        <v>284963</v>
      </c>
      <c r="C181" s="7">
        <v>320164</v>
      </c>
      <c r="D181" s="7">
        <f t="shared" si="11"/>
        <v>605127</v>
      </c>
      <c r="E181" s="7">
        <v>757053</v>
      </c>
      <c r="F181" s="7">
        <v>0</v>
      </c>
      <c r="G181" s="7">
        <v>363723</v>
      </c>
      <c r="H181" s="7">
        <f t="shared" si="12"/>
        <v>393330</v>
      </c>
      <c r="I181" s="7">
        <f t="shared" si="13"/>
        <v>327707</v>
      </c>
      <c r="J181" s="7">
        <f t="shared" si="14"/>
        <v>0</v>
      </c>
      <c r="K181" s="2">
        <f t="shared" si="15"/>
        <v>327707</v>
      </c>
    </row>
    <row r="182" spans="1:11" ht="12.75">
      <c r="A182" s="1" t="s">
        <v>215</v>
      </c>
      <c r="B182" s="7">
        <v>1688724</v>
      </c>
      <c r="C182" s="7">
        <v>1643236</v>
      </c>
      <c r="D182" s="7">
        <f t="shared" si="11"/>
        <v>3331960</v>
      </c>
      <c r="E182" s="7">
        <v>3626155</v>
      </c>
      <c r="F182" s="7">
        <v>0</v>
      </c>
      <c r="G182" s="7">
        <v>1631252</v>
      </c>
      <c r="H182" s="7">
        <f t="shared" si="12"/>
        <v>1994903</v>
      </c>
      <c r="I182" s="7">
        <f t="shared" si="13"/>
        <v>1942033</v>
      </c>
      <c r="J182" s="7">
        <f t="shared" si="14"/>
        <v>0</v>
      </c>
      <c r="K182" s="2">
        <f t="shared" si="15"/>
        <v>1942033</v>
      </c>
    </row>
    <row r="183" spans="1:11" ht="12.75">
      <c r="A183" s="1" t="s">
        <v>216</v>
      </c>
      <c r="B183" s="7">
        <v>3121609</v>
      </c>
      <c r="C183" s="7">
        <v>3580843</v>
      </c>
      <c r="D183" s="7">
        <f t="shared" si="11"/>
        <v>6702452</v>
      </c>
      <c r="E183" s="7">
        <v>8059937</v>
      </c>
      <c r="F183" s="7">
        <v>0</v>
      </c>
      <c r="G183" s="7">
        <v>3450734</v>
      </c>
      <c r="H183" s="7">
        <f t="shared" si="12"/>
        <v>4609203</v>
      </c>
      <c r="I183" s="7">
        <f t="shared" si="13"/>
        <v>3589850</v>
      </c>
      <c r="J183" s="7">
        <f t="shared" si="14"/>
        <v>0</v>
      </c>
      <c r="K183" s="2">
        <f t="shared" si="15"/>
        <v>3589850</v>
      </c>
    </row>
    <row r="184" spans="1:11" ht="12.75">
      <c r="A184" s="1" t="s">
        <v>217</v>
      </c>
      <c r="B184" s="7">
        <v>4805559</v>
      </c>
      <c r="C184" s="7">
        <v>1398041</v>
      </c>
      <c r="D184" s="7">
        <f t="shared" si="11"/>
        <v>6203600</v>
      </c>
      <c r="E184" s="7">
        <v>5672275</v>
      </c>
      <c r="F184" s="7">
        <v>1488738</v>
      </c>
      <c r="G184" s="7">
        <v>1374341</v>
      </c>
      <c r="H184" s="7">
        <f t="shared" si="12"/>
        <v>5786672</v>
      </c>
      <c r="I184" s="7">
        <f t="shared" si="13"/>
        <v>5526393</v>
      </c>
      <c r="J184" s="7">
        <f t="shared" si="14"/>
        <v>0</v>
      </c>
      <c r="K184" s="2">
        <f t="shared" si="15"/>
        <v>5526393</v>
      </c>
    </row>
    <row r="185" spans="1:11" ht="12.75">
      <c r="A185" s="1" t="s">
        <v>218</v>
      </c>
      <c r="B185" s="7">
        <v>2955112</v>
      </c>
      <c r="C185" s="7">
        <v>784657</v>
      </c>
      <c r="D185" s="7">
        <f t="shared" si="11"/>
        <v>3739769</v>
      </c>
      <c r="E185" s="7">
        <v>3741901</v>
      </c>
      <c r="F185" s="7">
        <v>943438</v>
      </c>
      <c r="G185" s="7">
        <v>804417</v>
      </c>
      <c r="H185" s="7">
        <f t="shared" si="12"/>
        <v>3880922</v>
      </c>
      <c r="I185" s="7">
        <f t="shared" si="13"/>
        <v>3398379</v>
      </c>
      <c r="J185" s="7">
        <f t="shared" si="14"/>
        <v>0</v>
      </c>
      <c r="K185" s="2">
        <f t="shared" si="15"/>
        <v>3398379</v>
      </c>
    </row>
    <row r="186" spans="1:11" ht="12.75">
      <c r="A186" s="1" t="s">
        <v>219</v>
      </c>
      <c r="B186" s="7">
        <v>2107386</v>
      </c>
      <c r="C186" s="7">
        <v>1576623</v>
      </c>
      <c r="D186" s="7">
        <f t="shared" si="11"/>
        <v>3684009</v>
      </c>
      <c r="E186" s="7">
        <v>5004067</v>
      </c>
      <c r="F186" s="7">
        <v>0</v>
      </c>
      <c r="G186" s="7">
        <v>1724616</v>
      </c>
      <c r="H186" s="7">
        <f t="shared" si="12"/>
        <v>3279451</v>
      </c>
      <c r="I186" s="7">
        <f t="shared" si="13"/>
        <v>2423494</v>
      </c>
      <c r="J186" s="7">
        <f t="shared" si="14"/>
        <v>0</v>
      </c>
      <c r="K186" s="2">
        <f t="shared" si="15"/>
        <v>2423494</v>
      </c>
    </row>
    <row r="187" spans="1:11" ht="12.75">
      <c r="A187" s="1" t="s">
        <v>220</v>
      </c>
      <c r="B187" s="7">
        <v>430865</v>
      </c>
      <c r="C187" s="7">
        <v>192944</v>
      </c>
      <c r="D187" s="7">
        <f t="shared" si="11"/>
        <v>623809</v>
      </c>
      <c r="E187" s="7">
        <v>576079</v>
      </c>
      <c r="F187" s="7">
        <v>0</v>
      </c>
      <c r="G187" s="7">
        <v>234623</v>
      </c>
      <c r="H187" s="7">
        <f t="shared" si="12"/>
        <v>341456</v>
      </c>
      <c r="I187" s="7">
        <f t="shared" si="13"/>
        <v>341456</v>
      </c>
      <c r="J187" s="7">
        <f t="shared" si="14"/>
        <v>47730</v>
      </c>
      <c r="K187" s="2">
        <f t="shared" si="15"/>
        <v>389186</v>
      </c>
    </row>
    <row r="188" spans="1:11" ht="12.75">
      <c r="A188" s="1" t="s">
        <v>221</v>
      </c>
      <c r="B188" s="7">
        <v>0</v>
      </c>
      <c r="C188" s="7">
        <v>7426</v>
      </c>
      <c r="D188" s="7">
        <f t="shared" si="11"/>
        <v>7426</v>
      </c>
      <c r="E188" s="7">
        <v>0</v>
      </c>
      <c r="F188" s="7">
        <v>0</v>
      </c>
      <c r="G188" s="7">
        <v>6244</v>
      </c>
      <c r="H188" s="7">
        <f t="shared" si="12"/>
        <v>0</v>
      </c>
      <c r="I188" s="7">
        <f t="shared" si="13"/>
        <v>0</v>
      </c>
      <c r="J188" s="7">
        <f t="shared" si="14"/>
        <v>1182</v>
      </c>
      <c r="K188" s="2">
        <f t="shared" si="15"/>
        <v>1182</v>
      </c>
    </row>
    <row r="189" spans="1:11" ht="12.75">
      <c r="A189" s="1" t="s">
        <v>222</v>
      </c>
      <c r="B189" s="7">
        <v>13557</v>
      </c>
      <c r="C189" s="7">
        <v>637726</v>
      </c>
      <c r="D189" s="7">
        <f t="shared" si="11"/>
        <v>651283</v>
      </c>
      <c r="E189" s="7">
        <v>609525</v>
      </c>
      <c r="F189" s="7">
        <v>0</v>
      </c>
      <c r="G189" s="7">
        <v>615913</v>
      </c>
      <c r="H189" s="7">
        <f t="shared" si="12"/>
        <v>0</v>
      </c>
      <c r="I189" s="7">
        <f t="shared" si="13"/>
        <v>0</v>
      </c>
      <c r="J189" s="7">
        <f t="shared" si="14"/>
        <v>35370</v>
      </c>
      <c r="K189" s="2">
        <f t="shared" si="15"/>
        <v>35370</v>
      </c>
    </row>
    <row r="190" spans="1:11" ht="12.75">
      <c r="A190" s="1" t="s">
        <v>223</v>
      </c>
      <c r="B190" s="7">
        <v>4222570</v>
      </c>
      <c r="C190" s="7">
        <v>659443</v>
      </c>
      <c r="D190" s="7">
        <f t="shared" si="11"/>
        <v>4882013</v>
      </c>
      <c r="E190" s="7">
        <v>3388157</v>
      </c>
      <c r="F190" s="7">
        <v>1324920</v>
      </c>
      <c r="G190" s="7">
        <v>679960</v>
      </c>
      <c r="H190" s="7">
        <f t="shared" si="12"/>
        <v>4033117</v>
      </c>
      <c r="I190" s="7">
        <f t="shared" si="13"/>
        <v>4033117</v>
      </c>
      <c r="J190" s="7">
        <f t="shared" si="14"/>
        <v>168936</v>
      </c>
      <c r="K190" s="2">
        <f t="shared" si="15"/>
        <v>4202053</v>
      </c>
    </row>
    <row r="191" spans="1:11" ht="12.75">
      <c r="A191" s="1" t="s">
        <v>224</v>
      </c>
      <c r="B191" s="7">
        <v>820644</v>
      </c>
      <c r="C191" s="7">
        <v>603518</v>
      </c>
      <c r="D191" s="7">
        <f t="shared" si="11"/>
        <v>1424162</v>
      </c>
      <c r="E191" s="7">
        <v>1382476</v>
      </c>
      <c r="F191" s="7">
        <v>0</v>
      </c>
      <c r="G191" s="7">
        <v>629231</v>
      </c>
      <c r="H191" s="7">
        <f t="shared" si="12"/>
        <v>753245</v>
      </c>
      <c r="I191" s="7">
        <f t="shared" si="13"/>
        <v>753245</v>
      </c>
      <c r="J191" s="7">
        <f t="shared" si="14"/>
        <v>41686</v>
      </c>
      <c r="K191" s="2">
        <f t="shared" si="15"/>
        <v>794931</v>
      </c>
    </row>
    <row r="192" spans="1:11" ht="12.75">
      <c r="A192" s="1" t="s">
        <v>225</v>
      </c>
      <c r="B192" s="7">
        <v>1862214</v>
      </c>
      <c r="C192" s="7">
        <v>2222115</v>
      </c>
      <c r="D192" s="7">
        <f t="shared" si="11"/>
        <v>4084329</v>
      </c>
      <c r="E192" s="7">
        <v>5078493</v>
      </c>
      <c r="F192" s="7">
        <v>0</v>
      </c>
      <c r="G192" s="7">
        <v>2100716</v>
      </c>
      <c r="H192" s="7">
        <f t="shared" si="12"/>
        <v>2977777</v>
      </c>
      <c r="I192" s="7">
        <f t="shared" si="13"/>
        <v>2141546</v>
      </c>
      <c r="J192" s="7">
        <f t="shared" si="14"/>
        <v>0</v>
      </c>
      <c r="K192" s="2">
        <f t="shared" si="15"/>
        <v>2141546</v>
      </c>
    </row>
    <row r="193" spans="1:11" ht="12.75">
      <c r="A193" s="1" t="s">
        <v>226</v>
      </c>
      <c r="B193" s="7">
        <v>3308494</v>
      </c>
      <c r="C193" s="7">
        <v>887426</v>
      </c>
      <c r="D193" s="7">
        <f t="shared" si="11"/>
        <v>4195920</v>
      </c>
      <c r="E193" s="7">
        <v>3476355</v>
      </c>
      <c r="F193" s="7">
        <v>793263</v>
      </c>
      <c r="G193" s="7">
        <v>956643</v>
      </c>
      <c r="H193" s="7">
        <f t="shared" si="12"/>
        <v>3312975</v>
      </c>
      <c r="I193" s="7">
        <f t="shared" si="13"/>
        <v>3312975</v>
      </c>
      <c r="J193" s="7">
        <f t="shared" si="14"/>
        <v>0</v>
      </c>
      <c r="K193" s="2">
        <f t="shared" si="15"/>
        <v>3312975</v>
      </c>
    </row>
    <row r="194" spans="1:11" ht="12.75">
      <c r="A194" s="1" t="s">
        <v>227</v>
      </c>
      <c r="B194" s="7">
        <v>0</v>
      </c>
      <c r="C194" s="7">
        <v>8669658</v>
      </c>
      <c r="D194" s="7">
        <f t="shared" si="11"/>
        <v>8669658</v>
      </c>
      <c r="E194" s="7">
        <v>10177119</v>
      </c>
      <c r="F194" s="7">
        <v>0</v>
      </c>
      <c r="G194" s="7">
        <v>9038295</v>
      </c>
      <c r="H194" s="7">
        <f t="shared" si="12"/>
        <v>1138824</v>
      </c>
      <c r="I194" s="7">
        <f t="shared" si="13"/>
        <v>0</v>
      </c>
      <c r="J194" s="7">
        <f t="shared" si="14"/>
        <v>0</v>
      </c>
      <c r="K194" s="2">
        <f t="shared" si="15"/>
        <v>0</v>
      </c>
    </row>
    <row r="195" spans="1:11" ht="12.75">
      <c r="A195" s="1" t="s">
        <v>228</v>
      </c>
      <c r="B195" s="7">
        <v>14693</v>
      </c>
      <c r="C195" s="7">
        <v>104862</v>
      </c>
      <c r="D195" s="7">
        <f t="shared" si="11"/>
        <v>119555</v>
      </c>
      <c r="E195" s="7">
        <v>148721</v>
      </c>
      <c r="F195" s="7">
        <v>0</v>
      </c>
      <c r="G195" s="7">
        <v>125192</v>
      </c>
      <c r="H195" s="7">
        <f t="shared" si="12"/>
        <v>23529</v>
      </c>
      <c r="I195" s="7">
        <f t="shared" si="13"/>
        <v>16897</v>
      </c>
      <c r="J195" s="7">
        <f t="shared" si="14"/>
        <v>0</v>
      </c>
      <c r="K195" s="2">
        <f t="shared" si="15"/>
        <v>16897</v>
      </c>
    </row>
    <row r="196" spans="1:11" ht="12.75">
      <c r="A196" s="1" t="s">
        <v>229</v>
      </c>
      <c r="B196" s="7">
        <v>5641539</v>
      </c>
      <c r="C196" s="7">
        <v>2073880</v>
      </c>
      <c r="D196" s="7">
        <f t="shared" si="11"/>
        <v>7715419</v>
      </c>
      <c r="E196" s="7">
        <v>7538790</v>
      </c>
      <c r="F196" s="7">
        <v>0</v>
      </c>
      <c r="G196" s="7">
        <v>2040278</v>
      </c>
      <c r="H196" s="7">
        <f t="shared" si="12"/>
        <v>5498512</v>
      </c>
      <c r="I196" s="7">
        <f t="shared" si="13"/>
        <v>5498512</v>
      </c>
      <c r="J196" s="7">
        <f t="shared" si="14"/>
        <v>176629</v>
      </c>
      <c r="K196" s="2">
        <f t="shared" si="15"/>
        <v>5675141</v>
      </c>
    </row>
    <row r="197" spans="1:11" ht="12.75">
      <c r="A197" s="1" t="s">
        <v>230</v>
      </c>
      <c r="B197" s="7">
        <v>859190</v>
      </c>
      <c r="C197" s="7">
        <v>218112</v>
      </c>
      <c r="D197" s="7">
        <f t="shared" si="11"/>
        <v>1077302</v>
      </c>
      <c r="E197" s="7">
        <v>935059</v>
      </c>
      <c r="F197" s="7">
        <v>380840</v>
      </c>
      <c r="G197" s="7">
        <v>233065</v>
      </c>
      <c r="H197" s="7">
        <f t="shared" si="12"/>
        <v>1082834</v>
      </c>
      <c r="I197" s="7">
        <f t="shared" si="13"/>
        <v>988069</v>
      </c>
      <c r="J197" s="7">
        <f t="shared" si="14"/>
        <v>0</v>
      </c>
      <c r="K197" s="2">
        <f t="shared" si="15"/>
        <v>988069</v>
      </c>
    </row>
    <row r="198" spans="1:11" ht="12.75">
      <c r="A198" s="1" t="s">
        <v>231</v>
      </c>
      <c r="B198" s="7">
        <v>1356512</v>
      </c>
      <c r="C198" s="7">
        <v>1401194</v>
      </c>
      <c r="D198" s="7">
        <f t="shared" si="11"/>
        <v>2757706</v>
      </c>
      <c r="E198" s="7">
        <v>3654112</v>
      </c>
      <c r="F198" s="7">
        <v>0</v>
      </c>
      <c r="G198" s="7">
        <v>1252490</v>
      </c>
      <c r="H198" s="7">
        <f t="shared" si="12"/>
        <v>2401622</v>
      </c>
      <c r="I198" s="7">
        <f t="shared" si="13"/>
        <v>1559989</v>
      </c>
      <c r="J198" s="7">
        <f t="shared" si="14"/>
        <v>0</v>
      </c>
      <c r="K198" s="2">
        <f t="shared" si="15"/>
        <v>1559989</v>
      </c>
    </row>
    <row r="199" spans="1:11" ht="12.75">
      <c r="A199" s="1" t="s">
        <v>232</v>
      </c>
      <c r="B199" s="7">
        <v>19528790</v>
      </c>
      <c r="C199" s="7">
        <v>5221900</v>
      </c>
      <c r="D199" s="7">
        <f t="shared" si="11"/>
        <v>24750690</v>
      </c>
      <c r="E199" s="7">
        <v>25076450</v>
      </c>
      <c r="F199" s="7">
        <v>5311063</v>
      </c>
      <c r="G199" s="7">
        <v>5165725</v>
      </c>
      <c r="H199" s="7">
        <f t="shared" si="12"/>
        <v>25221788</v>
      </c>
      <c r="I199" s="7">
        <f t="shared" si="13"/>
        <v>22458109</v>
      </c>
      <c r="J199" s="7">
        <f t="shared" si="14"/>
        <v>0</v>
      </c>
      <c r="K199" s="2">
        <f t="shared" si="15"/>
        <v>22458109</v>
      </c>
    </row>
    <row r="200" spans="1:11" ht="12.75">
      <c r="A200" s="1" t="s">
        <v>233</v>
      </c>
      <c r="B200" s="7">
        <v>468747</v>
      </c>
      <c r="C200" s="7">
        <v>595041</v>
      </c>
      <c r="D200" s="7">
        <f t="shared" si="11"/>
        <v>1063788</v>
      </c>
      <c r="E200" s="7">
        <v>1473216</v>
      </c>
      <c r="F200" s="7">
        <v>0</v>
      </c>
      <c r="G200" s="7">
        <v>592499</v>
      </c>
      <c r="H200" s="7">
        <f t="shared" si="12"/>
        <v>880717</v>
      </c>
      <c r="I200" s="7">
        <f t="shared" si="13"/>
        <v>539059</v>
      </c>
      <c r="J200" s="7">
        <f t="shared" si="14"/>
        <v>0</v>
      </c>
      <c r="K200" s="2">
        <f t="shared" si="15"/>
        <v>539059</v>
      </c>
    </row>
    <row r="201" spans="1:11" ht="12.75">
      <c r="A201" s="1" t="s">
        <v>234</v>
      </c>
      <c r="B201" s="7">
        <v>50947</v>
      </c>
      <c r="C201" s="7">
        <v>59652</v>
      </c>
      <c r="D201" s="7">
        <f aca="true" t="shared" si="16" ref="D201:D253">B201+C201</f>
        <v>110599</v>
      </c>
      <c r="E201" s="7">
        <v>101852</v>
      </c>
      <c r="F201" s="7">
        <v>0</v>
      </c>
      <c r="G201" s="7">
        <v>62023</v>
      </c>
      <c r="H201" s="7">
        <f aca="true" t="shared" si="17" ref="H201:H253">MAX(0,E201+F201-G201)</f>
        <v>39829</v>
      </c>
      <c r="I201" s="7">
        <f aca="true" t="shared" si="18" ref="I201:I253">MIN(ROUND(B201*$I$8,0),H201)</f>
        <v>39829</v>
      </c>
      <c r="J201" s="7">
        <f aca="true" t="shared" si="19" ref="J201:J253">IF(D201&gt;G201+I201,D201-G201-I201,)</f>
        <v>8747</v>
      </c>
      <c r="K201" s="2">
        <f aca="true" t="shared" si="20" ref="K201:K253">I201+J201</f>
        <v>48576</v>
      </c>
    </row>
    <row r="202" spans="1:11" ht="12.75">
      <c r="A202" s="1" t="s">
        <v>235</v>
      </c>
      <c r="B202" s="7">
        <v>790885</v>
      </c>
      <c r="C202" s="7">
        <v>423329</v>
      </c>
      <c r="D202" s="7">
        <f t="shared" si="16"/>
        <v>1214214</v>
      </c>
      <c r="E202" s="7">
        <v>1575765</v>
      </c>
      <c r="F202" s="7">
        <v>0</v>
      </c>
      <c r="G202" s="7">
        <v>426975</v>
      </c>
      <c r="H202" s="7">
        <f t="shared" si="17"/>
        <v>1148790</v>
      </c>
      <c r="I202" s="7">
        <f t="shared" si="18"/>
        <v>909518</v>
      </c>
      <c r="J202" s="7">
        <f t="shared" si="19"/>
        <v>0</v>
      </c>
      <c r="K202" s="2">
        <f t="shared" si="20"/>
        <v>909518</v>
      </c>
    </row>
    <row r="203" spans="1:11" ht="12.75">
      <c r="A203" s="1" t="s">
        <v>236</v>
      </c>
      <c r="B203" s="7">
        <v>0</v>
      </c>
      <c r="C203" s="7">
        <v>4097284</v>
      </c>
      <c r="D203" s="7">
        <f t="shared" si="16"/>
        <v>4097284</v>
      </c>
      <c r="E203" s="7">
        <v>2708187</v>
      </c>
      <c r="F203" s="7">
        <v>0</v>
      </c>
      <c r="G203" s="7">
        <v>4134468</v>
      </c>
      <c r="H203" s="7">
        <f t="shared" si="17"/>
        <v>0</v>
      </c>
      <c r="I203" s="7">
        <f t="shared" si="18"/>
        <v>0</v>
      </c>
      <c r="J203" s="7">
        <f t="shared" si="19"/>
        <v>0</v>
      </c>
      <c r="K203" s="2">
        <f t="shared" si="20"/>
        <v>0</v>
      </c>
    </row>
    <row r="204" spans="1:11" ht="12.75">
      <c r="A204" s="1" t="s">
        <v>237</v>
      </c>
      <c r="B204" s="7">
        <v>4623759</v>
      </c>
      <c r="C204" s="7">
        <v>9920903</v>
      </c>
      <c r="D204" s="7">
        <f t="shared" si="16"/>
        <v>14544662</v>
      </c>
      <c r="E204" s="7">
        <v>17914075</v>
      </c>
      <c r="F204" s="7">
        <v>0</v>
      </c>
      <c r="G204" s="7">
        <v>10102755</v>
      </c>
      <c r="H204" s="7">
        <f t="shared" si="17"/>
        <v>7811320</v>
      </c>
      <c r="I204" s="7">
        <f t="shared" si="18"/>
        <v>5317323</v>
      </c>
      <c r="J204" s="7">
        <f t="shared" si="19"/>
        <v>0</v>
      </c>
      <c r="K204" s="2">
        <f t="shared" si="20"/>
        <v>5317323</v>
      </c>
    </row>
    <row r="205" spans="1:11" ht="12.75">
      <c r="A205" s="1" t="s">
        <v>238</v>
      </c>
      <c r="B205" s="7">
        <v>574311</v>
      </c>
      <c r="C205" s="7">
        <v>334654</v>
      </c>
      <c r="D205" s="7">
        <f t="shared" si="16"/>
        <v>908965</v>
      </c>
      <c r="E205" s="7">
        <v>884726</v>
      </c>
      <c r="F205" s="7">
        <v>0</v>
      </c>
      <c r="G205" s="7">
        <v>325652</v>
      </c>
      <c r="H205" s="7">
        <f t="shared" si="17"/>
        <v>559074</v>
      </c>
      <c r="I205" s="7">
        <f t="shared" si="18"/>
        <v>559074</v>
      </c>
      <c r="J205" s="7">
        <f t="shared" si="19"/>
        <v>24239</v>
      </c>
      <c r="K205" s="2">
        <f t="shared" si="20"/>
        <v>583313</v>
      </c>
    </row>
    <row r="206" spans="1:11" ht="12.75">
      <c r="A206" s="1" t="s">
        <v>239</v>
      </c>
      <c r="B206" s="7">
        <v>552513</v>
      </c>
      <c r="C206" s="7">
        <v>944956</v>
      </c>
      <c r="D206" s="7">
        <f t="shared" si="16"/>
        <v>1497469</v>
      </c>
      <c r="E206" s="7">
        <v>1783102</v>
      </c>
      <c r="F206" s="7">
        <v>0</v>
      </c>
      <c r="G206" s="7">
        <v>1020462</v>
      </c>
      <c r="H206" s="7">
        <f t="shared" si="17"/>
        <v>762640</v>
      </c>
      <c r="I206" s="7">
        <f t="shared" si="18"/>
        <v>635390</v>
      </c>
      <c r="J206" s="7">
        <f t="shared" si="19"/>
        <v>0</v>
      </c>
      <c r="K206" s="2">
        <f t="shared" si="20"/>
        <v>635390</v>
      </c>
    </row>
    <row r="207" spans="1:11" ht="12.75">
      <c r="A207" s="1" t="s">
        <v>240</v>
      </c>
      <c r="B207" s="7">
        <v>4798695</v>
      </c>
      <c r="C207" s="7">
        <v>1265883</v>
      </c>
      <c r="D207" s="7">
        <f t="shared" si="16"/>
        <v>6064578</v>
      </c>
      <c r="E207" s="7">
        <v>4666045</v>
      </c>
      <c r="F207" s="7">
        <v>0</v>
      </c>
      <c r="G207" s="7">
        <v>1325017</v>
      </c>
      <c r="H207" s="7">
        <f t="shared" si="17"/>
        <v>3341028</v>
      </c>
      <c r="I207" s="7">
        <f t="shared" si="18"/>
        <v>3341028</v>
      </c>
      <c r="J207" s="7">
        <f t="shared" si="19"/>
        <v>1398533</v>
      </c>
      <c r="K207" s="2">
        <f t="shared" si="20"/>
        <v>4739561</v>
      </c>
    </row>
    <row r="208" spans="1:11" ht="12.75">
      <c r="A208" s="1" t="s">
        <v>241</v>
      </c>
      <c r="B208" s="7">
        <v>0</v>
      </c>
      <c r="C208" s="7">
        <v>927620</v>
      </c>
      <c r="D208" s="7">
        <f t="shared" si="16"/>
        <v>927620</v>
      </c>
      <c r="E208" s="7">
        <v>600525</v>
      </c>
      <c r="F208" s="7">
        <v>0</v>
      </c>
      <c r="G208" s="7">
        <v>1003151</v>
      </c>
      <c r="H208" s="7">
        <f t="shared" si="17"/>
        <v>0</v>
      </c>
      <c r="I208" s="7">
        <f t="shared" si="18"/>
        <v>0</v>
      </c>
      <c r="J208" s="7">
        <f t="shared" si="19"/>
        <v>0</v>
      </c>
      <c r="K208" s="2">
        <f t="shared" si="20"/>
        <v>0</v>
      </c>
    </row>
    <row r="209" spans="1:11" ht="12.75">
      <c r="A209" s="1" t="s">
        <v>242</v>
      </c>
      <c r="B209" s="7">
        <v>1134709</v>
      </c>
      <c r="C209" s="7">
        <v>3065290</v>
      </c>
      <c r="D209" s="7">
        <f t="shared" si="16"/>
        <v>4199999</v>
      </c>
      <c r="E209" s="7">
        <v>6272917</v>
      </c>
      <c r="F209" s="7">
        <v>0</v>
      </c>
      <c r="G209" s="7">
        <v>3381425</v>
      </c>
      <c r="H209" s="7">
        <f t="shared" si="17"/>
        <v>2891492</v>
      </c>
      <c r="I209" s="7">
        <f t="shared" si="18"/>
        <v>1304915</v>
      </c>
      <c r="J209" s="7">
        <f t="shared" si="19"/>
        <v>0</v>
      </c>
      <c r="K209" s="2">
        <f t="shared" si="20"/>
        <v>1304915</v>
      </c>
    </row>
    <row r="210" spans="1:11" ht="12.75">
      <c r="A210" s="1" t="s">
        <v>243</v>
      </c>
      <c r="B210" s="7">
        <v>51489</v>
      </c>
      <c r="C210" s="7">
        <v>116607</v>
      </c>
      <c r="D210" s="7">
        <f t="shared" si="16"/>
        <v>168096</v>
      </c>
      <c r="E210" s="7">
        <v>179885</v>
      </c>
      <c r="F210" s="7">
        <v>0</v>
      </c>
      <c r="G210" s="7">
        <v>141938</v>
      </c>
      <c r="H210" s="7">
        <f t="shared" si="17"/>
        <v>37947</v>
      </c>
      <c r="I210" s="7">
        <f t="shared" si="18"/>
        <v>37947</v>
      </c>
      <c r="J210" s="7">
        <f t="shared" si="19"/>
        <v>0</v>
      </c>
      <c r="K210" s="2">
        <f t="shared" si="20"/>
        <v>37947</v>
      </c>
    </row>
    <row r="211" spans="1:11" ht="12.75">
      <c r="A211" s="1" t="s">
        <v>244</v>
      </c>
      <c r="B211" s="7">
        <v>104572</v>
      </c>
      <c r="C211" s="7">
        <v>119997</v>
      </c>
      <c r="D211" s="7">
        <f t="shared" si="16"/>
        <v>224569</v>
      </c>
      <c r="E211" s="7">
        <v>230761</v>
      </c>
      <c r="F211" s="7">
        <v>0</v>
      </c>
      <c r="G211" s="7">
        <v>122616</v>
      </c>
      <c r="H211" s="7">
        <f t="shared" si="17"/>
        <v>108145</v>
      </c>
      <c r="I211" s="7">
        <f t="shared" si="18"/>
        <v>108145</v>
      </c>
      <c r="J211" s="7">
        <f t="shared" si="19"/>
        <v>0</v>
      </c>
      <c r="K211" s="2">
        <f t="shared" si="20"/>
        <v>108145</v>
      </c>
    </row>
    <row r="212" spans="1:11" ht="12.75">
      <c r="A212" s="1" t="s">
        <v>245</v>
      </c>
      <c r="B212" s="7">
        <v>6338043</v>
      </c>
      <c r="C212" s="7">
        <v>2103734</v>
      </c>
      <c r="D212" s="7">
        <f t="shared" si="16"/>
        <v>8441777</v>
      </c>
      <c r="E212" s="7">
        <v>8633000</v>
      </c>
      <c r="F212" s="7">
        <v>1978438</v>
      </c>
      <c r="G212" s="7">
        <v>2074259</v>
      </c>
      <c r="H212" s="7">
        <f t="shared" si="17"/>
        <v>8537179</v>
      </c>
      <c r="I212" s="7">
        <f t="shared" si="18"/>
        <v>7288749</v>
      </c>
      <c r="J212" s="7">
        <f t="shared" si="19"/>
        <v>0</v>
      </c>
      <c r="K212" s="2">
        <f t="shared" si="20"/>
        <v>7288749</v>
      </c>
    </row>
    <row r="213" spans="1:11" ht="12.75">
      <c r="A213" s="1" t="s">
        <v>246</v>
      </c>
      <c r="B213" s="7">
        <v>99092</v>
      </c>
      <c r="C213" s="7">
        <v>338126</v>
      </c>
      <c r="D213" s="7">
        <f t="shared" si="16"/>
        <v>437218</v>
      </c>
      <c r="E213" s="7">
        <v>494922</v>
      </c>
      <c r="F213" s="7">
        <v>0</v>
      </c>
      <c r="G213" s="7">
        <v>350961</v>
      </c>
      <c r="H213" s="7">
        <f t="shared" si="17"/>
        <v>143961</v>
      </c>
      <c r="I213" s="7">
        <f t="shared" si="18"/>
        <v>113956</v>
      </c>
      <c r="J213" s="7">
        <f t="shared" si="19"/>
        <v>0</v>
      </c>
      <c r="K213" s="2">
        <f t="shared" si="20"/>
        <v>113956</v>
      </c>
    </row>
    <row r="214" spans="1:11" ht="12.75">
      <c r="A214" s="1" t="s">
        <v>247</v>
      </c>
      <c r="B214" s="7">
        <v>391110</v>
      </c>
      <c r="C214" s="7">
        <v>410953</v>
      </c>
      <c r="D214" s="7">
        <f t="shared" si="16"/>
        <v>802063</v>
      </c>
      <c r="E214" s="7">
        <v>878650</v>
      </c>
      <c r="F214" s="7">
        <v>0</v>
      </c>
      <c r="G214" s="7">
        <v>437760</v>
      </c>
      <c r="H214" s="7">
        <f t="shared" si="17"/>
        <v>440890</v>
      </c>
      <c r="I214" s="7">
        <f t="shared" si="18"/>
        <v>440890</v>
      </c>
      <c r="J214" s="7">
        <f t="shared" si="19"/>
        <v>0</v>
      </c>
      <c r="K214" s="2">
        <f t="shared" si="20"/>
        <v>440890</v>
      </c>
    </row>
    <row r="215" spans="1:11" ht="12.75">
      <c r="A215" s="1" t="s">
        <v>248</v>
      </c>
      <c r="B215" s="7">
        <v>352209</v>
      </c>
      <c r="C215" s="7">
        <v>109813</v>
      </c>
      <c r="D215" s="7">
        <f t="shared" si="16"/>
        <v>462022</v>
      </c>
      <c r="E215" s="7">
        <v>424522</v>
      </c>
      <c r="F215" s="7">
        <v>0</v>
      </c>
      <c r="G215" s="7">
        <v>114373</v>
      </c>
      <c r="H215" s="7">
        <f t="shared" si="17"/>
        <v>310149</v>
      </c>
      <c r="I215" s="7">
        <f t="shared" si="18"/>
        <v>310149</v>
      </c>
      <c r="J215" s="7">
        <f t="shared" si="19"/>
        <v>37500</v>
      </c>
      <c r="K215" s="2">
        <f t="shared" si="20"/>
        <v>347649</v>
      </c>
    </row>
    <row r="216" spans="1:11" ht="12.75">
      <c r="A216" s="1" t="s">
        <v>249</v>
      </c>
      <c r="B216" s="7">
        <v>556924</v>
      </c>
      <c r="C216" s="7">
        <v>172547</v>
      </c>
      <c r="D216" s="7">
        <f t="shared" si="16"/>
        <v>729471</v>
      </c>
      <c r="E216" s="7">
        <v>763280</v>
      </c>
      <c r="F216" s="7">
        <v>0</v>
      </c>
      <c r="G216" s="7">
        <v>213159</v>
      </c>
      <c r="H216" s="7">
        <f t="shared" si="17"/>
        <v>550121</v>
      </c>
      <c r="I216" s="7">
        <f t="shared" si="18"/>
        <v>550121</v>
      </c>
      <c r="J216" s="7">
        <f t="shared" si="19"/>
        <v>0</v>
      </c>
      <c r="K216" s="2">
        <f t="shared" si="20"/>
        <v>550121</v>
      </c>
    </row>
    <row r="217" spans="1:11" ht="12.75">
      <c r="A217" s="1" t="s">
        <v>250</v>
      </c>
      <c r="B217" s="7">
        <v>0</v>
      </c>
      <c r="C217" s="7">
        <v>587710</v>
      </c>
      <c r="D217" s="7">
        <f t="shared" si="16"/>
        <v>587710</v>
      </c>
      <c r="E217" s="7">
        <v>526361</v>
      </c>
      <c r="F217" s="7">
        <v>0</v>
      </c>
      <c r="G217" s="7">
        <v>622956</v>
      </c>
      <c r="H217" s="7">
        <f t="shared" si="17"/>
        <v>0</v>
      </c>
      <c r="I217" s="7">
        <f t="shared" si="18"/>
        <v>0</v>
      </c>
      <c r="J217" s="7">
        <f t="shared" si="19"/>
        <v>0</v>
      </c>
      <c r="K217" s="2">
        <f t="shared" si="20"/>
        <v>0</v>
      </c>
    </row>
    <row r="218" spans="1:11" ht="12.75">
      <c r="A218" s="1" t="s">
        <v>251</v>
      </c>
      <c r="B218" s="7">
        <v>2271177</v>
      </c>
      <c r="C218" s="7">
        <v>1083422</v>
      </c>
      <c r="D218" s="7">
        <f t="shared" si="16"/>
        <v>3354599</v>
      </c>
      <c r="E218" s="7">
        <v>2783390</v>
      </c>
      <c r="F218" s="7">
        <v>0</v>
      </c>
      <c r="G218" s="7">
        <v>1075414</v>
      </c>
      <c r="H218" s="7">
        <f t="shared" si="17"/>
        <v>1707976</v>
      </c>
      <c r="I218" s="7">
        <f t="shared" si="18"/>
        <v>1707976</v>
      </c>
      <c r="J218" s="7">
        <f t="shared" si="19"/>
        <v>571209</v>
      </c>
      <c r="K218" s="2">
        <f t="shared" si="20"/>
        <v>2279185</v>
      </c>
    </row>
    <row r="219" spans="1:11" ht="12.75">
      <c r="A219" s="1" t="s">
        <v>252</v>
      </c>
      <c r="B219" s="7">
        <v>818082</v>
      </c>
      <c r="C219" s="7">
        <v>108052</v>
      </c>
      <c r="D219" s="7">
        <f t="shared" si="16"/>
        <v>926134</v>
      </c>
      <c r="E219" s="7">
        <v>755081</v>
      </c>
      <c r="F219" s="7">
        <v>137175</v>
      </c>
      <c r="G219" s="7">
        <v>120680</v>
      </c>
      <c r="H219" s="7">
        <f t="shared" si="17"/>
        <v>771576</v>
      </c>
      <c r="I219" s="7">
        <f t="shared" si="18"/>
        <v>771576</v>
      </c>
      <c r="J219" s="7">
        <f t="shared" si="19"/>
        <v>33878</v>
      </c>
      <c r="K219" s="2">
        <f t="shared" si="20"/>
        <v>805454</v>
      </c>
    </row>
    <row r="220" spans="1:11" ht="12.75">
      <c r="A220" s="1" t="s">
        <v>253</v>
      </c>
      <c r="B220" s="7">
        <v>1278251</v>
      </c>
      <c r="C220" s="7">
        <v>2560649</v>
      </c>
      <c r="D220" s="7">
        <f t="shared" si="16"/>
        <v>3838900</v>
      </c>
      <c r="E220" s="7">
        <v>4986097</v>
      </c>
      <c r="F220" s="7">
        <v>0</v>
      </c>
      <c r="G220" s="7">
        <v>2649774</v>
      </c>
      <c r="H220" s="7">
        <f t="shared" si="17"/>
        <v>2336323</v>
      </c>
      <c r="I220" s="7">
        <f t="shared" si="18"/>
        <v>1469989</v>
      </c>
      <c r="J220" s="7">
        <f t="shared" si="19"/>
        <v>0</v>
      </c>
      <c r="K220" s="2">
        <f t="shared" si="20"/>
        <v>1469989</v>
      </c>
    </row>
    <row r="221" spans="1:11" ht="12.75">
      <c r="A221" s="1" t="s">
        <v>254</v>
      </c>
      <c r="B221" s="7">
        <v>0</v>
      </c>
      <c r="C221" s="7">
        <v>18286</v>
      </c>
      <c r="D221" s="7">
        <f t="shared" si="16"/>
        <v>18286</v>
      </c>
      <c r="E221" s="7">
        <v>0</v>
      </c>
      <c r="F221" s="7">
        <v>0</v>
      </c>
      <c r="G221" s="7">
        <v>24910</v>
      </c>
      <c r="H221" s="7">
        <f t="shared" si="17"/>
        <v>0</v>
      </c>
      <c r="I221" s="7">
        <f t="shared" si="18"/>
        <v>0</v>
      </c>
      <c r="J221" s="7">
        <f t="shared" si="19"/>
        <v>0</v>
      </c>
      <c r="K221" s="2">
        <f t="shared" si="20"/>
        <v>0</v>
      </c>
    </row>
    <row r="222" spans="1:11" ht="12.75">
      <c r="A222" s="1" t="s">
        <v>255</v>
      </c>
      <c r="B222" s="7">
        <v>0</v>
      </c>
      <c r="C222" s="7">
        <v>283376</v>
      </c>
      <c r="D222" s="7">
        <f t="shared" si="16"/>
        <v>283376</v>
      </c>
      <c r="E222" s="7">
        <v>283650</v>
      </c>
      <c r="F222" s="7">
        <v>0</v>
      </c>
      <c r="G222" s="7">
        <v>357334</v>
      </c>
      <c r="H222" s="7">
        <f t="shared" si="17"/>
        <v>0</v>
      </c>
      <c r="I222" s="7">
        <f t="shared" si="18"/>
        <v>0</v>
      </c>
      <c r="J222" s="7">
        <f t="shared" si="19"/>
        <v>0</v>
      </c>
      <c r="K222" s="2">
        <f t="shared" si="20"/>
        <v>0</v>
      </c>
    </row>
    <row r="223" spans="1:11" ht="12.75">
      <c r="A223" s="1" t="s">
        <v>256</v>
      </c>
      <c r="B223" s="7">
        <v>524317</v>
      </c>
      <c r="C223" s="7">
        <v>118185</v>
      </c>
      <c r="D223" s="7">
        <f t="shared" si="16"/>
        <v>642502</v>
      </c>
      <c r="E223" s="7">
        <v>520148</v>
      </c>
      <c r="F223" s="7">
        <v>219800</v>
      </c>
      <c r="G223" s="7">
        <v>129083</v>
      </c>
      <c r="H223" s="7">
        <f t="shared" si="17"/>
        <v>610865</v>
      </c>
      <c r="I223" s="7">
        <f t="shared" si="18"/>
        <v>602965</v>
      </c>
      <c r="J223" s="7">
        <f t="shared" si="19"/>
        <v>0</v>
      </c>
      <c r="K223" s="2">
        <f t="shared" si="20"/>
        <v>602965</v>
      </c>
    </row>
    <row r="224" spans="1:11" ht="12.75">
      <c r="A224" s="1" t="s">
        <v>257</v>
      </c>
      <c r="B224" s="7">
        <v>0</v>
      </c>
      <c r="C224" s="7">
        <v>2541205</v>
      </c>
      <c r="D224" s="7">
        <f t="shared" si="16"/>
        <v>2541205</v>
      </c>
      <c r="E224" s="7">
        <v>2211155</v>
      </c>
      <c r="F224" s="7">
        <v>0</v>
      </c>
      <c r="G224" s="7">
        <v>2522764</v>
      </c>
      <c r="H224" s="7">
        <f t="shared" si="17"/>
        <v>0</v>
      </c>
      <c r="I224" s="7">
        <f t="shared" si="18"/>
        <v>0</v>
      </c>
      <c r="J224" s="7">
        <f t="shared" si="19"/>
        <v>18441</v>
      </c>
      <c r="K224" s="2">
        <f t="shared" si="20"/>
        <v>18441</v>
      </c>
    </row>
    <row r="225" spans="1:11" ht="12.75">
      <c r="A225" s="1" t="s">
        <v>258</v>
      </c>
      <c r="B225" s="7">
        <v>109551</v>
      </c>
      <c r="C225" s="7">
        <v>200841</v>
      </c>
      <c r="D225" s="7">
        <f t="shared" si="16"/>
        <v>310392</v>
      </c>
      <c r="E225" s="7">
        <v>291818</v>
      </c>
      <c r="F225" s="7">
        <v>0</v>
      </c>
      <c r="G225" s="7">
        <v>183495</v>
      </c>
      <c r="H225" s="7">
        <f t="shared" si="17"/>
        <v>108323</v>
      </c>
      <c r="I225" s="7">
        <f t="shared" si="18"/>
        <v>108323</v>
      </c>
      <c r="J225" s="7">
        <f t="shared" si="19"/>
        <v>18574</v>
      </c>
      <c r="K225" s="2">
        <f t="shared" si="20"/>
        <v>126897</v>
      </c>
    </row>
    <row r="226" spans="1:11" ht="12.75">
      <c r="A226" s="1" t="s">
        <v>259</v>
      </c>
      <c r="B226" s="7">
        <v>330269</v>
      </c>
      <c r="C226" s="7">
        <v>633814</v>
      </c>
      <c r="D226" s="7">
        <f t="shared" si="16"/>
        <v>964083</v>
      </c>
      <c r="E226" s="7">
        <v>1011723</v>
      </c>
      <c r="F226" s="7">
        <v>0</v>
      </c>
      <c r="G226" s="7">
        <v>644139</v>
      </c>
      <c r="H226" s="7">
        <f t="shared" si="17"/>
        <v>367584</v>
      </c>
      <c r="I226" s="7">
        <f t="shared" si="18"/>
        <v>367584</v>
      </c>
      <c r="J226" s="7">
        <f t="shared" si="19"/>
        <v>0</v>
      </c>
      <c r="K226" s="2">
        <f t="shared" si="20"/>
        <v>367584</v>
      </c>
    </row>
    <row r="227" spans="1:11" ht="12.75">
      <c r="A227" s="1" t="s">
        <v>260</v>
      </c>
      <c r="B227" s="7">
        <v>5042905</v>
      </c>
      <c r="C227" s="7">
        <v>1280403</v>
      </c>
      <c r="D227" s="7">
        <f t="shared" si="16"/>
        <v>6323308</v>
      </c>
      <c r="E227" s="7">
        <v>5404468</v>
      </c>
      <c r="F227" s="7">
        <v>1345138</v>
      </c>
      <c r="G227" s="7">
        <v>1287792</v>
      </c>
      <c r="H227" s="7">
        <f t="shared" si="17"/>
        <v>5461814</v>
      </c>
      <c r="I227" s="7">
        <f t="shared" si="18"/>
        <v>5461814</v>
      </c>
      <c r="J227" s="7">
        <f t="shared" si="19"/>
        <v>0</v>
      </c>
      <c r="K227" s="2">
        <f t="shared" si="20"/>
        <v>5461814</v>
      </c>
    </row>
    <row r="228" spans="1:11" ht="12.75">
      <c r="A228" s="1" t="s">
        <v>261</v>
      </c>
      <c r="B228" s="7">
        <v>542993</v>
      </c>
      <c r="C228" s="7">
        <v>837409</v>
      </c>
      <c r="D228" s="7">
        <f t="shared" si="16"/>
        <v>1380402</v>
      </c>
      <c r="E228" s="7">
        <v>1770254</v>
      </c>
      <c r="F228" s="7">
        <v>0</v>
      </c>
      <c r="G228" s="7">
        <v>735703</v>
      </c>
      <c r="H228" s="7">
        <f t="shared" si="17"/>
        <v>1034551</v>
      </c>
      <c r="I228" s="7">
        <f t="shared" si="18"/>
        <v>624442</v>
      </c>
      <c r="J228" s="7">
        <f t="shared" si="19"/>
        <v>20257</v>
      </c>
      <c r="K228" s="2">
        <f t="shared" si="20"/>
        <v>644699</v>
      </c>
    </row>
    <row r="229" spans="1:11" ht="12.75">
      <c r="A229" s="1" t="s">
        <v>262</v>
      </c>
      <c r="B229" s="7">
        <v>608284</v>
      </c>
      <c r="C229" s="7">
        <v>358564</v>
      </c>
      <c r="D229" s="7">
        <f t="shared" si="16"/>
        <v>966848</v>
      </c>
      <c r="E229" s="7">
        <v>976057</v>
      </c>
      <c r="F229" s="7">
        <v>0</v>
      </c>
      <c r="G229" s="7">
        <v>386286</v>
      </c>
      <c r="H229" s="7">
        <f t="shared" si="17"/>
        <v>589771</v>
      </c>
      <c r="I229" s="7">
        <f t="shared" si="18"/>
        <v>589771</v>
      </c>
      <c r="J229" s="7">
        <f t="shared" si="19"/>
        <v>0</v>
      </c>
      <c r="K229" s="2">
        <f t="shared" si="20"/>
        <v>589771</v>
      </c>
    </row>
    <row r="230" spans="1:11" ht="12.75">
      <c r="A230" s="1" t="s">
        <v>263</v>
      </c>
      <c r="B230" s="7">
        <v>437257</v>
      </c>
      <c r="C230" s="7">
        <v>810315</v>
      </c>
      <c r="D230" s="7">
        <f t="shared" si="16"/>
        <v>1247572</v>
      </c>
      <c r="E230" s="7">
        <v>1443104</v>
      </c>
      <c r="F230" s="7">
        <v>0</v>
      </c>
      <c r="G230" s="7">
        <v>861334</v>
      </c>
      <c r="H230" s="7">
        <f t="shared" si="17"/>
        <v>581770</v>
      </c>
      <c r="I230" s="7">
        <f t="shared" si="18"/>
        <v>502846</v>
      </c>
      <c r="J230" s="7">
        <f t="shared" si="19"/>
        <v>0</v>
      </c>
      <c r="K230" s="2">
        <f t="shared" si="20"/>
        <v>502846</v>
      </c>
    </row>
    <row r="231" spans="1:11" ht="12.75">
      <c r="A231" s="1" t="s">
        <v>264</v>
      </c>
      <c r="B231" s="7">
        <v>940967</v>
      </c>
      <c r="C231" s="7">
        <v>1264574</v>
      </c>
      <c r="D231" s="7">
        <f t="shared" si="16"/>
        <v>2205541</v>
      </c>
      <c r="E231" s="7">
        <v>2087060</v>
      </c>
      <c r="F231" s="7">
        <v>0</v>
      </c>
      <c r="G231" s="7">
        <v>1160500</v>
      </c>
      <c r="H231" s="7">
        <f t="shared" si="17"/>
        <v>926560</v>
      </c>
      <c r="I231" s="7">
        <f t="shared" si="18"/>
        <v>926560</v>
      </c>
      <c r="J231" s="7">
        <f t="shared" si="19"/>
        <v>118481</v>
      </c>
      <c r="K231" s="2">
        <f t="shared" si="20"/>
        <v>1045041</v>
      </c>
    </row>
    <row r="232" spans="1:11" ht="12.75">
      <c r="A232" s="1" t="s">
        <v>265</v>
      </c>
      <c r="B232" s="7">
        <v>2074475</v>
      </c>
      <c r="C232" s="7">
        <v>273680</v>
      </c>
      <c r="D232" s="7">
        <f t="shared" si="16"/>
        <v>2348155</v>
      </c>
      <c r="E232" s="7">
        <v>1831320</v>
      </c>
      <c r="F232" s="7">
        <v>657280</v>
      </c>
      <c r="G232" s="7">
        <v>294264</v>
      </c>
      <c r="H232" s="7">
        <f t="shared" si="17"/>
        <v>2194336</v>
      </c>
      <c r="I232" s="7">
        <f t="shared" si="18"/>
        <v>2194336</v>
      </c>
      <c r="J232" s="7">
        <f t="shared" si="19"/>
        <v>0</v>
      </c>
      <c r="K232" s="2">
        <f t="shared" si="20"/>
        <v>2194336</v>
      </c>
    </row>
    <row r="233" spans="1:11" ht="12.75">
      <c r="A233" s="1" t="s">
        <v>266</v>
      </c>
      <c r="B233" s="7">
        <v>0</v>
      </c>
      <c r="C233" s="7">
        <v>2483447</v>
      </c>
      <c r="D233" s="7">
        <f t="shared" si="16"/>
        <v>2483447</v>
      </c>
      <c r="E233" s="7">
        <v>1587600</v>
      </c>
      <c r="F233" s="7">
        <v>0</v>
      </c>
      <c r="G233" s="7">
        <v>2281999</v>
      </c>
      <c r="H233" s="7">
        <f t="shared" si="17"/>
        <v>0</v>
      </c>
      <c r="I233" s="7">
        <f t="shared" si="18"/>
        <v>0</v>
      </c>
      <c r="J233" s="7">
        <f t="shared" si="19"/>
        <v>201448</v>
      </c>
      <c r="K233" s="2">
        <f t="shared" si="20"/>
        <v>201448</v>
      </c>
    </row>
    <row r="234" spans="1:11" ht="12.75">
      <c r="A234" s="1" t="s">
        <v>267</v>
      </c>
      <c r="B234" s="7">
        <v>853672</v>
      </c>
      <c r="C234" s="7">
        <v>298761</v>
      </c>
      <c r="D234" s="7">
        <f t="shared" si="16"/>
        <v>1152433</v>
      </c>
      <c r="E234" s="7">
        <v>895619</v>
      </c>
      <c r="F234" s="7">
        <v>0</v>
      </c>
      <c r="G234" s="7">
        <v>311529</v>
      </c>
      <c r="H234" s="7">
        <f t="shared" si="17"/>
        <v>584090</v>
      </c>
      <c r="I234" s="7">
        <f t="shared" si="18"/>
        <v>584090</v>
      </c>
      <c r="J234" s="7">
        <f t="shared" si="19"/>
        <v>256814</v>
      </c>
      <c r="K234" s="2">
        <f t="shared" si="20"/>
        <v>840904</v>
      </c>
    </row>
    <row r="235" spans="1:11" ht="12.75">
      <c r="A235" s="1" t="s">
        <v>268</v>
      </c>
      <c r="B235" s="7">
        <v>1259290</v>
      </c>
      <c r="C235" s="7">
        <v>2206140</v>
      </c>
      <c r="D235" s="7">
        <f t="shared" si="16"/>
        <v>3465430</v>
      </c>
      <c r="E235" s="7">
        <v>3986034</v>
      </c>
      <c r="F235" s="7">
        <v>0</v>
      </c>
      <c r="G235" s="7">
        <v>2187894</v>
      </c>
      <c r="H235" s="7">
        <f t="shared" si="17"/>
        <v>1798140</v>
      </c>
      <c r="I235" s="7">
        <f t="shared" si="18"/>
        <v>1448184</v>
      </c>
      <c r="J235" s="7">
        <f t="shared" si="19"/>
        <v>0</v>
      </c>
      <c r="K235" s="2">
        <f t="shared" si="20"/>
        <v>1448184</v>
      </c>
    </row>
    <row r="236" spans="1:11" ht="12.75">
      <c r="A236" s="1" t="s">
        <v>269</v>
      </c>
      <c r="B236" s="7">
        <v>1212461</v>
      </c>
      <c r="C236" s="7">
        <v>922452</v>
      </c>
      <c r="D236" s="7">
        <f t="shared" si="16"/>
        <v>2134913</v>
      </c>
      <c r="E236" s="7">
        <v>2380069</v>
      </c>
      <c r="F236" s="7">
        <v>0</v>
      </c>
      <c r="G236" s="7">
        <v>925194</v>
      </c>
      <c r="H236" s="7">
        <f t="shared" si="17"/>
        <v>1454875</v>
      </c>
      <c r="I236" s="7">
        <f t="shared" si="18"/>
        <v>1394330</v>
      </c>
      <c r="J236" s="7">
        <f t="shared" si="19"/>
        <v>0</v>
      </c>
      <c r="K236" s="2">
        <f t="shared" si="20"/>
        <v>1394330</v>
      </c>
    </row>
    <row r="237" spans="1:11" ht="12.75">
      <c r="A237" s="1" t="s">
        <v>270</v>
      </c>
      <c r="B237" s="7">
        <v>1107620</v>
      </c>
      <c r="C237" s="7">
        <v>659245</v>
      </c>
      <c r="D237" s="7">
        <f t="shared" si="16"/>
        <v>1766865</v>
      </c>
      <c r="E237" s="7">
        <v>1691726</v>
      </c>
      <c r="F237" s="7">
        <v>0</v>
      </c>
      <c r="G237" s="7">
        <v>659411</v>
      </c>
      <c r="H237" s="7">
        <f t="shared" si="17"/>
        <v>1032315</v>
      </c>
      <c r="I237" s="7">
        <f t="shared" si="18"/>
        <v>1032315</v>
      </c>
      <c r="J237" s="7">
        <f t="shared" si="19"/>
        <v>75139</v>
      </c>
      <c r="K237" s="2">
        <f t="shared" si="20"/>
        <v>1107454</v>
      </c>
    </row>
    <row r="238" spans="1:11" ht="12.75">
      <c r="A238" s="1" t="s">
        <v>271</v>
      </c>
      <c r="B238" s="7">
        <v>758937</v>
      </c>
      <c r="C238" s="7">
        <v>177030</v>
      </c>
      <c r="D238" s="7">
        <f t="shared" si="16"/>
        <v>935967</v>
      </c>
      <c r="E238" s="7">
        <v>847717</v>
      </c>
      <c r="F238" s="7">
        <v>177363</v>
      </c>
      <c r="G238" s="7">
        <v>180210</v>
      </c>
      <c r="H238" s="7">
        <f t="shared" si="17"/>
        <v>844870</v>
      </c>
      <c r="I238" s="7">
        <f t="shared" si="18"/>
        <v>844870</v>
      </c>
      <c r="J238" s="7">
        <f t="shared" si="19"/>
        <v>0</v>
      </c>
      <c r="K238" s="2">
        <f t="shared" si="20"/>
        <v>844870</v>
      </c>
    </row>
    <row r="239" spans="1:11" ht="12.75">
      <c r="A239" s="1" t="s">
        <v>272</v>
      </c>
      <c r="B239" s="7">
        <v>82136</v>
      </c>
      <c r="C239" s="7">
        <v>556512</v>
      </c>
      <c r="D239" s="7">
        <f t="shared" si="16"/>
        <v>638648</v>
      </c>
      <c r="E239" s="7">
        <v>919102</v>
      </c>
      <c r="F239" s="7">
        <v>0</v>
      </c>
      <c r="G239" s="7">
        <v>589484</v>
      </c>
      <c r="H239" s="7">
        <f t="shared" si="17"/>
        <v>329618</v>
      </c>
      <c r="I239" s="7">
        <f t="shared" si="18"/>
        <v>94456</v>
      </c>
      <c r="J239" s="7">
        <f t="shared" si="19"/>
        <v>0</v>
      </c>
      <c r="K239" s="2">
        <f t="shared" si="20"/>
        <v>94456</v>
      </c>
    </row>
    <row r="240" spans="1:11" ht="12.75">
      <c r="A240" s="1" t="s">
        <v>273</v>
      </c>
      <c r="B240" s="7">
        <v>0</v>
      </c>
      <c r="C240" s="7">
        <v>823387</v>
      </c>
      <c r="D240" s="7">
        <f t="shared" si="16"/>
        <v>823387</v>
      </c>
      <c r="E240" s="7">
        <v>163797</v>
      </c>
      <c r="F240" s="7">
        <v>0</v>
      </c>
      <c r="G240" s="7">
        <v>849257</v>
      </c>
      <c r="H240" s="7">
        <f t="shared" si="17"/>
        <v>0</v>
      </c>
      <c r="I240" s="7">
        <f t="shared" si="18"/>
        <v>0</v>
      </c>
      <c r="J240" s="7">
        <f t="shared" si="19"/>
        <v>0</v>
      </c>
      <c r="K240" s="2">
        <f t="shared" si="20"/>
        <v>0</v>
      </c>
    </row>
    <row r="241" spans="1:11" ht="12.75">
      <c r="A241" s="1" t="s">
        <v>274</v>
      </c>
      <c r="B241" s="7">
        <v>7724162</v>
      </c>
      <c r="C241" s="7">
        <v>1876535</v>
      </c>
      <c r="D241" s="7">
        <f t="shared" si="16"/>
        <v>9600697</v>
      </c>
      <c r="E241" s="7">
        <v>7663119</v>
      </c>
      <c r="F241" s="7">
        <v>0</v>
      </c>
      <c r="G241" s="7">
        <v>1809425</v>
      </c>
      <c r="H241" s="7">
        <f t="shared" si="17"/>
        <v>5853694</v>
      </c>
      <c r="I241" s="7">
        <f t="shared" si="18"/>
        <v>5853694</v>
      </c>
      <c r="J241" s="7">
        <f t="shared" si="19"/>
        <v>1937578</v>
      </c>
      <c r="K241" s="2">
        <f t="shared" si="20"/>
        <v>7791272</v>
      </c>
    </row>
    <row r="242" spans="1:11" ht="12.75">
      <c r="A242" s="1" t="s">
        <v>275</v>
      </c>
      <c r="B242" s="7">
        <v>489786</v>
      </c>
      <c r="C242" s="7">
        <v>452838</v>
      </c>
      <c r="D242" s="7">
        <f t="shared" si="16"/>
        <v>942624</v>
      </c>
      <c r="E242" s="7">
        <v>1149882</v>
      </c>
      <c r="F242" s="7">
        <v>0</v>
      </c>
      <c r="G242" s="7">
        <v>471245</v>
      </c>
      <c r="H242" s="7">
        <f t="shared" si="17"/>
        <v>678637</v>
      </c>
      <c r="I242" s="7">
        <f t="shared" si="18"/>
        <v>563254</v>
      </c>
      <c r="J242" s="7">
        <f t="shared" si="19"/>
        <v>0</v>
      </c>
      <c r="K242" s="2">
        <f t="shared" si="20"/>
        <v>563254</v>
      </c>
    </row>
    <row r="243" spans="1:11" ht="12.75">
      <c r="A243" s="1" t="s">
        <v>276</v>
      </c>
      <c r="B243" s="7">
        <v>635148</v>
      </c>
      <c r="C243" s="7">
        <v>199888</v>
      </c>
      <c r="D243" s="7">
        <f t="shared" si="16"/>
        <v>835036</v>
      </c>
      <c r="E243" s="7">
        <v>686739</v>
      </c>
      <c r="F243" s="7">
        <v>0</v>
      </c>
      <c r="G243" s="7">
        <v>248018</v>
      </c>
      <c r="H243" s="7">
        <f t="shared" si="17"/>
        <v>438721</v>
      </c>
      <c r="I243" s="7">
        <f t="shared" si="18"/>
        <v>438721</v>
      </c>
      <c r="J243" s="7">
        <f t="shared" si="19"/>
        <v>148297</v>
      </c>
      <c r="K243" s="2">
        <f t="shared" si="20"/>
        <v>587018</v>
      </c>
    </row>
    <row r="244" spans="1:11" ht="12.75">
      <c r="A244" s="1" t="s">
        <v>277</v>
      </c>
      <c r="B244" s="7">
        <v>0</v>
      </c>
      <c r="C244" s="7">
        <v>20370</v>
      </c>
      <c r="D244" s="7">
        <f t="shared" si="16"/>
        <v>20370</v>
      </c>
      <c r="E244" s="7">
        <v>16487</v>
      </c>
      <c r="F244" s="7">
        <v>0</v>
      </c>
      <c r="G244" s="7">
        <v>20886</v>
      </c>
      <c r="H244" s="7">
        <f t="shared" si="17"/>
        <v>0</v>
      </c>
      <c r="I244" s="7">
        <f t="shared" si="18"/>
        <v>0</v>
      </c>
      <c r="J244" s="7">
        <f t="shared" si="19"/>
        <v>0</v>
      </c>
      <c r="K244" s="2">
        <f t="shared" si="20"/>
        <v>0</v>
      </c>
    </row>
    <row r="245" spans="1:11" ht="12.75">
      <c r="A245" s="1" t="s">
        <v>278</v>
      </c>
      <c r="B245" s="7">
        <v>631502</v>
      </c>
      <c r="C245" s="7">
        <v>420911</v>
      </c>
      <c r="D245" s="7">
        <f t="shared" si="16"/>
        <v>1052413</v>
      </c>
      <c r="E245" s="7">
        <v>1043172</v>
      </c>
      <c r="F245" s="7">
        <v>0</v>
      </c>
      <c r="G245" s="7">
        <v>438013</v>
      </c>
      <c r="H245" s="7">
        <f t="shared" si="17"/>
        <v>605159</v>
      </c>
      <c r="I245" s="7">
        <f t="shared" si="18"/>
        <v>605159</v>
      </c>
      <c r="J245" s="7">
        <f t="shared" si="19"/>
        <v>9241</v>
      </c>
      <c r="K245" s="2">
        <f t="shared" si="20"/>
        <v>614400</v>
      </c>
    </row>
    <row r="246" spans="1:11" ht="12.75">
      <c r="A246" s="1" t="s">
        <v>279</v>
      </c>
      <c r="B246" s="7">
        <v>1527551</v>
      </c>
      <c r="C246" s="7">
        <v>435479</v>
      </c>
      <c r="D246" s="7">
        <f t="shared" si="16"/>
        <v>1963030</v>
      </c>
      <c r="E246" s="7">
        <v>1881973</v>
      </c>
      <c r="F246" s="7">
        <v>433725</v>
      </c>
      <c r="G246" s="7">
        <v>411623</v>
      </c>
      <c r="H246" s="7">
        <f t="shared" si="17"/>
        <v>1904075</v>
      </c>
      <c r="I246" s="7">
        <f t="shared" si="18"/>
        <v>1756684</v>
      </c>
      <c r="J246" s="7">
        <f t="shared" si="19"/>
        <v>0</v>
      </c>
      <c r="K246" s="2">
        <f t="shared" si="20"/>
        <v>1756684</v>
      </c>
    </row>
    <row r="247" spans="1:11" ht="12.75">
      <c r="A247" s="1" t="s">
        <v>280</v>
      </c>
      <c r="B247" s="7">
        <v>371730</v>
      </c>
      <c r="C247" s="7">
        <v>386153</v>
      </c>
      <c r="D247" s="7">
        <f t="shared" si="16"/>
        <v>757883</v>
      </c>
      <c r="E247" s="7">
        <v>806174</v>
      </c>
      <c r="F247" s="7">
        <v>0</v>
      </c>
      <c r="G247" s="7">
        <v>443463</v>
      </c>
      <c r="H247" s="7">
        <f t="shared" si="17"/>
        <v>362711</v>
      </c>
      <c r="I247" s="7">
        <f t="shared" si="18"/>
        <v>362711</v>
      </c>
      <c r="J247" s="7">
        <f t="shared" si="19"/>
        <v>0</v>
      </c>
      <c r="K247" s="2">
        <f t="shared" si="20"/>
        <v>362711</v>
      </c>
    </row>
    <row r="248" spans="1:11" ht="12.75">
      <c r="A248" s="1" t="s">
        <v>281</v>
      </c>
      <c r="B248" s="7">
        <v>1069963</v>
      </c>
      <c r="C248" s="7">
        <v>981148</v>
      </c>
      <c r="D248" s="7">
        <f t="shared" si="16"/>
        <v>2051111</v>
      </c>
      <c r="E248" s="7">
        <v>2397275</v>
      </c>
      <c r="F248" s="7">
        <v>0</v>
      </c>
      <c r="G248" s="7">
        <v>925578</v>
      </c>
      <c r="H248" s="7">
        <f t="shared" si="17"/>
        <v>1471697</v>
      </c>
      <c r="I248" s="7">
        <f t="shared" si="18"/>
        <v>1230457</v>
      </c>
      <c r="J248" s="7">
        <f t="shared" si="19"/>
        <v>0</v>
      </c>
      <c r="K248" s="2">
        <f t="shared" si="20"/>
        <v>1230457</v>
      </c>
    </row>
    <row r="249" spans="1:11" ht="12.75">
      <c r="A249" s="1" t="s">
        <v>282</v>
      </c>
      <c r="B249" s="7">
        <v>3529631</v>
      </c>
      <c r="C249" s="7">
        <v>615638</v>
      </c>
      <c r="D249" s="7">
        <f t="shared" si="16"/>
        <v>4145269</v>
      </c>
      <c r="E249" s="7">
        <v>3826156</v>
      </c>
      <c r="F249" s="7">
        <v>1264520</v>
      </c>
      <c r="G249" s="7">
        <v>601109</v>
      </c>
      <c r="H249" s="7">
        <f t="shared" si="17"/>
        <v>4489567</v>
      </c>
      <c r="I249" s="7">
        <f t="shared" si="18"/>
        <v>4059076</v>
      </c>
      <c r="J249" s="7">
        <f t="shared" si="19"/>
        <v>0</v>
      </c>
      <c r="K249" s="2">
        <f t="shared" si="20"/>
        <v>4059076</v>
      </c>
    </row>
    <row r="250" spans="1:11" ht="12.75">
      <c r="A250" s="1" t="s">
        <v>283</v>
      </c>
      <c r="B250" s="7">
        <v>2081377</v>
      </c>
      <c r="C250" s="7">
        <v>4905184</v>
      </c>
      <c r="D250" s="7">
        <f t="shared" si="16"/>
        <v>6986561</v>
      </c>
      <c r="E250" s="7">
        <v>8344765</v>
      </c>
      <c r="F250" s="7">
        <v>0</v>
      </c>
      <c r="G250" s="7">
        <v>4926045</v>
      </c>
      <c r="H250" s="7">
        <f t="shared" si="17"/>
        <v>3418720</v>
      </c>
      <c r="I250" s="7">
        <f t="shared" si="18"/>
        <v>2393584</v>
      </c>
      <c r="J250" s="7">
        <f t="shared" si="19"/>
        <v>0</v>
      </c>
      <c r="K250" s="2">
        <f t="shared" si="20"/>
        <v>2393584</v>
      </c>
    </row>
    <row r="251" spans="1:11" ht="12.75">
      <c r="A251" s="1" t="s">
        <v>284</v>
      </c>
      <c r="B251" s="7">
        <v>94059</v>
      </c>
      <c r="C251" s="7">
        <v>65935</v>
      </c>
      <c r="D251" s="7">
        <f t="shared" si="16"/>
        <v>159994</v>
      </c>
      <c r="E251" s="7">
        <v>221629</v>
      </c>
      <c r="F251" s="7">
        <v>0</v>
      </c>
      <c r="G251" s="7">
        <v>71451</v>
      </c>
      <c r="H251" s="7">
        <f t="shared" si="17"/>
        <v>150178</v>
      </c>
      <c r="I251" s="7">
        <f t="shared" si="18"/>
        <v>108168</v>
      </c>
      <c r="J251" s="7">
        <f t="shared" si="19"/>
        <v>0</v>
      </c>
      <c r="K251" s="2">
        <f t="shared" si="20"/>
        <v>108168</v>
      </c>
    </row>
    <row r="252" spans="1:11" ht="12.75">
      <c r="A252" s="1" t="s">
        <v>285</v>
      </c>
      <c r="B252" s="7">
        <v>0</v>
      </c>
      <c r="C252" s="7">
        <v>4903733</v>
      </c>
      <c r="D252" s="7">
        <f t="shared" si="16"/>
        <v>4903733</v>
      </c>
      <c r="E252" s="7">
        <v>3951050</v>
      </c>
      <c r="F252" s="7">
        <v>0</v>
      </c>
      <c r="G252" s="7">
        <v>4773807</v>
      </c>
      <c r="H252" s="7">
        <f t="shared" si="17"/>
        <v>0</v>
      </c>
      <c r="I252" s="7">
        <f t="shared" si="18"/>
        <v>0</v>
      </c>
      <c r="J252" s="7">
        <f t="shared" si="19"/>
        <v>129926</v>
      </c>
      <c r="K252" s="2">
        <f t="shared" si="20"/>
        <v>129926</v>
      </c>
    </row>
    <row r="253" spans="1:11" ht="12.75">
      <c r="A253" s="1" t="s">
        <v>286</v>
      </c>
      <c r="B253" s="7">
        <v>308594</v>
      </c>
      <c r="C253" s="7">
        <v>607568</v>
      </c>
      <c r="D253" s="7">
        <f t="shared" si="16"/>
        <v>916162</v>
      </c>
      <c r="E253" s="7">
        <v>1088831</v>
      </c>
      <c r="F253" s="7">
        <v>0</v>
      </c>
      <c r="G253" s="7">
        <v>562225</v>
      </c>
      <c r="H253" s="7">
        <f t="shared" si="17"/>
        <v>526606</v>
      </c>
      <c r="I253" s="7">
        <f t="shared" si="18"/>
        <v>354883</v>
      </c>
      <c r="J253" s="7">
        <f t="shared" si="19"/>
        <v>0</v>
      </c>
      <c r="K253" s="2">
        <f t="shared" si="20"/>
        <v>354883</v>
      </c>
    </row>
    <row r="254" spans="2:10" ht="12.75">
      <c r="B254" s="7"/>
      <c r="C254" s="7"/>
      <c r="D254" s="7"/>
      <c r="E254" s="7"/>
      <c r="F254" s="7"/>
      <c r="G254" s="7"/>
      <c r="H254" s="7"/>
      <c r="I254" s="7"/>
      <c r="J254" s="7"/>
    </row>
    <row r="255" spans="1:11" ht="12.75">
      <c r="A255" s="1" t="s">
        <v>287</v>
      </c>
      <c r="B255" s="7"/>
      <c r="C255" s="7">
        <v>1627</v>
      </c>
      <c r="D255" s="7">
        <f aca="true" t="shared" si="21" ref="D255:D269">B255+C255</f>
        <v>1627</v>
      </c>
      <c r="E255" s="7">
        <v>0</v>
      </c>
      <c r="F255" s="7">
        <v>0</v>
      </c>
      <c r="G255" s="7">
        <v>1566</v>
      </c>
      <c r="H255" s="7">
        <f aca="true" t="shared" si="22" ref="H255:H269">MAX(0,E255+F255-G255)</f>
        <v>0</v>
      </c>
      <c r="I255" s="7">
        <f aca="true" t="shared" si="23" ref="I255:I269">MIN(ROUND(B255*$I$8,0),H255)</f>
        <v>0</v>
      </c>
      <c r="J255" s="7">
        <f aca="true" t="shared" si="24" ref="J255:J269">IF(D255&gt;G255+I255,D255-G255-I255,)</f>
        <v>61</v>
      </c>
      <c r="K255" s="2">
        <f aca="true" t="shared" si="25" ref="K255:K269">I255+J255</f>
        <v>61</v>
      </c>
    </row>
    <row r="256" spans="1:11" ht="12.75">
      <c r="A256" s="1" t="s">
        <v>288</v>
      </c>
      <c r="B256" s="7"/>
      <c r="C256" s="7">
        <v>0</v>
      </c>
      <c r="D256" s="7">
        <f t="shared" si="21"/>
        <v>0</v>
      </c>
      <c r="E256" s="7">
        <v>0</v>
      </c>
      <c r="F256" s="7">
        <v>0</v>
      </c>
      <c r="G256" s="7">
        <v>0</v>
      </c>
      <c r="H256" s="7">
        <f t="shared" si="22"/>
        <v>0</v>
      </c>
      <c r="I256" s="7">
        <f t="shared" si="23"/>
        <v>0</v>
      </c>
      <c r="J256" s="7">
        <f t="shared" si="24"/>
        <v>0</v>
      </c>
      <c r="K256" s="2">
        <f t="shared" si="25"/>
        <v>0</v>
      </c>
    </row>
    <row r="257" spans="1:11" ht="12.75">
      <c r="A257" s="1" t="s">
        <v>289</v>
      </c>
      <c r="B257" s="7"/>
      <c r="C257" s="7">
        <v>44</v>
      </c>
      <c r="D257" s="7">
        <f t="shared" si="21"/>
        <v>44</v>
      </c>
      <c r="E257" s="7">
        <v>0</v>
      </c>
      <c r="F257" s="7">
        <v>0</v>
      </c>
      <c r="G257" s="7">
        <v>37</v>
      </c>
      <c r="H257" s="7">
        <f t="shared" si="22"/>
        <v>0</v>
      </c>
      <c r="I257" s="7">
        <f t="shared" si="23"/>
        <v>0</v>
      </c>
      <c r="J257" s="7">
        <f t="shared" si="24"/>
        <v>7</v>
      </c>
      <c r="K257" s="2">
        <f t="shared" si="25"/>
        <v>7</v>
      </c>
    </row>
    <row r="258" spans="1:11" ht="12.75">
      <c r="A258" s="1" t="s">
        <v>290</v>
      </c>
      <c r="B258" s="7"/>
      <c r="C258" s="7">
        <v>83</v>
      </c>
      <c r="D258" s="7">
        <f t="shared" si="21"/>
        <v>83</v>
      </c>
      <c r="E258" s="7">
        <v>0</v>
      </c>
      <c r="F258" s="7">
        <v>0</v>
      </c>
      <c r="G258" s="7">
        <v>103</v>
      </c>
      <c r="H258" s="7">
        <f t="shared" si="22"/>
        <v>0</v>
      </c>
      <c r="I258" s="7">
        <f t="shared" si="23"/>
        <v>0</v>
      </c>
      <c r="J258" s="7">
        <f t="shared" si="24"/>
        <v>0</v>
      </c>
      <c r="K258" s="2">
        <f t="shared" si="25"/>
        <v>0</v>
      </c>
    </row>
    <row r="259" spans="1:11" ht="12.75">
      <c r="A259" s="1" t="s">
        <v>291</v>
      </c>
      <c r="B259" s="7"/>
      <c r="C259" s="7">
        <v>387</v>
      </c>
      <c r="D259" s="7">
        <f t="shared" si="21"/>
        <v>387</v>
      </c>
      <c r="E259" s="7">
        <v>0</v>
      </c>
      <c r="F259" s="7">
        <v>0</v>
      </c>
      <c r="G259" s="7">
        <v>151</v>
      </c>
      <c r="H259" s="7">
        <f t="shared" si="22"/>
        <v>0</v>
      </c>
      <c r="I259" s="7">
        <f t="shared" si="23"/>
        <v>0</v>
      </c>
      <c r="J259" s="7">
        <f t="shared" si="24"/>
        <v>236</v>
      </c>
      <c r="K259" s="2">
        <f t="shared" si="25"/>
        <v>236</v>
      </c>
    </row>
    <row r="260" spans="1:11" ht="12.75">
      <c r="A260" s="1" t="s">
        <v>292</v>
      </c>
      <c r="B260" s="7"/>
      <c r="C260" s="7">
        <v>0</v>
      </c>
      <c r="D260" s="7">
        <f t="shared" si="21"/>
        <v>0</v>
      </c>
      <c r="E260" s="7">
        <v>0</v>
      </c>
      <c r="F260" s="7">
        <v>0</v>
      </c>
      <c r="G260" s="7">
        <v>0</v>
      </c>
      <c r="H260" s="7">
        <f t="shared" si="22"/>
        <v>0</v>
      </c>
      <c r="I260" s="7">
        <f t="shared" si="23"/>
        <v>0</v>
      </c>
      <c r="J260" s="7">
        <f t="shared" si="24"/>
        <v>0</v>
      </c>
      <c r="K260" s="2">
        <f t="shared" si="25"/>
        <v>0</v>
      </c>
    </row>
    <row r="261" spans="1:11" ht="12.75">
      <c r="A261" s="1" t="s">
        <v>293</v>
      </c>
      <c r="B261" s="7"/>
      <c r="C261" s="7">
        <v>189</v>
      </c>
      <c r="D261" s="7">
        <f t="shared" si="21"/>
        <v>189</v>
      </c>
      <c r="E261" s="7">
        <v>0</v>
      </c>
      <c r="F261" s="7">
        <v>0</v>
      </c>
      <c r="G261" s="7">
        <v>193</v>
      </c>
      <c r="H261" s="7">
        <f t="shared" si="22"/>
        <v>0</v>
      </c>
      <c r="I261" s="7">
        <f t="shared" si="23"/>
        <v>0</v>
      </c>
      <c r="J261" s="7">
        <f t="shared" si="24"/>
        <v>0</v>
      </c>
      <c r="K261" s="2">
        <f t="shared" si="25"/>
        <v>0</v>
      </c>
    </row>
    <row r="262" spans="1:11" ht="12.75">
      <c r="A262" s="1" t="s">
        <v>294</v>
      </c>
      <c r="B262" s="7"/>
      <c r="C262" s="7">
        <v>10233</v>
      </c>
      <c r="D262" s="7">
        <f t="shared" si="21"/>
        <v>10233</v>
      </c>
      <c r="E262" s="7">
        <v>0</v>
      </c>
      <c r="F262" s="7">
        <v>0</v>
      </c>
      <c r="G262" s="7">
        <v>8950</v>
      </c>
      <c r="H262" s="7">
        <f t="shared" si="22"/>
        <v>0</v>
      </c>
      <c r="I262" s="7">
        <f t="shared" si="23"/>
        <v>0</v>
      </c>
      <c r="J262" s="7">
        <f t="shared" si="24"/>
        <v>1283</v>
      </c>
      <c r="K262" s="2">
        <f t="shared" si="25"/>
        <v>1283</v>
      </c>
    </row>
    <row r="263" spans="1:11" ht="12.75">
      <c r="A263" s="1" t="s">
        <v>295</v>
      </c>
      <c r="B263" s="7"/>
      <c r="C263" s="7">
        <v>0</v>
      </c>
      <c r="D263" s="7">
        <f t="shared" si="21"/>
        <v>0</v>
      </c>
      <c r="E263" s="7">
        <v>0</v>
      </c>
      <c r="F263" s="7">
        <v>0</v>
      </c>
      <c r="G263" s="7">
        <v>0</v>
      </c>
      <c r="H263" s="7">
        <f t="shared" si="22"/>
        <v>0</v>
      </c>
      <c r="I263" s="7">
        <f t="shared" si="23"/>
        <v>0</v>
      </c>
      <c r="J263" s="7">
        <f t="shared" si="24"/>
        <v>0</v>
      </c>
      <c r="K263" s="2">
        <f t="shared" si="25"/>
        <v>0</v>
      </c>
    </row>
    <row r="264" spans="1:11" ht="12.75">
      <c r="A264" s="1" t="s">
        <v>296</v>
      </c>
      <c r="B264" s="7"/>
      <c r="C264" s="7">
        <v>0</v>
      </c>
      <c r="D264" s="7">
        <f t="shared" si="21"/>
        <v>0</v>
      </c>
      <c r="E264" s="7">
        <v>0</v>
      </c>
      <c r="F264" s="7">
        <v>0</v>
      </c>
      <c r="G264" s="7">
        <v>0</v>
      </c>
      <c r="H264" s="7">
        <f t="shared" si="22"/>
        <v>0</v>
      </c>
      <c r="I264" s="7">
        <f t="shared" si="23"/>
        <v>0</v>
      </c>
      <c r="J264" s="7">
        <f t="shared" si="24"/>
        <v>0</v>
      </c>
      <c r="K264" s="2">
        <f t="shared" si="25"/>
        <v>0</v>
      </c>
    </row>
    <row r="265" spans="1:11" ht="12.75">
      <c r="A265" s="1" t="s">
        <v>297</v>
      </c>
      <c r="B265" s="7"/>
      <c r="C265" s="7">
        <v>175</v>
      </c>
      <c r="D265" s="7">
        <f t="shared" si="21"/>
        <v>175</v>
      </c>
      <c r="E265" s="7">
        <v>0</v>
      </c>
      <c r="F265" s="7">
        <v>0</v>
      </c>
      <c r="G265" s="7">
        <v>318</v>
      </c>
      <c r="H265" s="7">
        <f t="shared" si="22"/>
        <v>0</v>
      </c>
      <c r="I265" s="7">
        <f t="shared" si="23"/>
        <v>0</v>
      </c>
      <c r="J265" s="7">
        <f t="shared" si="24"/>
        <v>0</v>
      </c>
      <c r="K265" s="2">
        <f t="shared" si="25"/>
        <v>0</v>
      </c>
    </row>
    <row r="266" spans="1:11" ht="12.75">
      <c r="A266" s="1" t="s">
        <v>298</v>
      </c>
      <c r="B266" s="7"/>
      <c r="C266" s="7">
        <v>0</v>
      </c>
      <c r="D266" s="7">
        <f t="shared" si="21"/>
        <v>0</v>
      </c>
      <c r="E266" s="7">
        <v>0</v>
      </c>
      <c r="F266" s="7">
        <v>0</v>
      </c>
      <c r="G266" s="7">
        <v>0</v>
      </c>
      <c r="H266" s="7">
        <f t="shared" si="22"/>
        <v>0</v>
      </c>
      <c r="I266" s="7">
        <f t="shared" si="23"/>
        <v>0</v>
      </c>
      <c r="J266" s="7">
        <f t="shared" si="24"/>
        <v>0</v>
      </c>
      <c r="K266" s="2">
        <f t="shared" si="25"/>
        <v>0</v>
      </c>
    </row>
    <row r="267" spans="1:11" ht="12.75">
      <c r="A267" s="1" t="s">
        <v>299</v>
      </c>
      <c r="B267" s="7"/>
      <c r="C267" s="7">
        <v>5663</v>
      </c>
      <c r="D267" s="7">
        <f t="shared" si="21"/>
        <v>5663</v>
      </c>
      <c r="E267" s="7">
        <v>0</v>
      </c>
      <c r="F267" s="7">
        <v>0</v>
      </c>
      <c r="G267" s="7">
        <v>4058</v>
      </c>
      <c r="H267" s="7">
        <f t="shared" si="22"/>
        <v>0</v>
      </c>
      <c r="I267" s="7">
        <f t="shared" si="23"/>
        <v>0</v>
      </c>
      <c r="J267" s="7">
        <f t="shared" si="24"/>
        <v>1605</v>
      </c>
      <c r="K267" s="2">
        <f t="shared" si="25"/>
        <v>1605</v>
      </c>
    </row>
    <row r="268" spans="1:11" ht="12.75">
      <c r="A268" s="1" t="s">
        <v>300</v>
      </c>
      <c r="B268" s="7"/>
      <c r="C268" s="7">
        <v>3266</v>
      </c>
      <c r="D268" s="7">
        <f t="shared" si="21"/>
        <v>3266</v>
      </c>
      <c r="E268" s="7">
        <v>0</v>
      </c>
      <c r="F268" s="7">
        <v>0</v>
      </c>
      <c r="G268" s="7">
        <v>3304</v>
      </c>
      <c r="H268" s="7">
        <f t="shared" si="22"/>
        <v>0</v>
      </c>
      <c r="I268" s="7">
        <f t="shared" si="23"/>
        <v>0</v>
      </c>
      <c r="J268" s="7">
        <f t="shared" si="24"/>
        <v>0</v>
      </c>
      <c r="K268" s="2">
        <f t="shared" si="25"/>
        <v>0</v>
      </c>
    </row>
    <row r="269" spans="1:11" ht="12.75">
      <c r="A269" s="1" t="s">
        <v>301</v>
      </c>
      <c r="B269" s="7"/>
      <c r="C269" s="7">
        <v>14529</v>
      </c>
      <c r="D269" s="7">
        <f t="shared" si="21"/>
        <v>14529</v>
      </c>
      <c r="E269" s="7">
        <v>0</v>
      </c>
      <c r="F269" s="7">
        <v>0</v>
      </c>
      <c r="G269" s="7">
        <v>12890</v>
      </c>
      <c r="H269" s="7">
        <f t="shared" si="22"/>
        <v>0</v>
      </c>
      <c r="I269" s="7">
        <f t="shared" si="23"/>
        <v>0</v>
      </c>
      <c r="J269" s="7">
        <f t="shared" si="24"/>
        <v>1639</v>
      </c>
      <c r="K269" s="2">
        <f t="shared" si="25"/>
        <v>1639</v>
      </c>
    </row>
    <row r="270" ht="12.75">
      <c r="C270" s="7"/>
    </row>
    <row r="271" ht="12.75">
      <c r="A271" s="6"/>
    </row>
    <row r="272" ht="15.75">
      <c r="A272" s="5" t="s">
        <v>4</v>
      </c>
    </row>
    <row r="273" ht="15">
      <c r="A273" s="4" t="s">
        <v>3</v>
      </c>
    </row>
    <row r="274" ht="15">
      <c r="A274" s="4" t="s">
        <v>2</v>
      </c>
    </row>
    <row r="275" ht="15">
      <c r="A275" s="4" t="s">
        <v>1</v>
      </c>
    </row>
    <row r="276" ht="15">
      <c r="A276" s="3" t="s">
        <v>0</v>
      </c>
    </row>
  </sheetData>
  <sheetProtection/>
  <conditionalFormatting sqref="J9:J269">
    <cfRule type="cellIs" priority="3" dxfId="0" operator="equal" stopIfTrue="1">
      <formula>ROUND(C9*$I$6,0)</formula>
    </cfRule>
  </conditionalFormatting>
  <conditionalFormatting sqref="I254">
    <cfRule type="cellIs" priority="2" dxfId="0" operator="equal" stopIfTrue="1">
      <formula>ROUND(B254*$I$8,0)</formula>
    </cfRule>
  </conditionalFormatting>
  <conditionalFormatting sqref="I9:I253 I255:I269">
    <cfRule type="cellIs" priority="1" dxfId="0" operator="lessThan" stopIfTrue="1">
      <formula>$H9</formula>
    </cfRule>
  </conditionalFormatting>
  <printOptions/>
  <pageMargins left="0.51" right="0.34" top="0.82" bottom="0.56" header="0.36" footer="0.27"/>
  <pageSetup horizontalDpi="600" verticalDpi="600" orientation="landscape" scale="90" r:id="rId1"/>
  <headerFooter alignWithMargins="0">
    <oddHeader>&amp;L&amp;10NH Dept of Education
Commissioner's Office&amp;C&amp;"Arial,Bold"FY2011  Transition Adequate Education Aid
Municipal Summary of Adequacy Aid, Fiscal Disparity Aid and Transition Grant&amp;R&amp;10 11/6/09
</oddHeader>
    <oddFooter>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Sallie Fellows</dc:creator>
  <cp:keywords/>
  <dc:description/>
  <cp:lastModifiedBy>RLeclerc</cp:lastModifiedBy>
  <cp:lastPrinted>2010-06-28T15:17:59Z</cp:lastPrinted>
  <dcterms:created xsi:type="dcterms:W3CDTF">2009-11-04T15:43:44Z</dcterms:created>
  <dcterms:modified xsi:type="dcterms:W3CDTF">2010-07-09T12:07:44Z</dcterms:modified>
  <cp:category/>
  <cp:version/>
  <cp:contentType/>
  <cp:contentStatus/>
</cp:coreProperties>
</file>