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bookViews>
    <workbookView xWindow="11655" yWindow="-15" windowWidth="8835" windowHeight="7035" tabRatio="896" firstSheet="1" activeTab="1"/>
  </bookViews>
  <sheets>
    <sheet name="About and Orford Data" sheetId="2" state="hidden" r:id="rId1"/>
    <sheet name="FY22-DRA-split totals" sheetId="37" r:id="rId2"/>
  </sheets>
  <externalReferences>
    <externalReference r:id="rId3"/>
    <externalReference r:id="rId4"/>
    <externalReference r:id="rId5"/>
  </externalReferences>
  <definedNames>
    <definedName name="__123Graph_A" hidden="1">'[1]VALUES 2017'!#REF!</definedName>
    <definedName name="__123Graph_E" hidden="1">'[2]Equalized Valuation Per Pupil'!#REF!</definedName>
    <definedName name="__123Graph_F" hidden="1">'[2]Equalized Valuation Per Pupil'!#REF!</definedName>
    <definedName name="_D_">'[1]VALUES 2017'!#REF!</definedName>
    <definedName name="_E_">'[1]VALUES 2017'!#REF!</definedName>
    <definedName name="_P_">'[1]VALUES 2017'!#REF!</definedName>
    <definedName name="_S_">'[1]VALUES 2017'!#REF!</definedName>
    <definedName name="CAL">#REF!</definedName>
    <definedName name="OLD">#REF!</definedName>
    <definedName name="PRINT">#REF!</definedName>
    <definedName name="_xlnm.Print_Area" localSheetId="0">'About and Orford Data'!$A$1:$M$49</definedName>
    <definedName name="_xlnm.Print_Area" localSheetId="1">'FY22-DRA-split totals'!$A$2:$H$85</definedName>
    <definedName name="_xlnm.Print_Titles" localSheetId="1">'FY22-DRA-split totals'!$2:$7</definedName>
    <definedName name="PRINT3">#REF!</definedName>
    <definedName name="Sandy">'[3]BASIC INFO'!$A$13:$P$272</definedName>
    <definedName name="T_Additional_2004_Aid">#REF!</definedName>
    <definedName name="TaxWarr05Import">#REF!</definedName>
  </definedNames>
  <calcPr calcId="162913"/>
</workbook>
</file>

<file path=xl/calcChain.xml><?xml version="1.0" encoding="utf-8"?>
<calcChain xmlns="http://schemas.openxmlformats.org/spreadsheetml/2006/main">
  <c r="L26" i="2" l="1"/>
  <c r="C8" i="2" s="1"/>
  <c r="M10" i="2"/>
  <c r="B19" i="2"/>
  <c r="F18" i="2"/>
  <c r="G10" i="2"/>
  <c r="D26" i="2" l="1"/>
  <c r="B12" i="2" l="1"/>
  <c r="M24" i="2"/>
  <c r="M26" i="2" l="1"/>
  <c r="D8" i="2" s="1"/>
  <c r="E21" i="2" l="1"/>
  <c r="B21" i="2"/>
  <c r="F20" i="2"/>
  <c r="F19" i="2"/>
  <c r="F17" i="2"/>
  <c r="F16" i="2"/>
  <c r="A12" i="2"/>
  <c r="F22" i="2" l="1"/>
  <c r="F21" i="2"/>
  <c r="C12" i="2"/>
</calcChain>
</file>

<file path=xl/sharedStrings.xml><?xml version="1.0" encoding="utf-8"?>
<sst xmlns="http://schemas.openxmlformats.org/spreadsheetml/2006/main" count="143" uniqueCount="141">
  <si>
    <t>ADM of students on an IEP:</t>
  </si>
  <si>
    <t xml:space="preserve">             it to get the extra dollars.</t>
  </si>
  <si>
    <t xml:space="preserve">Orford: Since we do not have the breakdown of Free and reduced Students By ADM. Need to prorate </t>
  </si>
  <si>
    <t>Town of Orford students - who attend Rivendell Academy (VT. School district)</t>
  </si>
  <si>
    <t>However, if student is dually enrolled in a charter school (eg. VLACs) and a public school, then the calculation does include</t>
  </si>
  <si>
    <t xml:space="preserve"> the students time in the public schoolwhen determining this aid.</t>
  </si>
  <si>
    <t>Winnacunnet Coop</t>
  </si>
  <si>
    <t>Winnacunnet Coop (North Hampton)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</si>
  <si>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</si>
  <si>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</si>
  <si>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</si>
  <si>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>Dist</t>
  </si>
  <si>
    <t>Loc</t>
  </si>
  <si>
    <t>District/Town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</si>
  <si>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</si>
  <si>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</si>
  <si>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</si>
  <si>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</si>
  <si>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</si>
  <si>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</si>
  <si>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</si>
  <si>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</si>
  <si>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</si>
  <si>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</si>
  <si>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</si>
  <si>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</si>
  <si>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</si>
  <si>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</si>
  <si>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</si>
  <si>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</si>
  <si>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</si>
  <si>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</si>
  <si>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</si>
  <si>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</si>
  <si>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</si>
  <si>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</si>
  <si>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</si>
  <si>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</si>
  <si>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</si>
  <si>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</si>
  <si>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</si>
  <si>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</si>
  <si>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</si>
  <si>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</si>
  <si>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</si>
  <si>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</si>
  <si>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</si>
  <si>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</si>
  <si>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</si>
  <si>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</si>
  <si>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</si>
  <si>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</si>
  <si>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</si>
  <si>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</si>
  <si>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</si>
  <si>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</si>
  <si>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</si>
  <si>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</si>
  <si>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</si>
  <si>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</si>
  <si>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</si>
  <si>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</si>
  <si>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</si>
  <si>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</si>
  <si>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</si>
  <si>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(Seabrook)</t>
  </si>
  <si>
    <t>Total</t>
  </si>
  <si>
    <t>ADMR Orford</t>
  </si>
  <si>
    <t>Note: - Reduce ADM by  *.50 per law</t>
  </si>
  <si>
    <t>ADM GR K @.50</t>
  </si>
  <si>
    <t>Student Data</t>
  </si>
  <si>
    <t>ADMA Equivalence</t>
  </si>
  <si>
    <t>ADMR Gr K(@.50) to 12</t>
  </si>
  <si>
    <t>K-12</t>
  </si>
  <si>
    <t>Grades 1-12</t>
  </si>
  <si>
    <t>ADMR Gr 1 to 12</t>
  </si>
  <si>
    <t>Pre-K</t>
  </si>
  <si>
    <t>Free or Red</t>
  </si>
  <si>
    <t>Grade K</t>
  </si>
  <si>
    <t>Grade 1-12</t>
  </si>
  <si>
    <t>F&amp;R ADM Equivalence</t>
  </si>
  <si>
    <t>K </t>
  </si>
  <si>
    <t>PK </t>
  </si>
  <si>
    <t>Elem</t>
  </si>
  <si>
    <t>Mid</t>
  </si>
  <si>
    <t>High</t>
  </si>
  <si>
    <t>K-12 ADM</t>
  </si>
  <si>
    <t xml:space="preserve">           Per RSA 194-B:11 Chartered Public School Funding</t>
  </si>
  <si>
    <t xml:space="preserve">     I. (a) There shall be no tuition charge for any pupil attending a charter conversion school located in that pupil's resident district.</t>
  </si>
  <si>
    <t xml:space="preserve">    Funding limitations in this chapter shall not be applicable to charter conversion schools located in a pupil's resident district. </t>
  </si>
  <si>
    <t xml:space="preserve">    For a chartered public school authorized by the school district, the pupil's resident district shall pay to such school an amount equal to not less </t>
  </si>
  <si>
    <t xml:space="preserve">    than 80 percent of that district's average cost per pupil as determined by the department of education using the most recent available data  the district to the department</t>
  </si>
  <si>
    <t xml:space="preserve">     as reported by the district to the department.  These students received funding from resident district, so ADM needs to be added back into the calculation.  </t>
  </si>
  <si>
    <r>
      <t xml:space="preserve"> include full day and modified kindergarten, if provided.  </t>
    </r>
    <r>
      <rPr>
        <b/>
        <sz val="12"/>
        <color rgb="FFFF0000"/>
        <rFont val="Arial"/>
        <family val="2"/>
      </rPr>
      <t>These calculations do not include charter schools</t>
    </r>
    <r>
      <rPr>
        <sz val="12"/>
        <color theme="1"/>
        <rFont val="Arial"/>
        <family val="2"/>
      </rPr>
      <t xml:space="preserve"> as they are reimbursed separately.  </t>
    </r>
  </si>
  <si>
    <t>FY2017-18</t>
  </si>
  <si>
    <t>Orford only</t>
  </si>
  <si>
    <t>ADM of students -ELL</t>
  </si>
  <si>
    <t>General Notes below</t>
  </si>
  <si>
    <t>qualized Valuation without Utilities 4/1/2015 for Statewide Property Tax (SWEPT)</t>
  </si>
  <si>
    <t>Total Orford 16-17 Students K@.5 thru 12</t>
  </si>
  <si>
    <t>Total Orford 17-18 Students K-12</t>
  </si>
  <si>
    <t>Kind</t>
  </si>
  <si>
    <t>Merge Cells</t>
  </si>
  <si>
    <t>Grades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</si>
  <si>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</si>
  <si>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</si>
  <si>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</si>
  <si>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</si>
  <si>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</si>
  <si>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</si>
  <si>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</si>
  <si>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</si>
  <si>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</si>
  <si>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</si>
  <si>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</si>
  <si>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</si>
  <si>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  Student Data: Last updated August 2019 for revised FY2020 Adequacy Aid 10-1-19</t>
  </si>
  <si>
    <t>Used FY19 Free and Reduced Counts and ADM based on 2018-19 EOY and 2018-19 F&amp;R data as of October 1, 2018.</t>
  </si>
  <si>
    <t>ADM figures are 2018-19 EOY Data.</t>
  </si>
  <si>
    <t>Mid                   12+2</t>
  </si>
  <si>
    <t>Elem                 61</t>
  </si>
  <si>
    <t>K                       8</t>
  </si>
  <si>
    <t>PK                     11.95</t>
  </si>
  <si>
    <t>High                  35.69</t>
  </si>
  <si>
    <t>Total                 118.69</t>
  </si>
  <si>
    <r>
      <t xml:space="preserve">1.  Worksheet </t>
    </r>
    <r>
      <rPr>
        <b/>
        <sz val="12"/>
        <color indexed="8"/>
        <rFont val="Arial"/>
        <family val="2"/>
      </rPr>
      <t>"EOY Data FY18-19"</t>
    </r>
    <r>
      <rPr>
        <sz val="12"/>
        <color theme="1"/>
        <rFont val="Arial"/>
        <family val="2"/>
      </rPr>
      <t xml:space="preserve"> is used to determine base adequacy and differentiated aid.  These calculations</t>
    </r>
  </si>
  <si>
    <r>
      <t>2.  Worksheet "</t>
    </r>
    <r>
      <rPr>
        <b/>
        <sz val="12"/>
        <color theme="1"/>
        <rFont val="Arial"/>
        <family val="2"/>
      </rPr>
      <t xml:space="preserve">EOY data for Splits FY18-19" </t>
    </r>
    <r>
      <rPr>
        <sz val="12"/>
        <color theme="1"/>
        <rFont val="Arial"/>
        <family val="2"/>
      </rPr>
      <t>is used to determine adequacy and differentiated aid for towns belonging to 2 school districts.</t>
    </r>
  </si>
  <si>
    <r>
      <t>3.  Worksheet</t>
    </r>
    <r>
      <rPr>
        <b/>
        <sz val="12"/>
        <color theme="1"/>
        <rFont val="Arial"/>
        <family val="2"/>
      </rPr>
      <t xml:space="preserve"> "Grade 3 Reading FY18-19"</t>
    </r>
    <r>
      <rPr>
        <sz val="12"/>
        <color theme="1"/>
        <rFont val="Arial"/>
        <family val="2"/>
      </rPr>
      <t xml:space="preserve"> is used to determine differentiated aid for Grade 3 not proficient and not F&amp;R,ELL,SPED.</t>
    </r>
  </si>
  <si>
    <r>
      <t xml:space="preserve">4.  </t>
    </r>
    <r>
      <rPr>
        <b/>
        <sz val="12"/>
        <color theme="1"/>
        <rFont val="Arial"/>
        <family val="2"/>
      </rPr>
      <t>For worksheet "</t>
    </r>
    <r>
      <rPr>
        <b/>
        <sz val="12"/>
        <color rgb="FFFF0000"/>
        <rFont val="Arial"/>
        <family val="2"/>
      </rPr>
      <t>AddPembrokeattending PACE "</t>
    </r>
    <r>
      <rPr>
        <sz val="12"/>
        <color theme="1"/>
        <rFont val="Arial"/>
        <family val="2"/>
      </rPr>
      <t xml:space="preserve">- links to the FY20 Muni Rpt </t>
    </r>
    <r>
      <rPr>
        <b/>
        <sz val="12"/>
        <color theme="1"/>
        <rFont val="Arial"/>
        <family val="2"/>
      </rPr>
      <t xml:space="preserve">which add </t>
    </r>
    <r>
      <rPr>
        <sz val="12"/>
        <color theme="1"/>
        <rFont val="Arial"/>
        <family val="2"/>
      </rPr>
      <t xml:space="preserve">to Pembroke the associated summary values of Pace resident students </t>
    </r>
  </si>
  <si>
    <t>Enrollment 2018-2019</t>
  </si>
  <si>
    <t>Adequacy Grant</t>
  </si>
  <si>
    <t>SWEPT  Grant
(Retained $1.825 State Tax)</t>
  </si>
  <si>
    <t>Total Adequacy &amp; SWEPT Grant</t>
  </si>
  <si>
    <t>Breakdown For Towns That Are Part of Two School Districts, FY 2022</t>
  </si>
  <si>
    <t>Exeter Reg Coop Total</t>
  </si>
  <si>
    <t>John Stark Reg Total</t>
  </si>
  <si>
    <t>Holls/Brookline CoopTotal</t>
  </si>
  <si>
    <t>Lafayette Reg Total</t>
  </si>
  <si>
    <t>Pemi-Baker Coop Total</t>
  </si>
  <si>
    <t>Profile Regional Total</t>
  </si>
  <si>
    <t>Souhegan Coop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</si>
</sst>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_);[Red]\(&quot;$&quot;#,##0.000\)"/>
    <numFmt numFmtId="166" formatCode="General_)"/>
  </numFmts>
  <fonts count="6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indexed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C0000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  <scheme val="major"/>
    </font>
    <font>
      <b/>
      <sz val="12"/>
      <color rgb="FFC00000"/>
      <name val="Arial"/>
      <family val="2"/>
    </font>
    <font>
      <b/>
      <sz val="18"/>
      <color theme="3"/>
      <name val="Cambria"/>
      <family val="2"/>
      <scheme val="major"/>
    </font>
    <font>
      <sz val="12"/>
      <color theme="3" tint="0.39997558519241921"/>
      <name val="Arial"/>
      <family val="2"/>
    </font>
    <font>
      <sz val="12"/>
      <name val="Helv"/>
    </font>
    <font>
      <sz val="7.5"/>
      <name val="Elite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98">
    <xf numFmtId="0" fontId="0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0" borderId="0"/>
    <xf numFmtId="0" fontId="42" fillId="0" borderId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4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32" borderId="0" applyNumberFormat="0" applyBorder="0" applyAlignment="0" applyProtection="0"/>
    <xf numFmtId="0" fontId="44" fillId="42" borderId="0" applyNumberFormat="0" applyBorder="0" applyAlignment="0" applyProtection="0"/>
    <xf numFmtId="0" fontId="44" fillId="13" borderId="0" applyNumberFormat="0" applyBorder="0" applyAlignment="0" applyProtection="0"/>
    <xf numFmtId="0" fontId="44" fillId="43" borderId="0" applyNumberFormat="0" applyBorder="0" applyAlignment="0" applyProtection="0"/>
    <xf numFmtId="0" fontId="44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21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45" borderId="0" applyNumberFormat="0" applyBorder="0" applyAlignment="0" applyProtection="0"/>
    <xf numFmtId="0" fontId="44" fillId="29" borderId="0" applyNumberFormat="0" applyBorder="0" applyAlignment="0" applyProtection="0"/>
    <xf numFmtId="0" fontId="44" fillId="46" borderId="0" applyNumberFormat="0" applyBorder="0" applyAlignment="0" applyProtection="0"/>
    <xf numFmtId="0" fontId="44" fillId="33" borderId="0" applyNumberFormat="0" applyBorder="0" applyAlignment="0" applyProtection="0"/>
    <xf numFmtId="0" fontId="44" fillId="47" borderId="0" applyNumberFormat="0" applyBorder="0" applyAlignment="0" applyProtection="0"/>
    <xf numFmtId="0" fontId="44" fillId="10" borderId="0" applyNumberFormat="0" applyBorder="0" applyAlignment="0" applyProtection="0"/>
    <xf numFmtId="0" fontId="44" fillId="48" borderId="0" applyNumberFormat="0" applyBorder="0" applyAlignment="0" applyProtection="0"/>
    <xf numFmtId="0" fontId="44" fillId="14" borderId="0" applyNumberFormat="0" applyBorder="0" applyAlignment="0" applyProtection="0"/>
    <xf numFmtId="0" fontId="44" fillId="49" borderId="0" applyNumberFormat="0" applyBorder="0" applyAlignment="0" applyProtection="0"/>
    <xf numFmtId="0" fontId="44" fillId="18" borderId="0" applyNumberFormat="0" applyBorder="0" applyAlignment="0" applyProtection="0"/>
    <xf numFmtId="0" fontId="44" fillId="44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35" borderId="0" applyNumberFormat="0" applyBorder="0" applyAlignment="0" applyProtection="0"/>
    <xf numFmtId="0" fontId="45" fillId="4" borderId="0" applyNumberFormat="0" applyBorder="0" applyAlignment="0" applyProtection="0"/>
    <xf numFmtId="0" fontId="46" fillId="38" borderId="7" applyNumberFormat="0" applyAlignment="0" applyProtection="0"/>
    <xf numFmtId="0" fontId="47" fillId="7" borderId="7" applyNumberFormat="0" applyAlignment="0" applyProtection="0"/>
    <xf numFmtId="0" fontId="48" fillId="8" borderId="10" applyNumberFormat="0" applyAlignment="0" applyProtection="0"/>
    <xf numFmtId="43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13" applyNumberFormat="0" applyFill="0" applyAlignment="0" applyProtection="0"/>
    <xf numFmtId="0" fontId="52" fillId="0" borderId="4" applyNumberFormat="0" applyFill="0" applyAlignment="0" applyProtection="0"/>
    <xf numFmtId="0" fontId="53" fillId="0" borderId="14" applyNumberFormat="0" applyFill="0" applyAlignment="0" applyProtection="0"/>
    <xf numFmtId="0" fontId="54" fillId="0" borderId="5" applyNumberFormat="0" applyFill="0" applyAlignment="0" applyProtection="0"/>
    <xf numFmtId="0" fontId="55" fillId="0" borderId="15" applyNumberFormat="0" applyFill="0" applyAlignment="0" applyProtection="0"/>
    <xf numFmtId="0" fontId="56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8" borderId="7" applyNumberFormat="0" applyAlignment="0" applyProtection="0"/>
    <xf numFmtId="0" fontId="57" fillId="6" borderId="7" applyNumberFormat="0" applyAlignment="0" applyProtection="0"/>
    <xf numFmtId="0" fontId="58" fillId="0" borderId="16" applyNumberFormat="0" applyFill="0" applyAlignment="0" applyProtection="0"/>
    <xf numFmtId="0" fontId="59" fillId="0" borderId="9" applyNumberFormat="0" applyFill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20" fillId="9" borderId="11" applyNumberFormat="0" applyFont="0" applyAlignment="0" applyProtection="0"/>
    <xf numFmtId="0" fontId="17" fillId="9" borderId="11" applyNumberFormat="0" applyFont="0" applyAlignment="0" applyProtection="0"/>
    <xf numFmtId="0" fontId="62" fillId="38" borderId="8" applyNumberFormat="0" applyAlignment="0" applyProtection="0"/>
    <xf numFmtId="0" fontId="62" fillId="7" borderId="8" applyNumberFormat="0" applyAlignment="0" applyProtection="0"/>
    <xf numFmtId="0" fontId="63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5" fillId="0" borderId="0" applyNumberForma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6" fontId="67" fillId="0" borderId="0"/>
    <xf numFmtId="43" fontId="68" fillId="0" borderId="0" applyFon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164" fontId="25" fillId="0" borderId="0" xfId="37" applyNumberFormat="1" applyFont="1"/>
    <xf numFmtId="0" fontId="0" fillId="0" borderId="0" xfId="0" applyAlignment="1">
      <alignment wrapText="1"/>
    </xf>
    <xf numFmtId="0" fontId="26" fillId="0" borderId="0" xfId="0" applyFont="1"/>
    <xf numFmtId="0" fontId="23" fillId="0" borderId="0" xfId="0" applyFont="1"/>
    <xf numFmtId="0" fontId="28" fillId="0" borderId="0" xfId="0" applyFont="1"/>
    <xf numFmtId="0" fontId="24" fillId="0" borderId="0" xfId="0" applyFont="1"/>
    <xf numFmtId="0" fontId="31" fillId="0" borderId="0" xfId="0" applyFont="1"/>
    <xf numFmtId="0" fontId="32" fillId="0" borderId="0" xfId="0" applyFont="1"/>
    <xf numFmtId="0" fontId="30" fillId="0" borderId="0" xfId="74" applyFont="1"/>
    <xf numFmtId="2" fontId="0" fillId="0" borderId="0" xfId="0" applyNumberFormat="1"/>
    <xf numFmtId="0" fontId="36" fillId="0" borderId="0" xfId="0" applyFont="1"/>
    <xf numFmtId="0" fontId="35" fillId="0" borderId="0" xfId="0" applyFont="1"/>
    <xf numFmtId="0" fontId="37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2" fontId="35" fillId="0" borderId="0" xfId="0" applyNumberFormat="1" applyFont="1"/>
    <xf numFmtId="2" fontId="0" fillId="2" borderId="0" xfId="0" applyNumberFormat="1" applyFill="1"/>
    <xf numFmtId="2" fontId="37" fillId="2" borderId="3" xfId="0" applyNumberFormat="1" applyFont="1" applyFill="1" applyBorder="1"/>
    <xf numFmtId="2" fontId="35" fillId="2" borderId="0" xfId="0" applyNumberFormat="1" applyFont="1" applyFill="1"/>
    <xf numFmtId="2" fontId="37" fillId="0" borderId="0" xfId="0" applyNumberFormat="1" applyFont="1"/>
    <xf numFmtId="43" fontId="37" fillId="0" borderId="0" xfId="0" applyNumberFormat="1" applyFont="1"/>
    <xf numFmtId="0" fontId="28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43" fillId="2" borderId="0" xfId="0" applyFont="1" applyFill="1"/>
    <xf numFmtId="0" fontId="43" fillId="2" borderId="0" xfId="0" applyFont="1" applyFill="1" applyAlignment="1">
      <alignment wrapText="1"/>
    </xf>
    <xf numFmtId="0" fontId="0" fillId="0" borderId="0" xfId="0"/>
    <xf numFmtId="0" fontId="35" fillId="0" borderId="0" xfId="0" applyFont="1" applyAlignment="1">
      <alignment horizontal="left"/>
    </xf>
    <xf numFmtId="0" fontId="35" fillId="52" borderId="0" xfId="0" applyFont="1" applyFill="1"/>
    <xf numFmtId="0" fontId="0" fillId="52" borderId="0" xfId="0" applyFill="1"/>
    <xf numFmtId="0" fontId="35" fillId="52" borderId="0" xfId="0" applyFont="1" applyFill="1" applyAlignment="1">
      <alignment wrapText="1"/>
    </xf>
    <xf numFmtId="0" fontId="43" fillId="51" borderId="0" xfId="0" applyFont="1" applyFill="1"/>
    <xf numFmtId="0" fontId="64" fillId="51" borderId="0" xfId="0" applyFont="1" applyFill="1" applyAlignment="1">
      <alignment horizontal="right" wrapText="1"/>
    </xf>
    <xf numFmtId="0" fontId="43" fillId="51" borderId="0" xfId="0" applyFont="1" applyFill="1" applyAlignment="1">
      <alignment wrapText="1"/>
    </xf>
    <xf numFmtId="43" fontId="64" fillId="51" borderId="0" xfId="1" applyFont="1" applyFill="1"/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43" fontId="37" fillId="52" borderId="0" xfId="1" applyFont="1" applyFill="1" applyAlignment="1">
      <alignment wrapText="1"/>
    </xf>
    <xf numFmtId="0" fontId="0" fillId="0" borderId="0" xfId="0"/>
    <xf numFmtId="0" fontId="66" fillId="0" borderId="0" xfId="0" applyFont="1"/>
    <xf numFmtId="43" fontId="66" fillId="52" borderId="0" xfId="1" applyFont="1" applyFill="1" applyAlignment="1">
      <alignment wrapText="1"/>
    </xf>
    <xf numFmtId="0" fontId="22" fillId="0" borderId="0" xfId="74" applyFont="1" applyFill="1" applyBorder="1"/>
    <xf numFmtId="0" fontId="39" fillId="0" borderId="0" xfId="74" applyFont="1" applyFill="1" applyBorder="1"/>
    <xf numFmtId="8" fontId="23" fillId="0" borderId="0" xfId="74" applyNumberFormat="1" applyFont="1" applyFill="1" applyBorder="1" applyAlignment="1">
      <alignment horizontal="right"/>
    </xf>
    <xf numFmtId="165" fontId="39" fillId="0" borderId="0" xfId="74" applyNumberFormat="1" applyFont="1" applyFill="1" applyBorder="1" applyAlignment="1">
      <alignment horizontal="right"/>
    </xf>
    <xf numFmtId="0" fontId="22" fillId="0" borderId="36" xfId="74" applyFont="1" applyFill="1" applyBorder="1"/>
    <xf numFmtId="43" fontId="22" fillId="0" borderId="36" xfId="74" applyNumberFormat="1" applyFont="1" applyFill="1" applyBorder="1"/>
    <xf numFmtId="0" fontId="22" fillId="0" borderId="18" xfId="74" applyFont="1" applyFill="1" applyBorder="1"/>
    <xf numFmtId="43" fontId="22" fillId="0" borderId="18" xfId="74" applyNumberFormat="1" applyFont="1" applyFill="1" applyBorder="1"/>
    <xf numFmtId="0" fontId="22" fillId="0" borderId="36" xfId="74" applyFont="1" applyFill="1" applyBorder="1" applyAlignment="1">
      <alignment horizontal="left"/>
    </xf>
    <xf numFmtId="0" fontId="22" fillId="0" borderId="38" xfId="74" applyFont="1" applyFill="1" applyBorder="1"/>
    <xf numFmtId="43" fontId="22" fillId="0" borderId="39" xfId="1" applyFont="1" applyFill="1" applyBorder="1"/>
    <xf numFmtId="0" fontId="22" fillId="0" borderId="24" xfId="74" applyFont="1" applyFill="1" applyBorder="1"/>
    <xf numFmtId="43" fontId="22" fillId="0" borderId="25" xfId="1" applyFont="1" applyFill="1" applyBorder="1"/>
    <xf numFmtId="43" fontId="23" fillId="0" borderId="25" xfId="1" applyFont="1" applyFill="1" applyBorder="1"/>
    <xf numFmtId="43" fontId="23" fillId="0" borderId="18" xfId="74" applyNumberFormat="1" applyFont="1" applyFill="1" applyBorder="1"/>
    <xf numFmtId="43" fontId="30" fillId="0" borderId="0" xfId="74" applyNumberFormat="1" applyFont="1"/>
    <xf numFmtId="43" fontId="23" fillId="0" borderId="26" xfId="74" applyNumberFormat="1" applyFont="1" applyFill="1" applyBorder="1"/>
    <xf numFmtId="43" fontId="23" fillId="0" borderId="27" xfId="1" applyFont="1" applyFill="1" applyBorder="1"/>
    <xf numFmtId="0" fontId="0" fillId="0" borderId="0" xfId="0" applyAlignment="1"/>
    <xf numFmtId="0" fontId="23" fillId="0" borderId="35" xfId="74" applyFont="1" applyFill="1" applyBorder="1" applyAlignment="1">
      <alignment horizontal="center"/>
    </xf>
    <xf numFmtId="0" fontId="23" fillId="0" borderId="29" xfId="74" applyFont="1" applyFill="1" applyBorder="1" applyAlignment="1">
      <alignment horizontal="center"/>
    </xf>
    <xf numFmtId="0" fontId="23" fillId="0" borderId="32" xfId="74" applyFont="1" applyFill="1" applyBorder="1" applyAlignment="1">
      <alignment horizontal="center"/>
    </xf>
    <xf numFmtId="0" fontId="23" fillId="0" borderId="33" xfId="74" applyFont="1" applyFill="1" applyBorder="1" applyAlignment="1">
      <alignment horizontal="center"/>
    </xf>
    <xf numFmtId="0" fontId="23" fillId="0" borderId="28" xfId="74" applyFont="1" applyFill="1" applyBorder="1" applyAlignment="1">
      <alignment horizontal="center"/>
    </xf>
    <xf numFmtId="0" fontId="23" fillId="0" borderId="31" xfId="74" applyFont="1" applyFill="1" applyBorder="1" applyAlignment="1">
      <alignment horizontal="center"/>
    </xf>
    <xf numFmtId="0" fontId="22" fillId="0" borderId="33" xfId="74" applyFont="1" applyFill="1" applyBorder="1" applyAlignment="1">
      <alignment horizontal="center"/>
    </xf>
    <xf numFmtId="0" fontId="22" fillId="0" borderId="28" xfId="74" applyFont="1" applyFill="1" applyBorder="1" applyAlignment="1">
      <alignment horizontal="center"/>
    </xf>
    <xf numFmtId="0" fontId="22" fillId="0" borderId="34" xfId="74" applyFont="1" applyFill="1" applyBorder="1" applyAlignment="1">
      <alignment horizontal="center"/>
    </xf>
    <xf numFmtId="43" fontId="22" fillId="0" borderId="33" xfId="74" applyNumberFormat="1" applyFont="1" applyFill="1" applyBorder="1" applyAlignment="1">
      <alignment horizontal="center"/>
    </xf>
    <xf numFmtId="43" fontId="22" fillId="0" borderId="28" xfId="74" applyNumberFormat="1" applyFont="1" applyFill="1" applyBorder="1" applyAlignment="1">
      <alignment horizontal="center"/>
    </xf>
    <xf numFmtId="43" fontId="22" fillId="0" borderId="34" xfId="74" applyNumberFormat="1" applyFont="1" applyFill="1" applyBorder="1" applyAlignment="1">
      <alignment horizontal="center"/>
    </xf>
    <xf numFmtId="0" fontId="22" fillId="0" borderId="40" xfId="74" applyFont="1" applyFill="1" applyBorder="1" applyAlignment="1">
      <alignment horizontal="left"/>
    </xf>
    <xf numFmtId="0" fontId="22" fillId="0" borderId="28" xfId="74" applyFont="1" applyFill="1" applyBorder="1" applyAlignment="1">
      <alignment horizontal="left"/>
    </xf>
    <xf numFmtId="0" fontId="22" fillId="0" borderId="31" xfId="74" applyFont="1" applyFill="1" applyBorder="1" applyAlignment="1">
      <alignment horizontal="left"/>
    </xf>
    <xf numFmtId="0" fontId="23" fillId="53" borderId="2" xfId="74" applyFont="1" applyFill="1" applyBorder="1" applyAlignment="1">
      <alignment horizontal="center" vertical="center" wrapText="1"/>
    </xf>
    <xf numFmtId="0" fontId="23" fillId="53" borderId="23" xfId="74" applyFont="1" applyFill="1" applyBorder="1" applyAlignment="1">
      <alignment horizontal="center" vertical="center" wrapText="1"/>
    </xf>
    <xf numFmtId="0" fontId="23" fillId="53" borderId="19" xfId="74" applyFont="1" applyFill="1" applyBorder="1" applyAlignment="1">
      <alignment horizontal="center" vertical="center"/>
    </xf>
    <xf numFmtId="0" fontId="23" fillId="53" borderId="20" xfId="74" applyFont="1" applyFill="1" applyBorder="1" applyAlignment="1">
      <alignment horizontal="center" vertical="center"/>
    </xf>
    <xf numFmtId="0" fontId="23" fillId="53" borderId="21" xfId="74" applyFont="1" applyFill="1" applyBorder="1" applyAlignment="1">
      <alignment horizontal="center" vertical="center"/>
    </xf>
    <xf numFmtId="0" fontId="23" fillId="53" borderId="22" xfId="74" applyFont="1" applyFill="1" applyBorder="1" applyAlignment="1">
      <alignment horizontal="center" vertical="center"/>
    </xf>
    <xf numFmtId="0" fontId="23" fillId="53" borderId="2" xfId="74" applyFont="1" applyFill="1" applyBorder="1" applyAlignment="1">
      <alignment horizontal="center" vertical="center"/>
    </xf>
    <xf numFmtId="0" fontId="23" fillId="53" borderId="23" xfId="74" applyFont="1" applyFill="1" applyBorder="1" applyAlignment="1">
      <alignment horizontal="center" vertical="center"/>
    </xf>
    <xf numFmtId="0" fontId="22" fillId="0" borderId="40" xfId="74" applyFont="1" applyFill="1" applyBorder="1" applyAlignment="1"/>
    <xf numFmtId="0" fontId="22" fillId="0" borderId="28" xfId="74" applyFont="1" applyFill="1" applyBorder="1" applyAlignment="1"/>
    <xf numFmtId="0" fontId="22" fillId="0" borderId="31" xfId="74" applyFont="1" applyFill="1" applyBorder="1" applyAlignment="1"/>
    <xf numFmtId="0" fontId="22" fillId="0" borderId="37" xfId="74" applyFont="1" applyFill="1" applyBorder="1" applyAlignment="1">
      <alignment horizontal="center"/>
    </xf>
    <xf numFmtId="0" fontId="22" fillId="0" borderId="1" xfId="74" applyFont="1" applyFill="1" applyBorder="1" applyAlignment="1">
      <alignment horizontal="center"/>
    </xf>
    <xf numFmtId="0" fontId="22" fillId="0" borderId="30" xfId="74" applyFont="1" applyFill="1" applyBorder="1" applyAlignment="1">
      <alignment horizontal="center"/>
    </xf>
  </cellXfs>
  <cellStyles count="298">
    <cellStyle name="20% - Accent1 2" xfId="103"/>
    <cellStyle name="20% - Accent1 3" xfId="104"/>
    <cellStyle name="20% - Accent2 2" xfId="105"/>
    <cellStyle name="20% - Accent2 3" xfId="106"/>
    <cellStyle name="20% - Accent3 2" xfId="107"/>
    <cellStyle name="20% - Accent3 3" xfId="108"/>
    <cellStyle name="20% - Accent4 2" xfId="109"/>
    <cellStyle name="20% - Accent4 3" xfId="110"/>
    <cellStyle name="20% - Accent5 2" xfId="111"/>
    <cellStyle name="20% - Accent6 2" xfId="112"/>
    <cellStyle name="20% - Accent6 3" xfId="113"/>
    <cellStyle name="40% - Accent1 2" xfId="114"/>
    <cellStyle name="40% - Accent1 3" xfId="115"/>
    <cellStyle name="40% - Accent2 2" xfId="116"/>
    <cellStyle name="40% - Accent3 2" xfId="117"/>
    <cellStyle name="40% - Accent3 3" xfId="118"/>
    <cellStyle name="40% - Accent4 2" xfId="119"/>
    <cellStyle name="40% - Accent4 3" xfId="120"/>
    <cellStyle name="40% - Accent5 2" xfId="121"/>
    <cellStyle name="40% - Accent5 3" xfId="122"/>
    <cellStyle name="40% - Accent6 2" xfId="123"/>
    <cellStyle name="40% - Accent6 3" xfId="124"/>
    <cellStyle name="60% - Accent1 2" xfId="125"/>
    <cellStyle name="60% - Accent1 3" xfId="126"/>
    <cellStyle name="60% - Accent2 2" xfId="127"/>
    <cellStyle name="60% - Accent2 3" xfId="128"/>
    <cellStyle name="60% - Accent3 2" xfId="129"/>
    <cellStyle name="60% - Accent3 3" xfId="130"/>
    <cellStyle name="60% - Accent4 2" xfId="131"/>
    <cellStyle name="60% - Accent4 3" xfId="132"/>
    <cellStyle name="60% - Accent5 2" xfId="133"/>
    <cellStyle name="60% - Accent5 3" xfId="134"/>
    <cellStyle name="60% - Accent6 2" xfId="135"/>
    <cellStyle name="60% - Accent6 3" xfId="136"/>
    <cellStyle name="Accent1 2" xfId="137"/>
    <cellStyle name="Accent1 3" xfId="138"/>
    <cellStyle name="Accent2 2" xfId="139"/>
    <cellStyle name="Accent2 3" xfId="140"/>
    <cellStyle name="Accent3 2" xfId="141"/>
    <cellStyle name="Accent3 3" xfId="142"/>
    <cellStyle name="Accent4 2" xfId="143"/>
    <cellStyle name="Accent4 3" xfId="144"/>
    <cellStyle name="Accent5 2" xfId="145"/>
    <cellStyle name="Accent6 2" xfId="146"/>
    <cellStyle name="Accent6 3" xfId="147"/>
    <cellStyle name="Bad 2" xfId="148"/>
    <cellStyle name="Bad 3" xfId="149"/>
    <cellStyle name="Calculation 2" xfId="150"/>
    <cellStyle name="Calculation 3" xfId="151"/>
    <cellStyle name="Check Cell 2" xfId="152"/>
    <cellStyle name="Comma" xfId="1" builtinId="3"/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1"/>
    <cellStyle name="Comma 2" xfId="12"/>
    <cellStyle name="Comma 2 2" xfId="13"/>
    <cellStyle name="Comma 2 3" xfId="14"/>
    <cellStyle name="Comma 20" xfId="15"/>
    <cellStyle name="Comma 21" xfId="16"/>
    <cellStyle name="Comma 22" xfId="17"/>
    <cellStyle name="Comma 23" xfId="18"/>
    <cellStyle name="Comma 24" xfId="19"/>
    <cellStyle name="Comma 25" xfId="20"/>
    <cellStyle name="Comma 26" xfId="21"/>
    <cellStyle name="Comma 27" xfId="22"/>
    <cellStyle name="Comma 28" xfId="23"/>
    <cellStyle name="Comma 29" xfId="24"/>
    <cellStyle name="Comma 3" xfId="83"/>
    <cellStyle name="Comma 3 2" xfId="84"/>
    <cellStyle name="Comma 30" xfId="25"/>
    <cellStyle name="Comma 31" xfId="26"/>
    <cellStyle name="Comma 32" xfId="27"/>
    <cellStyle name="Comma 33" xfId="28"/>
    <cellStyle name="Comma 34" xfId="29"/>
    <cellStyle name="Comma 35" xfId="30"/>
    <cellStyle name="Comma 36" xfId="31"/>
    <cellStyle name="Comma 36 2" xfId="79"/>
    <cellStyle name="Comma 36 2 2" xfId="86"/>
    <cellStyle name="Comma 36 3" xfId="85"/>
    <cellStyle name="Comma 37" xfId="78"/>
    <cellStyle name="Comma 38" xfId="188"/>
    <cellStyle name="Comma 38 2" xfId="214"/>
    <cellStyle name="Comma 38 2 2" xfId="272"/>
    <cellStyle name="Comma 38 3" xfId="246"/>
    <cellStyle name="Comma 4" xfId="153"/>
    <cellStyle name="Comma 40" xfId="297"/>
    <cellStyle name="Comma 5" xfId="32"/>
    <cellStyle name="Comma 5 2" xfId="237"/>
    <cellStyle name="Comma 6" xfId="33"/>
    <cellStyle name="Comma 7" xfId="34"/>
    <cellStyle name="Comma 8" xfId="35"/>
    <cellStyle name="Comma 9" xfId="36"/>
    <cellStyle name="Currency" xfId="37" builtinId="4"/>
    <cellStyle name="Currency 2" xfId="87"/>
    <cellStyle name="Currency 2 2" xfId="88"/>
    <cellStyle name="Currency 5" xfId="38"/>
    <cellStyle name="Currency 6" xfId="39"/>
    <cellStyle name="Explanatory Text 2" xfId="154"/>
    <cellStyle name="Good 2" xfId="155"/>
    <cellStyle name="Good 3" xfId="156"/>
    <cellStyle name="Heading 1 2" xfId="157"/>
    <cellStyle name="Heading 1 3" xfId="158"/>
    <cellStyle name="Heading 2 2" xfId="159"/>
    <cellStyle name="Heading 2 3" xfId="160"/>
    <cellStyle name="Heading 3 2" xfId="161"/>
    <cellStyle name="Heading 3 3" xfId="162"/>
    <cellStyle name="Heading 4 2" xfId="163"/>
    <cellStyle name="Heading 4 3" xfId="164"/>
    <cellStyle name="Input 2" xfId="165"/>
    <cellStyle name="Input 3" xfId="166"/>
    <cellStyle name="Linked Cell 2" xfId="167"/>
    <cellStyle name="Linked Cell 3" xfId="168"/>
    <cellStyle name="Neutral 2" xfId="169"/>
    <cellStyle name="Neutral 3" xfId="170"/>
    <cellStyle name="Normal" xfId="0" builtinId="0"/>
    <cellStyle name="Normal 10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50"/>
    <cellStyle name="Normal 20" xfId="51"/>
    <cellStyle name="Normal 21" xfId="52"/>
    <cellStyle name="Normal 22" xfId="53"/>
    <cellStyle name="Normal 23" xfId="54"/>
    <cellStyle name="Normal 24" xfId="55"/>
    <cellStyle name="Normal 25" xfId="56"/>
    <cellStyle name="Normal 26" xfId="57"/>
    <cellStyle name="Normal 27" xfId="58"/>
    <cellStyle name="Normal 28" xfId="59"/>
    <cellStyle name="Normal 29" xfId="60"/>
    <cellStyle name="Normal 3" xfId="61"/>
    <cellStyle name="Normal 3 2" xfId="80"/>
    <cellStyle name="Normal 3 2 2" xfId="90"/>
    <cellStyle name="Normal 3 3" xfId="89"/>
    <cellStyle name="Normal 30" xfId="62"/>
    <cellStyle name="Normal 31" xfId="63"/>
    <cellStyle name="Normal 32" xfId="64"/>
    <cellStyle name="Normal 33" xfId="65"/>
    <cellStyle name="Normal 34" xfId="66"/>
    <cellStyle name="Normal 35" xfId="67"/>
    <cellStyle name="Normal 36" xfId="77"/>
    <cellStyle name="Normal 36 2" xfId="95"/>
    <cellStyle name="Normal 36 3" xfId="91"/>
    <cellStyle name="Normal 37" xfId="92"/>
    <cellStyle name="Normal 37 2" xfId="97"/>
    <cellStyle name="Normal 37 2 2" xfId="180"/>
    <cellStyle name="Normal 37 2 2 2" xfId="195"/>
    <cellStyle name="Normal 37 2 2 2 2" xfId="221"/>
    <cellStyle name="Normal 37 2 2 2 2 2" xfId="223"/>
    <cellStyle name="Normal 37 2 2 2 2 3" xfId="224"/>
    <cellStyle name="Normal 37 2 2 2 2 4" xfId="291"/>
    <cellStyle name="Normal 37 2 2 2 3" xfId="253"/>
    <cellStyle name="Normal 37 2 2 3" xfId="206"/>
    <cellStyle name="Normal 37 2 2 3 2" xfId="264"/>
    <cellStyle name="Normal 37 2 2 4" xfId="238"/>
    <cellStyle name="Normal 37 2 3" xfId="185"/>
    <cellStyle name="Normal 37 2 3 2" xfId="211"/>
    <cellStyle name="Normal 37 2 3 2 2" xfId="269"/>
    <cellStyle name="Normal 37 2 3 3" xfId="243"/>
    <cellStyle name="Normal 37 2 4" xfId="192"/>
    <cellStyle name="Normal 37 2 4 2" xfId="218"/>
    <cellStyle name="Normal 37 2 4 2 2" xfId="276"/>
    <cellStyle name="Normal 37 2 4 3" xfId="250"/>
    <cellStyle name="Normal 37 2 5" xfId="200"/>
    <cellStyle name="Normal 37 2 5 2" xfId="258"/>
    <cellStyle name="Normal 37 2 6" xfId="279"/>
    <cellStyle name="Normal 37 2 7" xfId="231"/>
    <cellStyle name="Normal 37 3" xfId="100"/>
    <cellStyle name="Normal 37 3 2" xfId="203"/>
    <cellStyle name="Normal 37 3 2 2" xfId="261"/>
    <cellStyle name="Normal 37 3 3" xfId="280"/>
    <cellStyle name="Normal 37 3 4" xfId="234"/>
    <cellStyle name="Normal 37 4" xfId="183"/>
    <cellStyle name="Normal 37 4 2" xfId="209"/>
    <cellStyle name="Normal 37 4 2 2" xfId="267"/>
    <cellStyle name="Normal 37 4 3" xfId="241"/>
    <cellStyle name="Normal 37 5" xfId="190"/>
    <cellStyle name="Normal 37 5 2" xfId="216"/>
    <cellStyle name="Normal 37 5 2 2" xfId="274"/>
    <cellStyle name="Normal 37 5 3" xfId="248"/>
    <cellStyle name="Normal 37 6" xfId="198"/>
    <cellStyle name="Normal 37 6 2" xfId="256"/>
    <cellStyle name="Normal 37 7" xfId="281"/>
    <cellStyle name="Normal 37 8" xfId="229"/>
    <cellStyle name="Normal 38" xfId="82"/>
    <cellStyle name="Normal 39" xfId="81"/>
    <cellStyle name="Normal 39 2" xfId="99"/>
    <cellStyle name="Normal 39 2 2" xfId="202"/>
    <cellStyle name="Normal 39 2 2 2" xfId="260"/>
    <cellStyle name="Normal 39 2 3" xfId="282"/>
    <cellStyle name="Normal 39 2 4" xfId="233"/>
    <cellStyle name="Normal 39 3" xfId="182"/>
    <cellStyle name="Normal 39 3 2" xfId="208"/>
    <cellStyle name="Normal 39 3 2 2" xfId="266"/>
    <cellStyle name="Normal 39 3 3" xfId="240"/>
    <cellStyle name="Normal 39 4" xfId="189"/>
    <cellStyle name="Normal 39 4 2" xfId="215"/>
    <cellStyle name="Normal 39 4 2 2" xfId="273"/>
    <cellStyle name="Normal 39 4 3" xfId="247"/>
    <cellStyle name="Normal 39 5" xfId="197"/>
    <cellStyle name="Normal 39 5 2" xfId="255"/>
    <cellStyle name="Normal 39 6" xfId="283"/>
    <cellStyle name="Normal 39 7" xfId="228"/>
    <cellStyle name="Normal 4" xfId="68"/>
    <cellStyle name="Normal 4 2" xfId="227"/>
    <cellStyle name="Normal 40" xfId="96"/>
    <cellStyle name="Normal 40 2" xfId="98"/>
    <cellStyle name="Normal 40 2 2" xfId="181"/>
    <cellStyle name="Normal 40 2 2 2" xfId="196"/>
    <cellStyle name="Normal 40 2 2 2 2" xfId="222"/>
    <cellStyle name="Normal 40 2 2 2 2 2" xfId="225"/>
    <cellStyle name="Normal 40 2 2 2 2 3" xfId="292"/>
    <cellStyle name="Normal 40 2 2 2 3" xfId="254"/>
    <cellStyle name="Normal 40 2 2 3" xfId="207"/>
    <cellStyle name="Normal 40 2 2 3 2" xfId="265"/>
    <cellStyle name="Normal 40 2 2 4" xfId="239"/>
    <cellStyle name="Normal 40 2 3" xfId="186"/>
    <cellStyle name="Normal 40 2 3 2" xfId="212"/>
    <cellStyle name="Normal 40 2 3 2 2" xfId="270"/>
    <cellStyle name="Normal 40 2 3 3" xfId="244"/>
    <cellStyle name="Normal 40 2 4" xfId="193"/>
    <cellStyle name="Normal 40 2 4 2" xfId="219"/>
    <cellStyle name="Normal 40 2 4 2 2" xfId="277"/>
    <cellStyle name="Normal 40 2 4 3" xfId="251"/>
    <cellStyle name="Normal 40 2 5" xfId="201"/>
    <cellStyle name="Normal 40 2 5 2" xfId="259"/>
    <cellStyle name="Normal 40 2 6" xfId="284"/>
    <cellStyle name="Normal 40 2 7" xfId="232"/>
    <cellStyle name="Normal 40 3" xfId="101"/>
    <cellStyle name="Normal 40 3 2" xfId="204"/>
    <cellStyle name="Normal 40 3 2 2" xfId="262"/>
    <cellStyle name="Normal 40 3 3" xfId="285"/>
    <cellStyle name="Normal 40 3 4" xfId="235"/>
    <cellStyle name="Normal 40 4" xfId="184"/>
    <cellStyle name="Normal 40 4 2" xfId="210"/>
    <cellStyle name="Normal 40 4 2 2" xfId="268"/>
    <cellStyle name="Normal 40 4 3" xfId="242"/>
    <cellStyle name="Normal 40 5" xfId="191"/>
    <cellStyle name="Normal 40 5 2" xfId="217"/>
    <cellStyle name="Normal 40 5 2 2" xfId="275"/>
    <cellStyle name="Normal 40 5 3" xfId="249"/>
    <cellStyle name="Normal 40 6" xfId="199"/>
    <cellStyle name="Normal 40 6 2" xfId="257"/>
    <cellStyle name="Normal 40 7" xfId="286"/>
    <cellStyle name="Normal 40 8" xfId="230"/>
    <cellStyle name="Normal 41" xfId="102"/>
    <cellStyle name="Normal 41 2" xfId="205"/>
    <cellStyle name="Normal 41 2 2" xfId="263"/>
    <cellStyle name="Normal 41 3" xfId="287"/>
    <cellStyle name="Normal 41 4" xfId="236"/>
    <cellStyle name="Normal 42" xfId="187"/>
    <cellStyle name="Normal 42 2" xfId="213"/>
    <cellStyle name="Normal 42 2 2" xfId="271"/>
    <cellStyle name="Normal 42 3" xfId="245"/>
    <cellStyle name="Normal 43" xfId="194"/>
    <cellStyle name="Normal 43 2" xfId="220"/>
    <cellStyle name="Normal 43 2 2" xfId="278"/>
    <cellStyle name="Normal 43 3" xfId="252"/>
    <cellStyle name="Normal 44" xfId="288"/>
    <cellStyle name="Normal 44 2" xfId="289"/>
    <cellStyle name="Normal 45" xfId="293"/>
    <cellStyle name="Normal 45 2" xfId="294"/>
    <cellStyle name="Normal 45 3" xfId="295"/>
    <cellStyle name="Normal 46" xfId="296"/>
    <cellStyle name="Normal 5" xfId="69"/>
    <cellStyle name="Normal 5 2" xfId="290"/>
    <cellStyle name="Normal 6" xfId="70"/>
    <cellStyle name="Normal 7" xfId="71"/>
    <cellStyle name="Normal 8" xfId="72"/>
    <cellStyle name="Normal 9" xfId="73"/>
    <cellStyle name="Normal_FY11 Adequacy Aid 11-6-09 for Splits and Vouchers" xfId="74"/>
    <cellStyle name="Note 2" xfId="171"/>
    <cellStyle name="Note 3" xfId="172"/>
    <cellStyle name="Output 2" xfId="173"/>
    <cellStyle name="Output 3" xfId="174"/>
    <cellStyle name="Percent 2" xfId="93"/>
    <cellStyle name="Percent 2 2" xfId="94"/>
    <cellStyle name="Percent 3" xfId="179"/>
    <cellStyle name="Percent 5" xfId="75"/>
    <cellStyle name="Percent 6" xfId="76"/>
    <cellStyle name="Title" xfId="226" builtinId="15" customBuiltin="1"/>
    <cellStyle name="Title 2" xfId="175"/>
    <cellStyle name="Total 2" xfId="176"/>
    <cellStyle name="Total 3" xfId="177"/>
    <cellStyle name="Warning Text 2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1638300</xdr:colOff>
      <xdr:row>7</xdr:row>
      <xdr:rowOff>190500</xdr:rowOff>
    </xdr:from>
    <xdr:to>
      <xdr:col>12</xdr:col>
      <xdr:colOff>209550</xdr:colOff>
      <xdr:row>25</xdr:row>
      <xdr:rowOff>142875</xdr:rowOff>
    </xdr:to>
    <xdr:cxnSp macro="">
      <xdr:nvCxnSpPr>
        <xdr:cNvPr id="3" name="Straight Arrow Connector 2"/>
        <xdr:cNvCxnSpPr/>
      </xdr:nvCxnSpPr>
      <xdr:spPr>
        <a:xfrm>
          <a:off x="5581650" y="1905000"/>
          <a:ext cx="7448550" cy="3695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SVCS/AIDS/Adequacy%20Aid/FY2003/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8"/>
  <sheetViews>
    <sheetView workbookViewId="0">
      <selection activeCell="D16" sqref="D16"/>
    </sheetView>
  </sheetViews>
  <sheetFormatPr defaultRowHeight="15" x14ac:dyDescent="0.2"/>
  <cols>
    <col min="1" max="1" width="18.33203125" customWidth="1"/>
    <col min="2" max="2" width="11.33203125" customWidth="1"/>
    <col min="3" max="3" width="16.33203125" customWidth="1"/>
    <col min="4" max="4" width="19.88671875" customWidth="1"/>
    <col min="6" max="6" width="14.109375" customWidth="1"/>
    <col min="7" max="7" width="14.33203125" customWidth="1"/>
    <col min="11" max="11" width="10.77734375" customWidth="1"/>
  </cols>
  <sheetData>
    <row r="1" spans="1:13" ht="15.75" x14ac:dyDescent="0.25">
      <c r="A1" s="4" t="s">
        <v>116</v>
      </c>
      <c r="B1" s="40"/>
      <c r="C1" s="40"/>
      <c r="D1" s="40"/>
      <c r="E1" s="40"/>
      <c r="F1" s="40"/>
      <c r="G1" s="40"/>
      <c r="H1" s="40"/>
    </row>
    <row r="2" spans="1:13" x14ac:dyDescent="0.2">
      <c r="A2" s="1"/>
      <c r="B2" s="40" t="s">
        <v>117</v>
      </c>
      <c r="C2" s="40"/>
      <c r="D2" s="40"/>
      <c r="E2" s="40"/>
      <c r="F2" s="40"/>
      <c r="G2" s="40"/>
      <c r="H2" s="40"/>
    </row>
    <row r="3" spans="1:13" x14ac:dyDescent="0.2">
      <c r="A3" s="40"/>
      <c r="B3" s="40" t="s">
        <v>118</v>
      </c>
      <c r="C3" s="40"/>
      <c r="D3" s="40"/>
      <c r="E3" s="40"/>
      <c r="F3" s="40"/>
      <c r="G3" s="40"/>
      <c r="H3" s="40"/>
    </row>
    <row r="4" spans="1:13" ht="15.75" x14ac:dyDescent="0.25">
      <c r="A4" s="40"/>
      <c r="B4" s="7" t="s">
        <v>3</v>
      </c>
      <c r="C4" s="40"/>
      <c r="D4" s="40"/>
      <c r="E4" s="40"/>
      <c r="F4" s="40"/>
      <c r="G4" s="40"/>
      <c r="H4" s="40"/>
    </row>
    <row r="5" spans="1:13" x14ac:dyDescent="0.2">
      <c r="A5" s="40"/>
      <c r="B5" s="40" t="s">
        <v>2</v>
      </c>
      <c r="C5" s="40"/>
      <c r="D5" s="40"/>
      <c r="E5" s="40"/>
      <c r="F5" s="40"/>
      <c r="G5" s="40"/>
      <c r="H5" s="40"/>
    </row>
    <row r="6" spans="1:13" x14ac:dyDescent="0.2">
      <c r="A6" s="40"/>
      <c r="B6" s="40" t="s">
        <v>1</v>
      </c>
      <c r="C6" s="40"/>
      <c r="D6" s="40"/>
      <c r="E6" s="40"/>
      <c r="F6" s="40"/>
      <c r="G6" s="40"/>
      <c r="H6" s="40"/>
    </row>
    <row r="7" spans="1:13" ht="43.5" customHeight="1" x14ac:dyDescent="0.25">
      <c r="A7" s="30" t="s">
        <v>129</v>
      </c>
      <c r="B7" s="31" t="s">
        <v>76</v>
      </c>
      <c r="C7" s="32" t="s">
        <v>100</v>
      </c>
      <c r="D7" s="32" t="s">
        <v>99</v>
      </c>
      <c r="E7" s="33" t="s">
        <v>77</v>
      </c>
      <c r="F7" s="34" t="s">
        <v>78</v>
      </c>
      <c r="G7" s="34" t="s">
        <v>79</v>
      </c>
      <c r="I7" s="3"/>
    </row>
    <row r="8" spans="1:13" ht="18.75" customHeight="1" x14ac:dyDescent="0.25">
      <c r="A8" s="31" t="s">
        <v>71</v>
      </c>
      <c r="B8" s="31">
        <v>8</v>
      </c>
      <c r="C8" s="42">
        <f>L26</f>
        <v>133</v>
      </c>
      <c r="D8" s="39">
        <f>M26</f>
        <v>133</v>
      </c>
      <c r="E8" s="35"/>
      <c r="F8" s="36">
        <v>5</v>
      </c>
      <c r="G8" s="36">
        <v>32</v>
      </c>
      <c r="H8" t="s">
        <v>95</v>
      </c>
      <c r="L8" s="61" t="s">
        <v>102</v>
      </c>
      <c r="M8" s="61"/>
    </row>
    <row r="9" spans="1:13" ht="14.25" customHeight="1" x14ac:dyDescent="0.2">
      <c r="C9" s="3"/>
      <c r="D9" s="3"/>
      <c r="E9" s="27"/>
      <c r="F9" s="26"/>
      <c r="G9" s="26"/>
      <c r="K9" s="28" t="s">
        <v>103</v>
      </c>
      <c r="M9" s="37"/>
    </row>
    <row r="10" spans="1:13" ht="15.75" x14ac:dyDescent="0.25">
      <c r="E10" s="13" t="s">
        <v>80</v>
      </c>
      <c r="G10" s="23">
        <f>(F8)+G8</f>
        <v>37</v>
      </c>
      <c r="K10" s="38" t="s">
        <v>101</v>
      </c>
      <c r="L10">
        <v>8</v>
      </c>
      <c r="M10">
        <f>L10</f>
        <v>8</v>
      </c>
    </row>
    <row r="11" spans="1:13" ht="30" x14ac:dyDescent="0.2">
      <c r="A11" t="s">
        <v>69</v>
      </c>
      <c r="B11" s="3" t="s">
        <v>75</v>
      </c>
      <c r="C11" s="3" t="s">
        <v>72</v>
      </c>
      <c r="H11" s="3"/>
      <c r="K11" s="28"/>
    </row>
    <row r="12" spans="1:13" ht="15.75" x14ac:dyDescent="0.25">
      <c r="A12" s="18">
        <f>B17</f>
        <v>8</v>
      </c>
      <c r="B12" s="18">
        <f>SUM(B18:B20)</f>
        <v>110.69</v>
      </c>
      <c r="C12" s="18">
        <f>SUM(A12:B12)</f>
        <v>118.69</v>
      </c>
      <c r="K12" s="37" t="s">
        <v>104</v>
      </c>
      <c r="L12">
        <v>4</v>
      </c>
    </row>
    <row r="13" spans="1:13" x14ac:dyDescent="0.2">
      <c r="K13" s="37" t="s">
        <v>105</v>
      </c>
      <c r="L13">
        <v>13</v>
      </c>
    </row>
    <row r="14" spans="1:13" ht="15.75" x14ac:dyDescent="0.25">
      <c r="A14" s="29" t="s">
        <v>94</v>
      </c>
      <c r="B14" s="17"/>
      <c r="C14" s="17"/>
      <c r="D14" s="29" t="s">
        <v>94</v>
      </c>
      <c r="K14" s="37" t="s">
        <v>106</v>
      </c>
      <c r="L14">
        <v>11</v>
      </c>
    </row>
    <row r="15" spans="1:13" x14ac:dyDescent="0.2">
      <c r="A15" s="5" t="s">
        <v>67</v>
      </c>
      <c r="D15" s="5" t="s">
        <v>0</v>
      </c>
      <c r="K15" s="37" t="s">
        <v>107</v>
      </c>
      <c r="L15">
        <v>11</v>
      </c>
    </row>
    <row r="16" spans="1:13" x14ac:dyDescent="0.2">
      <c r="A16" s="6" t="s">
        <v>122</v>
      </c>
      <c r="B16" s="11">
        <v>11.95</v>
      </c>
      <c r="D16" s="24" t="s">
        <v>82</v>
      </c>
      <c r="E16" s="15">
        <v>1.5</v>
      </c>
      <c r="F16" s="11">
        <f>E16</f>
        <v>1.5</v>
      </c>
      <c r="K16" s="37" t="s">
        <v>108</v>
      </c>
      <c r="L16">
        <v>12</v>
      </c>
    </row>
    <row r="17" spans="1:13" ht="15.75" x14ac:dyDescent="0.25">
      <c r="A17" s="6" t="s">
        <v>121</v>
      </c>
      <c r="B17" s="21">
        <v>8</v>
      </c>
      <c r="D17" s="24" t="s">
        <v>81</v>
      </c>
      <c r="E17" s="15">
        <v>0</v>
      </c>
      <c r="F17" s="21">
        <f>E17*0.5</f>
        <v>0</v>
      </c>
      <c r="G17" s="13" t="s">
        <v>68</v>
      </c>
      <c r="K17" s="37" t="s">
        <v>109</v>
      </c>
      <c r="L17">
        <v>11</v>
      </c>
    </row>
    <row r="18" spans="1:13" x14ac:dyDescent="0.2">
      <c r="A18" s="6" t="s">
        <v>120</v>
      </c>
      <c r="B18" s="19">
        <v>61</v>
      </c>
      <c r="D18" s="24" t="s">
        <v>83</v>
      </c>
      <c r="E18" s="15">
        <v>10.210000000000001</v>
      </c>
      <c r="F18" s="19">
        <f>E18</f>
        <v>10.210000000000001</v>
      </c>
      <c r="K18" s="37" t="s">
        <v>110</v>
      </c>
      <c r="L18">
        <v>9</v>
      </c>
    </row>
    <row r="19" spans="1:13" x14ac:dyDescent="0.2">
      <c r="A19" s="6" t="s">
        <v>119</v>
      </c>
      <c r="B19" s="19">
        <f>12+2</f>
        <v>14</v>
      </c>
      <c r="D19" s="24" t="s">
        <v>84</v>
      </c>
      <c r="E19" s="15">
        <v>3.92</v>
      </c>
      <c r="F19" s="19">
        <f>E19</f>
        <v>3.92</v>
      </c>
      <c r="K19" s="37" t="s">
        <v>111</v>
      </c>
      <c r="L19">
        <v>10</v>
      </c>
    </row>
    <row r="20" spans="1:13" ht="15.75" thickBot="1" x14ac:dyDescent="0.25">
      <c r="A20" s="6" t="s">
        <v>123</v>
      </c>
      <c r="B20" s="19">
        <v>35.69</v>
      </c>
      <c r="C20" s="11"/>
      <c r="D20" s="24" t="s">
        <v>85</v>
      </c>
      <c r="E20" s="15">
        <v>6.35</v>
      </c>
      <c r="F20" s="19">
        <f>E20</f>
        <v>6.35</v>
      </c>
      <c r="K20" s="37" t="s">
        <v>112</v>
      </c>
      <c r="L20">
        <v>10</v>
      </c>
    </row>
    <row r="21" spans="1:13" ht="15.75" x14ac:dyDescent="0.25">
      <c r="A21" s="9" t="s">
        <v>124</v>
      </c>
      <c r="B21" s="20">
        <f>SUM(B17:B20)</f>
        <v>118.69</v>
      </c>
      <c r="C21" s="22" t="s">
        <v>73</v>
      </c>
      <c r="D21" s="25" t="s">
        <v>66</v>
      </c>
      <c r="E21" s="16">
        <f>SUM(E16:E20)</f>
        <v>21.98</v>
      </c>
      <c r="F21" s="20">
        <f>SUM(F17:F20)</f>
        <v>20.48</v>
      </c>
      <c r="G21" s="22" t="s">
        <v>86</v>
      </c>
      <c r="K21" s="37" t="s">
        <v>113</v>
      </c>
      <c r="L21">
        <v>10</v>
      </c>
    </row>
    <row r="22" spans="1:13" ht="15.75" x14ac:dyDescent="0.25">
      <c r="B22" s="4"/>
      <c r="F22" s="11">
        <f>SUM(F18:F20)</f>
        <v>20.48</v>
      </c>
      <c r="G22" s="14" t="s">
        <v>74</v>
      </c>
      <c r="K22" s="37" t="s">
        <v>114</v>
      </c>
      <c r="L22">
        <v>10</v>
      </c>
    </row>
    <row r="23" spans="1:13" ht="15.75" x14ac:dyDescent="0.25">
      <c r="A23" s="29" t="s">
        <v>94</v>
      </c>
      <c r="B23" s="4"/>
      <c r="F23" s="11"/>
      <c r="G23" s="14"/>
      <c r="K23" s="37" t="s">
        <v>115</v>
      </c>
      <c r="L23">
        <v>14</v>
      </c>
    </row>
    <row r="24" spans="1:13" ht="15.75" x14ac:dyDescent="0.25">
      <c r="A24" s="6" t="s">
        <v>96</v>
      </c>
      <c r="B24" s="11">
        <v>0</v>
      </c>
      <c r="F24" s="11"/>
      <c r="G24" s="14"/>
      <c r="M24">
        <f>SUM(L12:L23)</f>
        <v>125</v>
      </c>
    </row>
    <row r="25" spans="1:13" x14ac:dyDescent="0.2">
      <c r="C25" s="2"/>
      <c r="D25" s="2"/>
    </row>
    <row r="26" spans="1:13" s="28" customFormat="1" x14ac:dyDescent="0.2">
      <c r="C26" s="2"/>
      <c r="D26" s="15">
        <f>11*0.5</f>
        <v>5.5</v>
      </c>
      <c r="L26" s="41">
        <f>SUM(L10:L23)</f>
        <v>133</v>
      </c>
      <c r="M26" s="12">
        <f>SUM(M10:M24)</f>
        <v>133</v>
      </c>
    </row>
    <row r="27" spans="1:13" s="28" customFormat="1" x14ac:dyDescent="0.2">
      <c r="C27" s="2"/>
      <c r="D27" s="2"/>
    </row>
    <row r="28" spans="1:13" ht="15.75" x14ac:dyDescent="0.25">
      <c r="A28" s="4" t="s">
        <v>97</v>
      </c>
    </row>
    <row r="29" spans="1:13" ht="15.75" x14ac:dyDescent="0.25">
      <c r="A29" s="4" t="s">
        <v>98</v>
      </c>
    </row>
    <row r="30" spans="1:13" ht="15.75" x14ac:dyDescent="0.25">
      <c r="A30" s="4"/>
    </row>
    <row r="31" spans="1:13" x14ac:dyDescent="0.2">
      <c r="A31" s="8" t="s">
        <v>70</v>
      </c>
    </row>
    <row r="32" spans="1:13" ht="15.75" x14ac:dyDescent="0.25">
      <c r="A32" t="s">
        <v>125</v>
      </c>
    </row>
    <row r="33" spans="1:1" ht="15.75" x14ac:dyDescent="0.25">
      <c r="A33" t="s">
        <v>93</v>
      </c>
    </row>
    <row r="34" spans="1:1" x14ac:dyDescent="0.2">
      <c r="A34" t="s">
        <v>4</v>
      </c>
    </row>
    <row r="35" spans="1:1" x14ac:dyDescent="0.2">
      <c r="A35" t="s">
        <v>5</v>
      </c>
    </row>
    <row r="37" spans="1:1" ht="15.75" x14ac:dyDescent="0.25">
      <c r="A37" t="s">
        <v>126</v>
      </c>
    </row>
    <row r="39" spans="1:1" ht="15.75" x14ac:dyDescent="0.25">
      <c r="A39" t="s">
        <v>127</v>
      </c>
    </row>
    <row r="42" spans="1:1" ht="15.75" x14ac:dyDescent="0.25">
      <c r="A42" t="s">
        <v>128</v>
      </c>
    </row>
    <row r="43" spans="1:1" x14ac:dyDescent="0.2">
      <c r="A43" t="s">
        <v>87</v>
      </c>
    </row>
    <row r="44" spans="1:1" x14ac:dyDescent="0.2">
      <c r="A44" t="s">
        <v>88</v>
      </c>
    </row>
    <row r="45" spans="1:1" x14ac:dyDescent="0.2">
      <c r="A45" t="s">
        <v>89</v>
      </c>
    </row>
    <row r="46" spans="1:1" x14ac:dyDescent="0.2">
      <c r="A46" t="s">
        <v>90</v>
      </c>
    </row>
    <row r="47" spans="1:1" x14ac:dyDescent="0.2">
      <c r="A47" t="s">
        <v>91</v>
      </c>
    </row>
    <row r="48" spans="1:1" x14ac:dyDescent="0.2">
      <c r="A48" t="s">
        <v>92</v>
      </c>
    </row>
  </sheetData>
  <mergeCells count="1">
    <mergeCell ref="L8:M8"/>
  </mergeCells>
  <phoneticPr fontId="27" type="noConversion"/>
  <pageMargins left="0.45" right="0.45" top="0.75" bottom="0.75" header="0.3" footer="0.3"/>
  <pageSetup scale="65" orientation="landscape" r:id="rId1"/>
  <headerFooter>
    <oddHeader xml:space="preserve">&amp;R9/14-15
</oddHeader>
    <oddFooter>&amp;L&amp;F/&amp;A&amp;CPage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2"/>
  </sheetPr>
  <dimension ref="A1:N85"/>
  <sheetViews>
    <sheetView tabSelected="1" zoomScaleNormal="100" workbookViewId="0">
      <selection activeCell="O9" sqref="O9"/>
    </sheetView>
  </sheetViews>
  <sheetFormatPr defaultColWidth="8.88671875" defaultRowHeight="12.75" x14ac:dyDescent="0.2"/>
  <cols>
    <col min="1" max="1" width="4.109375" style="10" customWidth="1"/>
    <col min="2" max="2" width="4.88671875" style="10" customWidth="1"/>
    <col min="3" max="3" width="11.77734375" style="10" customWidth="1"/>
    <col min="4" max="4" width="10.88671875" style="10" customWidth="1"/>
    <col min="5" max="5" width="11.33203125" style="10" customWidth="1"/>
    <col min="6" max="6" width="11.77734375" style="10" bestFit="1" customWidth="1"/>
    <col min="7" max="7" width="12.88671875" style="10" customWidth="1"/>
    <col min="8" max="8" width="12.5546875" style="10" customWidth="1"/>
    <col min="9" max="16384" width="8.88671875" style="10"/>
  </cols>
  <sheetData>
    <row r="1" spans="1:14" ht="13.5" thickBot="1" x14ac:dyDescent="0.25">
      <c r="A1" s="43"/>
      <c r="B1" s="43"/>
      <c r="C1" s="43"/>
      <c r="D1" s="43"/>
      <c r="E1" s="44"/>
      <c r="F1" s="43"/>
      <c r="G1" s="43"/>
      <c r="H1" s="43"/>
    </row>
    <row r="2" spans="1:14" x14ac:dyDescent="0.2">
      <c r="A2" s="79" t="s">
        <v>133</v>
      </c>
      <c r="B2" s="80"/>
      <c r="C2" s="80"/>
      <c r="D2" s="80"/>
      <c r="E2" s="80"/>
      <c r="F2" s="80"/>
      <c r="G2" s="80"/>
      <c r="H2" s="81"/>
      <c r="L2" s="44"/>
      <c r="M2" s="43"/>
    </row>
    <row r="3" spans="1:14" x14ac:dyDescent="0.2">
      <c r="A3" s="82"/>
      <c r="B3" s="83"/>
      <c r="C3" s="83"/>
      <c r="D3" s="83"/>
      <c r="E3" s="83"/>
      <c r="F3" s="83"/>
      <c r="G3" s="83"/>
      <c r="H3" s="84"/>
    </row>
    <row r="4" spans="1:14" ht="15" customHeight="1" x14ac:dyDescent="0.2">
      <c r="A4" s="82" t="s">
        <v>11</v>
      </c>
      <c r="B4" s="83" t="s">
        <v>12</v>
      </c>
      <c r="C4" s="83" t="s">
        <v>13</v>
      </c>
      <c r="D4" s="83"/>
      <c r="E4" s="83"/>
      <c r="F4" s="77" t="s">
        <v>130</v>
      </c>
      <c r="G4" s="77" t="s">
        <v>131</v>
      </c>
      <c r="H4" s="78" t="s">
        <v>132</v>
      </c>
      <c r="L4" s="45"/>
      <c r="M4" s="46"/>
      <c r="N4" s="45"/>
    </row>
    <row r="5" spans="1:14" x14ac:dyDescent="0.2">
      <c r="A5" s="82"/>
      <c r="B5" s="83"/>
      <c r="C5" s="83"/>
      <c r="D5" s="83"/>
      <c r="E5" s="83"/>
      <c r="F5" s="77"/>
      <c r="G5" s="77"/>
      <c r="H5" s="78"/>
      <c r="L5" s="45"/>
      <c r="M5" s="45"/>
      <c r="N5" s="45"/>
    </row>
    <row r="6" spans="1:14" x14ac:dyDescent="0.2">
      <c r="A6" s="82"/>
      <c r="B6" s="83"/>
      <c r="C6" s="83"/>
      <c r="D6" s="83"/>
      <c r="E6" s="83"/>
      <c r="F6" s="77"/>
      <c r="G6" s="77"/>
      <c r="H6" s="78"/>
      <c r="L6" s="45"/>
      <c r="M6" s="45"/>
      <c r="N6" s="45"/>
    </row>
    <row r="7" spans="1:14" ht="4.5" customHeight="1" x14ac:dyDescent="0.2">
      <c r="A7" s="88"/>
      <c r="B7" s="89"/>
      <c r="C7" s="89"/>
      <c r="D7" s="89"/>
      <c r="E7" s="89"/>
      <c r="F7" s="89"/>
      <c r="G7" s="89"/>
      <c r="H7" s="90"/>
    </row>
    <row r="8" spans="1:14" x14ac:dyDescent="0.2">
      <c r="A8" s="52">
        <v>17</v>
      </c>
      <c r="B8" s="47">
        <v>17</v>
      </c>
      <c r="C8" s="51" t="s">
        <v>14</v>
      </c>
      <c r="D8" s="51"/>
      <c r="E8" s="51"/>
      <c r="F8" s="48">
        <v>2723455.38</v>
      </c>
      <c r="G8" s="48">
        <v>2477298</v>
      </c>
      <c r="H8" s="53">
        <v>5200753.38</v>
      </c>
      <c r="I8" s="58"/>
    </row>
    <row r="9" spans="1:14" x14ac:dyDescent="0.2">
      <c r="A9" s="54">
        <v>23</v>
      </c>
      <c r="B9" s="49">
        <v>23</v>
      </c>
      <c r="C9" s="74" t="s">
        <v>15</v>
      </c>
      <c r="D9" s="75"/>
      <c r="E9" s="76"/>
      <c r="F9" s="50">
        <v>717166.79</v>
      </c>
      <c r="G9" s="50">
        <v>333273</v>
      </c>
      <c r="H9" s="55">
        <v>1050439.79</v>
      </c>
      <c r="I9" s="58"/>
    </row>
    <row r="10" spans="1:14" x14ac:dyDescent="0.2">
      <c r="A10" s="54">
        <v>53</v>
      </c>
      <c r="B10" s="49">
        <v>53</v>
      </c>
      <c r="C10" s="74" t="s">
        <v>16</v>
      </c>
      <c r="D10" s="75"/>
      <c r="E10" s="76"/>
      <c r="F10" s="50">
        <v>629904.96</v>
      </c>
      <c r="G10" s="50">
        <v>268230</v>
      </c>
      <c r="H10" s="55">
        <v>898134.96</v>
      </c>
      <c r="I10" s="58"/>
    </row>
    <row r="11" spans="1:14" x14ac:dyDescent="0.2">
      <c r="A11" s="54">
        <v>63</v>
      </c>
      <c r="B11" s="49">
        <v>63</v>
      </c>
      <c r="C11" s="74" t="s">
        <v>17</v>
      </c>
      <c r="D11" s="75"/>
      <c r="E11" s="76"/>
      <c r="F11" s="50">
        <v>797846.97</v>
      </c>
      <c r="G11" s="50">
        <v>491050</v>
      </c>
      <c r="H11" s="55">
        <v>1288896.97</v>
      </c>
      <c r="I11" s="58"/>
    </row>
    <row r="12" spans="1:14" x14ac:dyDescent="0.2">
      <c r="A12" s="54">
        <v>71</v>
      </c>
      <c r="B12" s="49">
        <v>71</v>
      </c>
      <c r="C12" s="74" t="s">
        <v>18</v>
      </c>
      <c r="D12" s="75"/>
      <c r="E12" s="76"/>
      <c r="F12" s="50">
        <v>2178665.9300000002</v>
      </c>
      <c r="G12" s="50">
        <v>619234</v>
      </c>
      <c r="H12" s="55">
        <v>2797899.93</v>
      </c>
      <c r="I12" s="58"/>
    </row>
    <row r="13" spans="1:14" x14ac:dyDescent="0.2">
      <c r="A13" s="54">
        <v>75</v>
      </c>
      <c r="B13" s="49">
        <v>75</v>
      </c>
      <c r="C13" s="74" t="s">
        <v>19</v>
      </c>
      <c r="D13" s="75"/>
      <c r="E13" s="76"/>
      <c r="F13" s="50">
        <v>1331783.42</v>
      </c>
      <c r="G13" s="50">
        <v>532171</v>
      </c>
      <c r="H13" s="55">
        <v>1863954.42</v>
      </c>
      <c r="I13" s="58"/>
    </row>
    <row r="14" spans="1:14" x14ac:dyDescent="0.2">
      <c r="A14" s="54">
        <v>142</v>
      </c>
      <c r="B14" s="49">
        <v>233</v>
      </c>
      <c r="C14" s="74" t="s">
        <v>20</v>
      </c>
      <c r="D14" s="75"/>
      <c r="E14" s="76"/>
      <c r="F14" s="50">
        <v>122670.08</v>
      </c>
      <c r="G14" s="50">
        <v>2275253</v>
      </c>
      <c r="H14" s="55">
        <v>2397923.08</v>
      </c>
      <c r="I14" s="58"/>
    </row>
    <row r="15" spans="1:14" x14ac:dyDescent="0.2">
      <c r="A15" s="54">
        <v>153</v>
      </c>
      <c r="B15" s="49">
        <v>153</v>
      </c>
      <c r="C15" s="74" t="s">
        <v>21</v>
      </c>
      <c r="D15" s="75"/>
      <c r="E15" s="76"/>
      <c r="F15" s="50">
        <v>314272.24</v>
      </c>
      <c r="G15" s="50">
        <v>266934</v>
      </c>
      <c r="H15" s="55">
        <v>581206.24</v>
      </c>
      <c r="I15" s="58"/>
    </row>
    <row r="16" spans="1:14" ht="5.25" customHeight="1" x14ac:dyDescent="0.2">
      <c r="A16" s="71">
        <v>0</v>
      </c>
      <c r="B16" s="72"/>
      <c r="C16" s="72"/>
      <c r="D16" s="72"/>
      <c r="E16" s="72"/>
      <c r="F16" s="72"/>
      <c r="G16" s="72"/>
      <c r="H16" s="73"/>
      <c r="I16" s="58"/>
    </row>
    <row r="17" spans="1:9" x14ac:dyDescent="0.2">
      <c r="A17" s="54">
        <v>172</v>
      </c>
      <c r="B17" s="49">
        <v>63</v>
      </c>
      <c r="C17" s="85" t="s">
        <v>22</v>
      </c>
      <c r="D17" s="86"/>
      <c r="E17" s="87"/>
      <c r="F17" s="50">
        <v>1122362.3400000001</v>
      </c>
      <c r="G17" s="50">
        <v>742744</v>
      </c>
      <c r="H17" s="55">
        <v>1865106.34</v>
      </c>
      <c r="I17" s="58"/>
    </row>
    <row r="18" spans="1:9" x14ac:dyDescent="0.2">
      <c r="A18" s="54">
        <v>172</v>
      </c>
      <c r="B18" s="49">
        <v>153</v>
      </c>
      <c r="C18" s="85" t="s">
        <v>23</v>
      </c>
      <c r="D18" s="86"/>
      <c r="E18" s="87"/>
      <c r="F18" s="50">
        <v>465172.81</v>
      </c>
      <c r="G18" s="50">
        <v>425862</v>
      </c>
      <c r="H18" s="55">
        <v>891034.81</v>
      </c>
      <c r="I18" s="58"/>
    </row>
    <row r="19" spans="1:9" x14ac:dyDescent="0.2">
      <c r="A19" s="54">
        <v>172</v>
      </c>
      <c r="B19" s="49">
        <v>173</v>
      </c>
      <c r="C19" s="85" t="s">
        <v>24</v>
      </c>
      <c r="D19" s="86"/>
      <c r="E19" s="87"/>
      <c r="F19" s="50">
        <v>2542703.0299999998</v>
      </c>
      <c r="G19" s="50">
        <v>2475817</v>
      </c>
      <c r="H19" s="55">
        <v>5018520.0299999993</v>
      </c>
      <c r="I19" s="58"/>
    </row>
    <row r="20" spans="1:9" x14ac:dyDescent="0.2">
      <c r="A20" s="54">
        <v>172</v>
      </c>
      <c r="B20" s="49">
        <v>281</v>
      </c>
      <c r="C20" s="85" t="s">
        <v>25</v>
      </c>
      <c r="D20" s="86"/>
      <c r="E20" s="87"/>
      <c r="F20" s="50">
        <v>302580.53999999998</v>
      </c>
      <c r="G20" s="50">
        <v>382966</v>
      </c>
      <c r="H20" s="55">
        <v>685546.54</v>
      </c>
      <c r="I20" s="58"/>
    </row>
    <row r="21" spans="1:9" x14ac:dyDescent="0.2">
      <c r="A21" s="54">
        <v>172</v>
      </c>
      <c r="B21" s="49">
        <v>387</v>
      </c>
      <c r="C21" s="85" t="s">
        <v>26</v>
      </c>
      <c r="D21" s="86"/>
      <c r="E21" s="87"/>
      <c r="F21" s="50">
        <v>284627.14</v>
      </c>
      <c r="G21" s="50">
        <v>300428</v>
      </c>
      <c r="H21" s="55">
        <v>585055.14</v>
      </c>
      <c r="I21" s="58"/>
    </row>
    <row r="22" spans="1:9" x14ac:dyDescent="0.2">
      <c r="A22" s="54">
        <v>172</v>
      </c>
      <c r="B22" s="49">
        <v>511</v>
      </c>
      <c r="C22" s="85" t="s">
        <v>27</v>
      </c>
      <c r="D22" s="86"/>
      <c r="E22" s="87"/>
      <c r="F22" s="50">
        <v>1284314.95</v>
      </c>
      <c r="G22" s="50">
        <v>1670002</v>
      </c>
      <c r="H22" s="55">
        <v>2954316.95</v>
      </c>
      <c r="I22" s="58"/>
    </row>
    <row r="23" spans="1:9" x14ac:dyDescent="0.2">
      <c r="A23" s="65" t="s">
        <v>134</v>
      </c>
      <c r="B23" s="66"/>
      <c r="C23" s="66"/>
      <c r="D23" s="66"/>
      <c r="E23" s="67"/>
      <c r="F23" s="57">
        <v>6001760.8099999996</v>
      </c>
      <c r="G23" s="57">
        <v>5997819</v>
      </c>
      <c r="H23" s="56">
        <v>11999579.809999999</v>
      </c>
      <c r="I23" s="58"/>
    </row>
    <row r="24" spans="1:9" ht="5.25" customHeight="1" x14ac:dyDescent="0.2">
      <c r="A24" s="71">
        <v>0</v>
      </c>
      <c r="B24" s="72"/>
      <c r="C24" s="72"/>
      <c r="D24" s="72"/>
      <c r="E24" s="72"/>
      <c r="F24" s="72"/>
      <c r="G24" s="72"/>
      <c r="H24" s="73"/>
      <c r="I24" s="58"/>
    </row>
    <row r="25" spans="1:9" x14ac:dyDescent="0.2">
      <c r="A25" s="54">
        <v>173</v>
      </c>
      <c r="B25" s="49">
        <v>173</v>
      </c>
      <c r="C25" s="74" t="s">
        <v>28</v>
      </c>
      <c r="D25" s="75"/>
      <c r="E25" s="76"/>
      <c r="F25" s="50">
        <v>2026394.95</v>
      </c>
      <c r="G25" s="50">
        <v>1857837</v>
      </c>
      <c r="H25" s="55">
        <v>3884231.95</v>
      </c>
      <c r="I25" s="58"/>
    </row>
    <row r="26" spans="1:9" x14ac:dyDescent="0.2">
      <c r="A26" s="54">
        <v>225</v>
      </c>
      <c r="B26" s="49">
        <v>225</v>
      </c>
      <c r="C26" s="74" t="s">
        <v>29</v>
      </c>
      <c r="D26" s="75"/>
      <c r="E26" s="76"/>
      <c r="F26" s="50">
        <v>0</v>
      </c>
      <c r="G26" s="50">
        <v>4557805</v>
      </c>
      <c r="H26" s="55">
        <v>4557805</v>
      </c>
      <c r="I26" s="58"/>
    </row>
    <row r="27" spans="1:9" x14ac:dyDescent="0.2">
      <c r="A27" s="54">
        <v>227</v>
      </c>
      <c r="B27" s="49">
        <v>227</v>
      </c>
      <c r="C27" s="74" t="s">
        <v>30</v>
      </c>
      <c r="D27" s="75"/>
      <c r="E27" s="76"/>
      <c r="F27" s="50">
        <v>223310.74</v>
      </c>
      <c r="G27" s="50">
        <v>638263</v>
      </c>
      <c r="H27" s="55">
        <v>861573.74</v>
      </c>
      <c r="I27" s="58"/>
    </row>
    <row r="28" spans="1:9" x14ac:dyDescent="0.2">
      <c r="A28" s="54">
        <v>233</v>
      </c>
      <c r="B28" s="49">
        <v>233</v>
      </c>
      <c r="C28" s="74" t="s">
        <v>31</v>
      </c>
      <c r="D28" s="75"/>
      <c r="E28" s="76"/>
      <c r="F28" s="50">
        <v>136619.87</v>
      </c>
      <c r="G28" s="50">
        <v>2307332</v>
      </c>
      <c r="H28" s="55">
        <v>2443951.87</v>
      </c>
      <c r="I28" s="58"/>
    </row>
    <row r="29" spans="1:9" x14ac:dyDescent="0.2">
      <c r="A29" s="54">
        <v>245</v>
      </c>
      <c r="B29" s="49">
        <v>245</v>
      </c>
      <c r="C29" s="74" t="s">
        <v>32</v>
      </c>
      <c r="D29" s="75"/>
      <c r="E29" s="76"/>
      <c r="F29" s="50">
        <v>1870289.54</v>
      </c>
      <c r="G29" s="50">
        <v>642329</v>
      </c>
      <c r="H29" s="55">
        <v>2512618.54</v>
      </c>
      <c r="I29" s="58"/>
    </row>
    <row r="30" spans="1:9" x14ac:dyDescent="0.2">
      <c r="A30" s="54">
        <v>257</v>
      </c>
      <c r="B30" s="49">
        <v>257</v>
      </c>
      <c r="C30" s="74" t="s">
        <v>33</v>
      </c>
      <c r="D30" s="75"/>
      <c r="E30" s="76"/>
      <c r="F30" s="50">
        <v>0</v>
      </c>
      <c r="G30" s="50">
        <v>1100471</v>
      </c>
      <c r="H30" s="55">
        <v>1100471</v>
      </c>
      <c r="I30" s="58"/>
    </row>
    <row r="31" spans="1:9" x14ac:dyDescent="0.2">
      <c r="A31" s="54">
        <v>259</v>
      </c>
      <c r="B31" s="49">
        <v>259</v>
      </c>
      <c r="C31" s="74" t="s">
        <v>34</v>
      </c>
      <c r="D31" s="75"/>
      <c r="E31" s="76"/>
      <c r="F31" s="50">
        <v>1216850.7</v>
      </c>
      <c r="G31" s="50">
        <v>1378901</v>
      </c>
      <c r="H31" s="55">
        <v>2595751.7000000002</v>
      </c>
      <c r="I31" s="58"/>
    </row>
    <row r="32" spans="1:9" ht="5.25" customHeight="1" x14ac:dyDescent="0.2">
      <c r="A32" s="71">
        <v>0</v>
      </c>
      <c r="B32" s="72"/>
      <c r="C32" s="72"/>
      <c r="D32" s="72"/>
      <c r="E32" s="72"/>
      <c r="F32" s="72"/>
      <c r="G32" s="72"/>
      <c r="H32" s="73"/>
      <c r="I32" s="58"/>
    </row>
    <row r="33" spans="1:9" x14ac:dyDescent="0.2">
      <c r="A33" s="54">
        <v>260</v>
      </c>
      <c r="B33" s="49">
        <v>71</v>
      </c>
      <c r="C33" s="74" t="s">
        <v>35</v>
      </c>
      <c r="D33" s="75"/>
      <c r="E33" s="76"/>
      <c r="F33" s="50">
        <v>2095742.41</v>
      </c>
      <c r="G33" s="50">
        <v>641679</v>
      </c>
      <c r="H33" s="55">
        <v>2737421.41</v>
      </c>
      <c r="I33" s="58"/>
    </row>
    <row r="34" spans="1:9" x14ac:dyDescent="0.2">
      <c r="A34" s="54">
        <v>260</v>
      </c>
      <c r="B34" s="49">
        <v>259</v>
      </c>
      <c r="C34" s="74" t="s">
        <v>36</v>
      </c>
      <c r="D34" s="75"/>
      <c r="E34" s="76"/>
      <c r="F34" s="50">
        <v>1191800.72</v>
      </c>
      <c r="G34" s="50">
        <v>1424313</v>
      </c>
      <c r="H34" s="55">
        <v>2616113.7199999997</v>
      </c>
      <c r="I34" s="58"/>
    </row>
    <row r="35" spans="1:9" x14ac:dyDescent="0.2">
      <c r="A35" s="65" t="s">
        <v>136</v>
      </c>
      <c r="B35" s="66"/>
      <c r="C35" s="66"/>
      <c r="D35" s="66"/>
      <c r="E35" s="67"/>
      <c r="F35" s="57">
        <v>3287543.13</v>
      </c>
      <c r="G35" s="57">
        <v>2065992</v>
      </c>
      <c r="H35" s="56">
        <v>5353535.13</v>
      </c>
      <c r="I35" s="58"/>
    </row>
    <row r="36" spans="1:9" ht="6.75" customHeight="1" x14ac:dyDescent="0.2">
      <c r="A36" s="71"/>
      <c r="B36" s="72"/>
      <c r="C36" s="72"/>
      <c r="D36" s="72"/>
      <c r="E36" s="72"/>
      <c r="F36" s="72"/>
      <c r="G36" s="72"/>
      <c r="H36" s="73"/>
      <c r="I36" s="58"/>
    </row>
    <row r="37" spans="1:9" x14ac:dyDescent="0.2">
      <c r="A37" s="54">
        <v>275</v>
      </c>
      <c r="B37" s="49">
        <v>245</v>
      </c>
      <c r="C37" s="74" t="s">
        <v>37</v>
      </c>
      <c r="D37" s="75"/>
      <c r="E37" s="76"/>
      <c r="F37" s="50">
        <v>622765.03</v>
      </c>
      <c r="G37" s="50">
        <v>236611</v>
      </c>
      <c r="H37" s="55">
        <v>859376.03</v>
      </c>
      <c r="I37" s="58"/>
    </row>
    <row r="38" spans="1:9" x14ac:dyDescent="0.2">
      <c r="A38" s="54">
        <v>275</v>
      </c>
      <c r="B38" s="49">
        <v>555</v>
      </c>
      <c r="C38" s="74" t="s">
        <v>38</v>
      </c>
      <c r="D38" s="75"/>
      <c r="E38" s="76"/>
      <c r="F38" s="50">
        <v>2485776.2599999998</v>
      </c>
      <c r="G38" s="50">
        <v>644261</v>
      </c>
      <c r="H38" s="55">
        <v>3130037.26</v>
      </c>
      <c r="I38" s="58"/>
    </row>
    <row r="39" spans="1:9" x14ac:dyDescent="0.2">
      <c r="A39" s="65" t="s">
        <v>135</v>
      </c>
      <c r="B39" s="66"/>
      <c r="C39" s="66"/>
      <c r="D39" s="66"/>
      <c r="E39" s="67"/>
      <c r="F39" s="57">
        <v>3108541.29</v>
      </c>
      <c r="G39" s="57">
        <v>880872</v>
      </c>
      <c r="H39" s="56">
        <v>3989413.29</v>
      </c>
      <c r="I39" s="58"/>
    </row>
    <row r="40" spans="1:9" ht="7.5" customHeight="1" x14ac:dyDescent="0.2">
      <c r="A40" s="71"/>
      <c r="B40" s="72"/>
      <c r="C40" s="72"/>
      <c r="D40" s="72"/>
      <c r="E40" s="72"/>
      <c r="F40" s="72"/>
      <c r="G40" s="72"/>
      <c r="H40" s="73"/>
      <c r="I40" s="58"/>
    </row>
    <row r="41" spans="1:9" x14ac:dyDescent="0.2">
      <c r="A41" s="54">
        <v>281</v>
      </c>
      <c r="B41" s="49">
        <v>281</v>
      </c>
      <c r="C41" s="74" t="s">
        <v>39</v>
      </c>
      <c r="D41" s="75"/>
      <c r="E41" s="76"/>
      <c r="F41" s="50">
        <v>262568.02</v>
      </c>
      <c r="G41" s="50">
        <v>346355</v>
      </c>
      <c r="H41" s="55">
        <v>608923.02</v>
      </c>
      <c r="I41" s="58"/>
    </row>
    <row r="42" spans="1:9" ht="6" customHeight="1" x14ac:dyDescent="0.2">
      <c r="A42" s="71"/>
      <c r="B42" s="72"/>
      <c r="C42" s="72"/>
      <c r="D42" s="72"/>
      <c r="E42" s="72"/>
      <c r="F42" s="72"/>
      <c r="G42" s="72"/>
      <c r="H42" s="73"/>
      <c r="I42" s="58"/>
    </row>
    <row r="43" spans="1:9" x14ac:dyDescent="0.2">
      <c r="A43" s="54">
        <v>288</v>
      </c>
      <c r="B43" s="49">
        <v>155</v>
      </c>
      <c r="C43" s="74" t="s">
        <v>8</v>
      </c>
      <c r="D43" s="75"/>
      <c r="E43" s="76"/>
      <c r="F43" s="50">
        <v>0</v>
      </c>
      <c r="G43" s="50">
        <v>93116</v>
      </c>
      <c r="H43" s="55">
        <v>93116</v>
      </c>
      <c r="I43" s="58"/>
    </row>
    <row r="44" spans="1:9" x14ac:dyDescent="0.2">
      <c r="A44" s="54">
        <v>288</v>
      </c>
      <c r="B44" s="49">
        <v>183</v>
      </c>
      <c r="C44" s="74" t="s">
        <v>9</v>
      </c>
      <c r="D44" s="75"/>
      <c r="E44" s="76"/>
      <c r="F44" s="50">
        <v>0</v>
      </c>
      <c r="G44" s="50">
        <v>277821</v>
      </c>
      <c r="H44" s="55">
        <v>277821</v>
      </c>
      <c r="I44" s="58"/>
    </row>
    <row r="45" spans="1:9" x14ac:dyDescent="0.2">
      <c r="A45" s="54">
        <v>288</v>
      </c>
      <c r="B45" s="49">
        <v>512</v>
      </c>
      <c r="C45" s="74" t="s">
        <v>10</v>
      </c>
      <c r="D45" s="75"/>
      <c r="E45" s="76"/>
      <c r="F45" s="50">
        <v>0</v>
      </c>
      <c r="G45" s="50">
        <v>145709</v>
      </c>
      <c r="H45" s="55">
        <v>145709</v>
      </c>
      <c r="I45" s="58"/>
    </row>
    <row r="46" spans="1:9" x14ac:dyDescent="0.2">
      <c r="A46" s="65" t="s">
        <v>137</v>
      </c>
      <c r="B46" s="66"/>
      <c r="C46" s="66"/>
      <c r="D46" s="66"/>
      <c r="E46" s="67"/>
      <c r="F46" s="57">
        <v>0</v>
      </c>
      <c r="G46" s="57">
        <v>516646</v>
      </c>
      <c r="H46" s="56">
        <v>516646</v>
      </c>
      <c r="I46" s="58"/>
    </row>
    <row r="47" spans="1:9" ht="5.25" customHeight="1" x14ac:dyDescent="0.2">
      <c r="A47" s="68"/>
      <c r="B47" s="69"/>
      <c r="C47" s="69"/>
      <c r="D47" s="69"/>
      <c r="E47" s="69"/>
      <c r="F47" s="69"/>
      <c r="G47" s="69"/>
      <c r="H47" s="70"/>
      <c r="I47" s="58"/>
    </row>
    <row r="48" spans="1:9" x14ac:dyDescent="0.2">
      <c r="A48" s="54">
        <v>367</v>
      </c>
      <c r="B48" s="49">
        <v>367</v>
      </c>
      <c r="C48" s="74" t="s">
        <v>40</v>
      </c>
      <c r="D48" s="75"/>
      <c r="E48" s="76"/>
      <c r="F48" s="50">
        <v>891251.14</v>
      </c>
      <c r="G48" s="50">
        <v>380496</v>
      </c>
      <c r="H48" s="55">
        <v>1271747.1400000001</v>
      </c>
      <c r="I48" s="58"/>
    </row>
    <row r="49" spans="1:9" x14ac:dyDescent="0.2">
      <c r="A49" s="54">
        <v>387</v>
      </c>
      <c r="B49" s="49">
        <v>387</v>
      </c>
      <c r="C49" s="74" t="s">
        <v>41</v>
      </c>
      <c r="D49" s="75"/>
      <c r="E49" s="76"/>
      <c r="F49" s="50">
        <v>245503.49</v>
      </c>
      <c r="G49" s="50">
        <v>228215</v>
      </c>
      <c r="H49" s="55">
        <v>473718.49</v>
      </c>
      <c r="I49" s="58"/>
    </row>
    <row r="50" spans="1:9" x14ac:dyDescent="0.2">
      <c r="A50" s="54">
        <v>405</v>
      </c>
      <c r="B50" s="49">
        <v>405</v>
      </c>
      <c r="C50" s="74" t="s">
        <v>42</v>
      </c>
      <c r="D50" s="75"/>
      <c r="E50" s="76"/>
      <c r="F50" s="50">
        <v>0</v>
      </c>
      <c r="G50" s="50">
        <v>1508204</v>
      </c>
      <c r="H50" s="55">
        <v>1508204</v>
      </c>
      <c r="I50" s="58"/>
    </row>
    <row r="51" spans="1:9" ht="6.75" customHeight="1" x14ac:dyDescent="0.2">
      <c r="A51" s="68"/>
      <c r="B51" s="69"/>
      <c r="C51" s="69"/>
      <c r="D51" s="69"/>
      <c r="E51" s="69"/>
      <c r="F51" s="69"/>
      <c r="G51" s="69"/>
      <c r="H51" s="70"/>
      <c r="I51" s="58"/>
    </row>
    <row r="52" spans="1:9" x14ac:dyDescent="0.2">
      <c r="A52" s="54">
        <v>428</v>
      </c>
      <c r="B52" s="49">
        <v>23</v>
      </c>
      <c r="C52" s="74" t="s">
        <v>43</v>
      </c>
      <c r="D52" s="75"/>
      <c r="E52" s="76"/>
      <c r="F52" s="50">
        <v>245731.69</v>
      </c>
      <c r="G52" s="50">
        <v>132452</v>
      </c>
      <c r="H52" s="55">
        <v>378183.69</v>
      </c>
      <c r="I52" s="58"/>
    </row>
    <row r="53" spans="1:9" x14ac:dyDescent="0.2">
      <c r="A53" s="54">
        <v>428</v>
      </c>
      <c r="B53" s="49">
        <v>75</v>
      </c>
      <c r="C53" s="74" t="s">
        <v>44</v>
      </c>
      <c r="D53" s="75"/>
      <c r="E53" s="76"/>
      <c r="F53" s="50">
        <v>573486.14</v>
      </c>
      <c r="G53" s="50">
        <v>251010</v>
      </c>
      <c r="H53" s="55">
        <v>824496.14</v>
      </c>
      <c r="I53" s="58"/>
    </row>
    <row r="54" spans="1:9" x14ac:dyDescent="0.2">
      <c r="A54" s="54">
        <v>428</v>
      </c>
      <c r="B54" s="49">
        <v>257</v>
      </c>
      <c r="C54" s="74" t="s">
        <v>45</v>
      </c>
      <c r="D54" s="75"/>
      <c r="E54" s="76"/>
      <c r="F54" s="50">
        <v>0</v>
      </c>
      <c r="G54" s="50">
        <v>436499</v>
      </c>
      <c r="H54" s="55">
        <v>436499</v>
      </c>
      <c r="I54" s="58"/>
    </row>
    <row r="55" spans="1:9" x14ac:dyDescent="0.2">
      <c r="A55" s="54">
        <v>428</v>
      </c>
      <c r="B55" s="49">
        <v>447</v>
      </c>
      <c r="C55" s="74" t="s">
        <v>46</v>
      </c>
      <c r="D55" s="75"/>
      <c r="E55" s="76"/>
      <c r="F55" s="50">
        <v>1238598.1100000001</v>
      </c>
      <c r="G55" s="50">
        <v>316787</v>
      </c>
      <c r="H55" s="55">
        <v>1555385.11</v>
      </c>
      <c r="I55" s="58"/>
    </row>
    <row r="56" spans="1:9" x14ac:dyDescent="0.2">
      <c r="A56" s="54">
        <v>428</v>
      </c>
      <c r="B56" s="49">
        <v>467</v>
      </c>
      <c r="C56" s="74" t="s">
        <v>47</v>
      </c>
      <c r="D56" s="75"/>
      <c r="E56" s="76"/>
      <c r="F56" s="50">
        <v>279297.26</v>
      </c>
      <c r="G56" s="50">
        <v>137100</v>
      </c>
      <c r="H56" s="55">
        <v>416397.26</v>
      </c>
      <c r="I56" s="58"/>
    </row>
    <row r="57" spans="1:9" x14ac:dyDescent="0.2">
      <c r="A57" s="54">
        <v>428</v>
      </c>
      <c r="B57" s="49">
        <v>531</v>
      </c>
      <c r="C57" s="74" t="s">
        <v>48</v>
      </c>
      <c r="D57" s="75"/>
      <c r="E57" s="76"/>
      <c r="F57" s="50">
        <v>238539.55</v>
      </c>
      <c r="G57" s="50">
        <v>239108</v>
      </c>
      <c r="H57" s="55">
        <v>477647.55</v>
      </c>
      <c r="I57" s="58"/>
    </row>
    <row r="58" spans="1:9" x14ac:dyDescent="0.2">
      <c r="A58" s="54">
        <v>428</v>
      </c>
      <c r="B58" s="49">
        <v>559</v>
      </c>
      <c r="C58" s="74" t="s">
        <v>49</v>
      </c>
      <c r="D58" s="75"/>
      <c r="E58" s="76"/>
      <c r="F58" s="50">
        <v>145744.20000000001</v>
      </c>
      <c r="G58" s="50">
        <v>47923</v>
      </c>
      <c r="H58" s="55">
        <v>193667.20000000001</v>
      </c>
      <c r="I58" s="58"/>
    </row>
    <row r="59" spans="1:9" x14ac:dyDescent="0.2">
      <c r="A59" s="65" t="s">
        <v>138</v>
      </c>
      <c r="B59" s="66"/>
      <c r="C59" s="66"/>
      <c r="D59" s="66"/>
      <c r="E59" s="67"/>
      <c r="F59" s="57">
        <v>2721396.95</v>
      </c>
      <c r="G59" s="57">
        <v>1560879</v>
      </c>
      <c r="H59" s="56">
        <v>4282275.95</v>
      </c>
      <c r="I59" s="58"/>
    </row>
    <row r="60" spans="1:9" ht="5.25" customHeight="1" x14ac:dyDescent="0.2">
      <c r="A60" s="71"/>
      <c r="B60" s="72"/>
      <c r="C60" s="72"/>
      <c r="D60" s="72"/>
      <c r="E60" s="72"/>
      <c r="F60" s="72"/>
      <c r="G60" s="72"/>
      <c r="H60" s="73"/>
      <c r="I60" s="58"/>
    </row>
    <row r="61" spans="1:9" x14ac:dyDescent="0.2">
      <c r="A61" s="54">
        <v>447</v>
      </c>
      <c r="B61" s="49">
        <v>447</v>
      </c>
      <c r="C61" s="74" t="s">
        <v>50</v>
      </c>
      <c r="D61" s="75"/>
      <c r="E61" s="76"/>
      <c r="F61" s="50">
        <v>2492119.1</v>
      </c>
      <c r="G61" s="50">
        <v>623234</v>
      </c>
      <c r="H61" s="55">
        <v>3115353.1</v>
      </c>
      <c r="I61" s="58"/>
    </row>
    <row r="62" spans="1:9" ht="5.25" customHeight="1" x14ac:dyDescent="0.2">
      <c r="A62" s="71"/>
      <c r="B62" s="72"/>
      <c r="C62" s="72"/>
      <c r="D62" s="72"/>
      <c r="E62" s="72"/>
      <c r="F62" s="72"/>
      <c r="G62" s="72"/>
      <c r="H62" s="73"/>
      <c r="I62" s="58"/>
    </row>
    <row r="63" spans="1:9" x14ac:dyDescent="0.2">
      <c r="A63" s="54">
        <v>450</v>
      </c>
      <c r="B63" s="49">
        <v>53</v>
      </c>
      <c r="C63" s="74" t="s">
        <v>51</v>
      </c>
      <c r="D63" s="75"/>
      <c r="E63" s="76"/>
      <c r="F63" s="50">
        <v>611042.56000000006</v>
      </c>
      <c r="G63" s="50">
        <v>261764</v>
      </c>
      <c r="H63" s="55">
        <v>872806.56</v>
      </c>
      <c r="I63" s="58"/>
    </row>
    <row r="64" spans="1:9" x14ac:dyDescent="0.2">
      <c r="A64" s="54">
        <v>450</v>
      </c>
      <c r="B64" s="49">
        <v>155</v>
      </c>
      <c r="C64" s="74" t="s">
        <v>52</v>
      </c>
      <c r="D64" s="75"/>
      <c r="E64" s="76"/>
      <c r="F64" s="50">
        <v>0</v>
      </c>
      <c r="G64" s="50">
        <v>44548</v>
      </c>
      <c r="H64" s="55">
        <v>44548</v>
      </c>
      <c r="I64" s="58"/>
    </row>
    <row r="65" spans="1:9" x14ac:dyDescent="0.2">
      <c r="A65" s="54">
        <v>450</v>
      </c>
      <c r="B65" s="49">
        <v>183</v>
      </c>
      <c r="C65" s="74" t="s">
        <v>53</v>
      </c>
      <c r="D65" s="75"/>
      <c r="E65" s="76"/>
      <c r="F65" s="50">
        <v>0</v>
      </c>
      <c r="G65" s="50">
        <v>317467</v>
      </c>
      <c r="H65" s="55">
        <v>317467</v>
      </c>
      <c r="I65" s="58"/>
    </row>
    <row r="66" spans="1:9" x14ac:dyDescent="0.2">
      <c r="A66" s="54">
        <v>450</v>
      </c>
      <c r="B66" s="49">
        <v>512</v>
      </c>
      <c r="C66" s="74" t="s">
        <v>54</v>
      </c>
      <c r="D66" s="75"/>
      <c r="E66" s="76"/>
      <c r="F66" s="50">
        <v>0</v>
      </c>
      <c r="G66" s="50">
        <v>156906</v>
      </c>
      <c r="H66" s="55">
        <v>156906</v>
      </c>
      <c r="I66" s="58"/>
    </row>
    <row r="67" spans="1:9" x14ac:dyDescent="0.2">
      <c r="A67" s="65" t="s">
        <v>139</v>
      </c>
      <c r="B67" s="66"/>
      <c r="C67" s="66"/>
      <c r="D67" s="66"/>
      <c r="E67" s="67"/>
      <c r="F67" s="57">
        <v>611042.56000000006</v>
      </c>
      <c r="G67" s="57">
        <v>780685</v>
      </c>
      <c r="H67" s="56">
        <v>1391727.56</v>
      </c>
      <c r="I67" s="58"/>
    </row>
    <row r="68" spans="1:9" ht="6.75" customHeight="1" x14ac:dyDescent="0.2">
      <c r="A68" s="68"/>
      <c r="B68" s="69"/>
      <c r="C68" s="69"/>
      <c r="D68" s="69"/>
      <c r="E68" s="69"/>
      <c r="F68" s="69"/>
      <c r="G68" s="69"/>
      <c r="H68" s="70"/>
      <c r="I68" s="58"/>
    </row>
    <row r="69" spans="1:9" x14ac:dyDescent="0.2">
      <c r="A69" s="54">
        <v>467</v>
      </c>
      <c r="B69" s="49">
        <v>467</v>
      </c>
      <c r="C69" s="74" t="s">
        <v>55</v>
      </c>
      <c r="D69" s="75"/>
      <c r="E69" s="76"/>
      <c r="F69" s="50">
        <v>455502.16</v>
      </c>
      <c r="G69" s="50">
        <v>211754</v>
      </c>
      <c r="H69" s="55">
        <v>667256.15999999992</v>
      </c>
      <c r="I69" s="58"/>
    </row>
    <row r="70" spans="1:9" x14ac:dyDescent="0.2">
      <c r="A70" s="54">
        <v>485</v>
      </c>
      <c r="B70" s="49">
        <v>485</v>
      </c>
      <c r="C70" s="74" t="s">
        <v>56</v>
      </c>
      <c r="D70" s="75"/>
      <c r="E70" s="76"/>
      <c r="F70" s="50">
        <v>1033835.15</v>
      </c>
      <c r="G70" s="50">
        <v>2347431</v>
      </c>
      <c r="H70" s="55">
        <v>3381266.15</v>
      </c>
      <c r="I70" s="58"/>
    </row>
    <row r="71" spans="1:9" ht="6" customHeight="1" x14ac:dyDescent="0.2">
      <c r="A71" s="68"/>
      <c r="B71" s="69"/>
      <c r="C71" s="69"/>
      <c r="D71" s="69"/>
      <c r="E71" s="69"/>
      <c r="F71" s="69"/>
      <c r="G71" s="69"/>
      <c r="H71" s="70"/>
      <c r="I71" s="58"/>
    </row>
    <row r="72" spans="1:9" x14ac:dyDescent="0.2">
      <c r="A72" s="54">
        <v>493</v>
      </c>
      <c r="B72" s="49">
        <v>17</v>
      </c>
      <c r="C72" s="74" t="s">
        <v>57</v>
      </c>
      <c r="D72" s="75"/>
      <c r="E72" s="76"/>
      <c r="F72" s="50">
        <v>1305324.77</v>
      </c>
      <c r="G72" s="50">
        <v>1195494</v>
      </c>
      <c r="H72" s="55">
        <v>2500818.77</v>
      </c>
      <c r="I72" s="58"/>
    </row>
    <row r="73" spans="1:9" x14ac:dyDescent="0.2">
      <c r="A73" s="54">
        <v>493</v>
      </c>
      <c r="B73" s="49">
        <v>367</v>
      </c>
      <c r="C73" s="74" t="s">
        <v>58</v>
      </c>
      <c r="D73" s="75"/>
      <c r="E73" s="76"/>
      <c r="F73" s="50">
        <v>440564.67</v>
      </c>
      <c r="G73" s="50">
        <v>195751</v>
      </c>
      <c r="H73" s="55">
        <v>636315.66999999993</v>
      </c>
      <c r="I73" s="58"/>
    </row>
    <row r="74" spans="1:9" ht="15" customHeight="1" x14ac:dyDescent="0.2">
      <c r="A74" s="65" t="s">
        <v>140</v>
      </c>
      <c r="B74" s="66"/>
      <c r="C74" s="66"/>
      <c r="D74" s="66"/>
      <c r="E74" s="67"/>
      <c r="F74" s="57">
        <v>1745889.44</v>
      </c>
      <c r="G74" s="57">
        <v>1391245</v>
      </c>
      <c r="H74" s="56">
        <v>3137134.44</v>
      </c>
      <c r="I74" s="58"/>
    </row>
    <row r="75" spans="1:9" ht="7.5" customHeight="1" x14ac:dyDescent="0.2">
      <c r="A75" s="68"/>
      <c r="B75" s="69"/>
      <c r="C75" s="69"/>
      <c r="D75" s="69"/>
      <c r="E75" s="69"/>
      <c r="F75" s="69"/>
      <c r="G75" s="69"/>
      <c r="H75" s="70"/>
      <c r="I75" s="58"/>
    </row>
    <row r="76" spans="1:9" x14ac:dyDescent="0.2">
      <c r="A76" s="54">
        <v>511</v>
      </c>
      <c r="B76" s="49">
        <v>511</v>
      </c>
      <c r="C76" s="74" t="s">
        <v>59</v>
      </c>
      <c r="D76" s="75"/>
      <c r="E76" s="76"/>
      <c r="F76" s="50">
        <v>980790.78</v>
      </c>
      <c r="G76" s="50">
        <v>1159551</v>
      </c>
      <c r="H76" s="55">
        <v>2140341.7800000003</v>
      </c>
      <c r="I76" s="58"/>
    </row>
    <row r="77" spans="1:9" x14ac:dyDescent="0.2">
      <c r="A77" s="54">
        <v>531</v>
      </c>
      <c r="B77" s="49">
        <v>531</v>
      </c>
      <c r="C77" s="74" t="s">
        <v>60</v>
      </c>
      <c r="D77" s="75"/>
      <c r="E77" s="76"/>
      <c r="F77" s="50">
        <v>624795.76</v>
      </c>
      <c r="G77" s="50">
        <v>523355</v>
      </c>
      <c r="H77" s="55">
        <v>1148150.76</v>
      </c>
      <c r="I77" s="58"/>
    </row>
    <row r="78" spans="1:9" x14ac:dyDescent="0.2">
      <c r="A78" s="54">
        <v>555</v>
      </c>
      <c r="B78" s="49">
        <v>555</v>
      </c>
      <c r="C78" s="74" t="s">
        <v>61</v>
      </c>
      <c r="D78" s="75"/>
      <c r="E78" s="76"/>
      <c r="F78" s="50">
        <v>4974536.6399999997</v>
      </c>
      <c r="G78" s="50">
        <v>1146349</v>
      </c>
      <c r="H78" s="55">
        <v>6120885.6399999997</v>
      </c>
      <c r="I78" s="58"/>
    </row>
    <row r="79" spans="1:9" x14ac:dyDescent="0.2">
      <c r="A79" s="54">
        <v>559</v>
      </c>
      <c r="B79" s="49">
        <v>559</v>
      </c>
      <c r="C79" s="74" t="s">
        <v>62</v>
      </c>
      <c r="D79" s="75"/>
      <c r="E79" s="76"/>
      <c r="F79" s="50">
        <v>472864.47</v>
      </c>
      <c r="G79" s="50">
        <v>140156</v>
      </c>
      <c r="H79" s="55">
        <v>613020.47</v>
      </c>
      <c r="I79" s="58"/>
    </row>
    <row r="80" spans="1:9" ht="5.25" customHeight="1" x14ac:dyDescent="0.2">
      <c r="A80" s="71"/>
      <c r="B80" s="72"/>
      <c r="C80" s="72"/>
      <c r="D80" s="72"/>
      <c r="E80" s="72"/>
      <c r="F80" s="72"/>
      <c r="G80" s="72"/>
      <c r="H80" s="73"/>
      <c r="I80" s="58"/>
    </row>
    <row r="81" spans="1:9" x14ac:dyDescent="0.2">
      <c r="A81" s="54">
        <v>581</v>
      </c>
      <c r="B81" s="49">
        <v>225</v>
      </c>
      <c r="C81" s="74" t="s">
        <v>63</v>
      </c>
      <c r="D81" s="75"/>
      <c r="E81" s="76"/>
      <c r="F81" s="50">
        <v>0</v>
      </c>
      <c r="G81" s="50">
        <v>2644795</v>
      </c>
      <c r="H81" s="55">
        <v>2644795</v>
      </c>
      <c r="I81" s="58"/>
    </row>
    <row r="82" spans="1:9" x14ac:dyDescent="0.2">
      <c r="A82" s="54">
        <v>581</v>
      </c>
      <c r="B82" s="49">
        <v>227</v>
      </c>
      <c r="C82" s="74" t="s">
        <v>64</v>
      </c>
      <c r="D82" s="75"/>
      <c r="E82" s="76"/>
      <c r="F82" s="50">
        <v>120826.63</v>
      </c>
      <c r="G82" s="50">
        <v>353290</v>
      </c>
      <c r="H82" s="55">
        <v>474116.63</v>
      </c>
      <c r="I82" s="58"/>
    </row>
    <row r="83" spans="1:9" x14ac:dyDescent="0.2">
      <c r="A83" s="54">
        <v>581</v>
      </c>
      <c r="B83" s="49">
        <v>405</v>
      </c>
      <c r="C83" s="74" t="s">
        <v>7</v>
      </c>
      <c r="D83" s="75"/>
      <c r="E83" s="76"/>
      <c r="F83" s="50">
        <v>0</v>
      </c>
      <c r="G83" s="50">
        <v>816402</v>
      </c>
      <c r="H83" s="55">
        <v>816402</v>
      </c>
      <c r="I83" s="58"/>
    </row>
    <row r="84" spans="1:9" x14ac:dyDescent="0.2">
      <c r="A84" s="54">
        <v>581</v>
      </c>
      <c r="B84" s="49">
        <v>485</v>
      </c>
      <c r="C84" s="74" t="s">
        <v>65</v>
      </c>
      <c r="D84" s="75"/>
      <c r="E84" s="76"/>
      <c r="F84" s="50">
        <v>415127.92</v>
      </c>
      <c r="G84" s="50">
        <v>1109248</v>
      </c>
      <c r="H84" s="55">
        <v>1524375.92</v>
      </c>
      <c r="I84" s="58"/>
    </row>
    <row r="85" spans="1:9" ht="15" customHeight="1" thickBot="1" x14ac:dyDescent="0.25">
      <c r="A85" s="62" t="s">
        <v>6</v>
      </c>
      <c r="B85" s="63"/>
      <c r="C85" s="63"/>
      <c r="D85" s="63"/>
      <c r="E85" s="64"/>
      <c r="F85" s="59">
        <v>535954.55000000005</v>
      </c>
      <c r="G85" s="59">
        <v>4923735</v>
      </c>
      <c r="H85" s="60">
        <v>5459689.5499999998</v>
      </c>
      <c r="I85" s="58"/>
    </row>
  </sheetData>
  <mergeCells count="85">
    <mergeCell ref="C25:E25"/>
    <mergeCell ref="C15:E15"/>
    <mergeCell ref="A16:H16"/>
    <mergeCell ref="C17:E17"/>
    <mergeCell ref="C9:E9"/>
    <mergeCell ref="C10:E10"/>
    <mergeCell ref="C11:E11"/>
    <mergeCell ref="C12:E12"/>
    <mergeCell ref="C13:E13"/>
    <mergeCell ref="C14:E14"/>
    <mergeCell ref="A24:H24"/>
    <mergeCell ref="C43:E43"/>
    <mergeCell ref="A39:E39"/>
    <mergeCell ref="A40:H40"/>
    <mergeCell ref="A42:H42"/>
    <mergeCell ref="C26:E26"/>
    <mergeCell ref="C27:E27"/>
    <mergeCell ref="C28:E28"/>
    <mergeCell ref="C29:E29"/>
    <mergeCell ref="C30:E30"/>
    <mergeCell ref="C31:E31"/>
    <mergeCell ref="C33:E33"/>
    <mergeCell ref="C34:E34"/>
    <mergeCell ref="C37:E37"/>
    <mergeCell ref="C38:E38"/>
    <mergeCell ref="C41:E41"/>
    <mergeCell ref="A32:H32"/>
    <mergeCell ref="C53:E53"/>
    <mergeCell ref="C54:E54"/>
    <mergeCell ref="C55:E55"/>
    <mergeCell ref="C56:E56"/>
    <mergeCell ref="C57:E57"/>
    <mergeCell ref="C48:E48"/>
    <mergeCell ref="C49:E49"/>
    <mergeCell ref="C50:E50"/>
    <mergeCell ref="C52:E52"/>
    <mergeCell ref="A46:E46"/>
    <mergeCell ref="A47:H47"/>
    <mergeCell ref="A51:H51"/>
    <mergeCell ref="C82:E82"/>
    <mergeCell ref="A35:E35"/>
    <mergeCell ref="A36:H36"/>
    <mergeCell ref="C70:E70"/>
    <mergeCell ref="C72:E72"/>
    <mergeCell ref="C73:E73"/>
    <mergeCell ref="C76:E76"/>
    <mergeCell ref="C77:E77"/>
    <mergeCell ref="C78:E78"/>
    <mergeCell ref="C61:E61"/>
    <mergeCell ref="C63:E63"/>
    <mergeCell ref="C64:E64"/>
    <mergeCell ref="A80:H80"/>
    <mergeCell ref="C58:E58"/>
    <mergeCell ref="C44:E44"/>
    <mergeCell ref="C45:E45"/>
    <mergeCell ref="F4:F6"/>
    <mergeCell ref="G4:G6"/>
    <mergeCell ref="H4:H6"/>
    <mergeCell ref="A2:H3"/>
    <mergeCell ref="A23:E23"/>
    <mergeCell ref="A4:A6"/>
    <mergeCell ref="B4:B6"/>
    <mergeCell ref="C4:E6"/>
    <mergeCell ref="C18:E18"/>
    <mergeCell ref="C19:E19"/>
    <mergeCell ref="C20:E20"/>
    <mergeCell ref="C21:E21"/>
    <mergeCell ref="C22:E22"/>
    <mergeCell ref="A7:H7"/>
    <mergeCell ref="A85:E85"/>
    <mergeCell ref="A74:E74"/>
    <mergeCell ref="A71:H71"/>
    <mergeCell ref="A59:E59"/>
    <mergeCell ref="A60:H60"/>
    <mergeCell ref="A62:H62"/>
    <mergeCell ref="A67:E67"/>
    <mergeCell ref="A68:H68"/>
    <mergeCell ref="A75:H75"/>
    <mergeCell ref="C83:E83"/>
    <mergeCell ref="C84:E84"/>
    <mergeCell ref="C65:E65"/>
    <mergeCell ref="C66:E66"/>
    <mergeCell ref="C69:E69"/>
    <mergeCell ref="C79:E79"/>
    <mergeCell ref="C81:E81"/>
  </mergeCells>
  <phoneticPr fontId="33" type="noConversion"/>
  <pageMargins left="1.25" right="1" top="1" bottom="1" header="0.5" footer="0.5"/>
  <pageSetup scale="81" orientation="portrait" r:id="rId1"/>
  <headerFooter alignWithMargins="0">
    <oddHeader xml:space="preserve">&amp;CFY2022 Adequate Education Aid Summary
Towns in Split Cooperatives
&amp;R&amp;10April 1, 2022
&amp;12
</oddHeader>
    <oddFooter>&amp;C&amp;10page &amp;P of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About and Orford Data</vt:lpstr>
      <vt:lpstr>FY22-DRA-split totals</vt:lpstr>
      <vt:lpstr>'About and Orford Data'!Print_Area</vt:lpstr>
      <vt:lpstr>'FY22-DRA-split totals'!Print_Area</vt:lpstr>
      <vt:lpstr>'FY22-DRA-split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Sallie Fellows</dc:creator>
  <cp:lastModifiedBy>Krol, Diana</cp:lastModifiedBy>
  <cp:lastPrinted>2021-08-24T09:40:52Z</cp:lastPrinted>
  <dcterms:created xsi:type="dcterms:W3CDTF">2009-10-27T18:39:04Z</dcterms:created>
  <dcterms:modified xsi:type="dcterms:W3CDTF">2022-03-30T20:11:54Z</dcterms:modified>
</cp:coreProperties>
</file>