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FY16 Muni Rpt" sheetId="1" r:id="rId1"/>
  </sheets>
  <definedNames>
    <definedName name="_xlnm.Print_Area" localSheetId="0">'FY16 Muni Rpt'!$A$1:$X$271</definedName>
    <definedName name="_xlnm.Print_Titles" localSheetId="0">'FY16 Muni Rpt'!$E:$E,'FY16 Muni Rpt'!$1:$9</definedName>
  </definedNames>
  <calcPr fullCalcOnLoad="1"/>
</workbook>
</file>

<file path=xl/sharedStrings.xml><?xml version="1.0" encoding="utf-8"?>
<sst xmlns="http://schemas.openxmlformats.org/spreadsheetml/2006/main" count="534" uniqueCount="286">
  <si>
    <t>RSA 198:41</t>
  </si>
  <si>
    <t>RSA 198:41 III (b)</t>
  </si>
  <si>
    <t>IV. (b)</t>
  </si>
  <si>
    <t>From EOY Data Excl Charter And OOS</t>
  </si>
  <si>
    <t>1 4-15 Membership</t>
  </si>
  <si>
    <t xml:space="preserve">Base Adequacy      </t>
  </si>
  <si>
    <t xml:space="preserve">F &amp;R </t>
  </si>
  <si>
    <t>Free or Reduced Differentiated Aid</t>
  </si>
  <si>
    <t xml:space="preserve"> SPED</t>
  </si>
  <si>
    <t>ELL</t>
  </si>
  <si>
    <t>SPED Differentiated Aid</t>
  </si>
  <si>
    <t>ELL Differentiated Aid</t>
  </si>
  <si>
    <t xml:space="preserve">Grade 3 Reading Not Level 1 </t>
  </si>
  <si>
    <t>Grade 3 Reading Diff. Aid</t>
  </si>
  <si>
    <t>Total Calculated Cost of an Adequate Education</t>
  </si>
  <si>
    <t>SWEPT @</t>
  </si>
  <si>
    <t>FY2016 Preliminary Grants =  Cost - SWEPT</t>
  </si>
  <si>
    <t>FY2012 Stabilization Grant - Apply to FY2016 if necessary</t>
  </si>
  <si>
    <t>FY2015 Total        Grant as of          3-12-15</t>
  </si>
  <si>
    <t>FY2015 Capped @108% Informational only</t>
  </si>
  <si>
    <t>FY2016 Est. Grant for Cap and FY12 Stabilization</t>
  </si>
  <si>
    <t>FY2016 Adj. to 95% of 11-15-14 Estimated Grant 198:40-a VI</t>
  </si>
  <si>
    <t>FY2016 Total        Grant as of          3-14-16</t>
  </si>
  <si>
    <t>ADM</t>
  </si>
  <si>
    <t>$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</si>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</sst>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0.0%"/>
    <numFmt numFmtId="167" formatCode="_(* #,##0.0_);_(* \(#,##0.0\);_(* &quot;-&quot;??_);_(@_)"/>
  </numFmts>
  <fonts count="76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</borders>
  <cellStyleXfs count="2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0" fillId="18" borderId="0" applyNumberFormat="0" applyBorder="0" applyAlignment="0" applyProtection="0"/>
    <xf numFmtId="0" fontId="41" fillId="9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2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4" borderId="0" applyNumberFormat="0" applyBorder="0" applyAlignment="0" applyProtection="0"/>
    <xf numFmtId="0" fontId="42" fillId="26" borderId="0" applyNumberFormat="0" applyBorder="0" applyAlignment="0" applyProtection="0"/>
    <xf numFmtId="0" fontId="43" fillId="17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7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9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3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5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7" borderId="0" applyNumberFormat="0" applyBorder="0" applyAlignment="0" applyProtection="0"/>
    <xf numFmtId="0" fontId="42" fillId="39" borderId="0" applyNumberFormat="0" applyBorder="0" applyAlignment="0" applyProtection="0"/>
    <xf numFmtId="0" fontId="43" fillId="28" borderId="0" applyNumberFormat="0" applyBorder="0" applyAlignment="0" applyProtection="0"/>
    <xf numFmtId="0" fontId="43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1" borderId="0" applyNumberFormat="0" applyBorder="0" applyAlignment="0" applyProtection="0"/>
    <xf numFmtId="0" fontId="44" fillId="43" borderId="0" applyNumberFormat="0" applyBorder="0" applyAlignment="0" applyProtection="0"/>
    <xf numFmtId="0" fontId="45" fillId="5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11" fillId="12" borderId="1" applyNumberFormat="0" applyAlignment="0" applyProtection="0"/>
    <xf numFmtId="0" fontId="47" fillId="44" borderId="1" applyNumberFormat="0" applyAlignment="0" applyProtection="0"/>
    <xf numFmtId="0" fontId="48" fillId="45" borderId="2" applyNumberFormat="0" applyAlignment="0" applyProtection="0"/>
    <xf numFmtId="0" fontId="49" fillId="45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7" borderId="0" applyNumberFormat="0" applyBorder="0" applyAlignment="0" applyProtection="0"/>
    <xf numFmtId="0" fontId="53" fillId="46" borderId="0" applyNumberFormat="0" applyBorder="0" applyAlignment="0" applyProtection="0"/>
    <xf numFmtId="0" fontId="54" fillId="0" borderId="3" applyNumberFormat="0" applyFill="0" applyAlignment="0" applyProtection="0"/>
    <xf numFmtId="0" fontId="17" fillId="0" borderId="4" applyNumberFormat="0" applyFill="0" applyAlignment="0" applyProtection="0"/>
    <xf numFmtId="0" fontId="55" fillId="0" borderId="3" applyNumberFormat="0" applyFill="0" applyAlignment="0" applyProtection="0"/>
    <xf numFmtId="0" fontId="56" fillId="0" borderId="5" applyNumberFormat="0" applyFill="0" applyAlignment="0" applyProtection="0"/>
    <xf numFmtId="0" fontId="18" fillId="0" borderId="6" applyNumberFormat="0" applyFill="0" applyAlignment="0" applyProtection="0"/>
    <xf numFmtId="0" fontId="57" fillId="0" borderId="5" applyNumberFormat="0" applyFill="0" applyAlignment="0" applyProtection="0"/>
    <xf numFmtId="0" fontId="58" fillId="0" borderId="7" applyNumberFormat="0" applyFill="0" applyAlignment="0" applyProtection="0"/>
    <xf numFmtId="0" fontId="19" fillId="0" borderId="8" applyNumberFormat="0" applyFill="0" applyAlignment="0" applyProtection="0"/>
    <xf numFmtId="0" fontId="59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7" borderId="1" applyNumberFormat="0" applyAlignment="0" applyProtection="0"/>
    <xf numFmtId="0" fontId="61" fillId="12" borderId="1" applyNumberFormat="0" applyAlignment="0" applyProtection="0"/>
    <xf numFmtId="0" fontId="61" fillId="47" borderId="1" applyNumberFormat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63" fillId="0" borderId="9" applyNumberFormat="0" applyFill="0" applyAlignment="0" applyProtection="0"/>
    <xf numFmtId="0" fontId="64" fillId="48" borderId="0" applyNumberFormat="0" applyBorder="0" applyAlignment="0" applyProtection="0"/>
    <xf numFmtId="0" fontId="22" fillId="48" borderId="0" applyNumberFormat="0" applyBorder="0" applyAlignment="0" applyProtection="0"/>
    <xf numFmtId="0" fontId="65" fillId="4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49" borderId="11" applyNumberFormat="0" applyFont="0" applyAlignment="0" applyProtection="0"/>
    <xf numFmtId="0" fontId="3" fillId="49" borderId="11" applyNumberFormat="0" applyFont="0" applyAlignment="0" applyProtection="0"/>
    <xf numFmtId="0" fontId="41" fillId="49" borderId="11" applyNumberFormat="0" applyFont="0" applyAlignment="0" applyProtection="0"/>
    <xf numFmtId="0" fontId="66" fillId="44" borderId="12" applyNumberFormat="0" applyAlignment="0" applyProtection="0"/>
    <xf numFmtId="0" fontId="67" fillId="12" borderId="12" applyNumberFormat="0" applyAlignment="0" applyProtection="0"/>
    <xf numFmtId="0" fontId="67" fillId="44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7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0" fontId="75" fillId="0" borderId="0" xfId="218" applyFont="1" applyAlignment="1">
      <alignment horizontal="center"/>
      <protection/>
    </xf>
    <xf numFmtId="0" fontId="72" fillId="0" borderId="0" xfId="0" applyFont="1" applyAlignment="1">
      <alignment/>
    </xf>
    <xf numFmtId="43" fontId="41" fillId="0" borderId="0" xfId="92" applyFont="1" applyAlignment="1">
      <alignment/>
    </xf>
    <xf numFmtId="0" fontId="7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50" borderId="0" xfId="0" applyFont="1" applyFill="1" applyAlignment="1">
      <alignment horizontal="center"/>
    </xf>
    <xf numFmtId="14" fontId="7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50" borderId="0" xfId="0" applyFont="1" applyFill="1" applyAlignment="1">
      <alignment horizontal="center" wrapText="1"/>
    </xf>
    <xf numFmtId="0" fontId="73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8" fillId="0" borderId="0" xfId="0" applyFont="1" applyAlignment="1">
      <alignment/>
    </xf>
    <xf numFmtId="7" fontId="8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15" xfId="0" applyFont="1" applyBorder="1" applyAlignment="1">
      <alignment/>
    </xf>
    <xf numFmtId="4" fontId="8" fillId="0" borderId="15" xfId="92" applyNumberFormat="1" applyFont="1" applyBorder="1" applyAlignment="1">
      <alignment/>
    </xf>
    <xf numFmtId="39" fontId="8" fillId="0" borderId="15" xfId="92" applyNumberFormat="1" applyFont="1" applyBorder="1" applyAlignment="1">
      <alignment/>
    </xf>
    <xf numFmtId="43" fontId="8" fillId="0" borderId="15" xfId="92" applyNumberFormat="1" applyFont="1" applyBorder="1" applyAlignment="1">
      <alignment/>
    </xf>
    <xf numFmtId="43" fontId="8" fillId="0" borderId="15" xfId="92" applyFont="1" applyFill="1" applyBorder="1" applyAlignment="1">
      <alignment/>
    </xf>
    <xf numFmtId="164" fontId="70" fillId="0" borderId="15" xfId="92" applyNumberFormat="1" applyFont="1" applyBorder="1" applyAlignment="1">
      <alignment/>
    </xf>
    <xf numFmtId="164" fontId="8" fillId="50" borderId="15" xfId="92" applyNumberFormat="1" applyFont="1" applyFill="1" applyBorder="1" applyAlignment="1">
      <alignment/>
    </xf>
    <xf numFmtId="164" fontId="8" fillId="0" borderId="15" xfId="92" applyNumberFormat="1" applyFont="1" applyBorder="1" applyAlignment="1">
      <alignment/>
    </xf>
    <xf numFmtId="43" fontId="8" fillId="0" borderId="15" xfId="92" applyFont="1" applyBorder="1" applyAlignment="1">
      <alignment/>
    </xf>
    <xf numFmtId="4" fontId="8" fillId="0" borderId="0" xfId="92" applyNumberFormat="1" applyFont="1" applyAlignment="1">
      <alignment/>
    </xf>
    <xf numFmtId="167" fontId="8" fillId="0" borderId="0" xfId="92" applyNumberFormat="1" applyFont="1" applyAlignment="1">
      <alignment/>
    </xf>
    <xf numFmtId="164" fontId="8" fillId="0" borderId="0" xfId="92" applyNumberFormat="1" applyFont="1" applyAlignment="1">
      <alignment/>
    </xf>
    <xf numFmtId="4" fontId="3" fillId="0" borderId="0" xfId="92" applyNumberFormat="1" applyFont="1" applyAlignment="1">
      <alignment/>
    </xf>
    <xf numFmtId="39" fontId="3" fillId="0" borderId="0" xfId="92" applyNumberFormat="1" applyFont="1" applyAlignment="1">
      <alignment/>
    </xf>
    <xf numFmtId="43" fontId="3" fillId="0" borderId="0" xfId="92" applyNumberFormat="1" applyFont="1" applyAlignment="1">
      <alignment/>
    </xf>
    <xf numFmtId="43" fontId="3" fillId="0" borderId="0" xfId="104" applyNumberFormat="1" applyFont="1" applyAlignment="1">
      <alignment/>
    </xf>
    <xf numFmtId="43" fontId="3" fillId="0" borderId="0" xfId="92" applyFont="1" applyAlignment="1">
      <alignment/>
    </xf>
    <xf numFmtId="164" fontId="3" fillId="51" borderId="0" xfId="92" applyNumberFormat="1" applyFont="1" applyFill="1" applyAlignment="1">
      <alignment/>
    </xf>
    <xf numFmtId="43" fontId="3" fillId="51" borderId="0" xfId="92" applyFont="1" applyFill="1" applyAlignment="1">
      <alignment/>
    </xf>
    <xf numFmtId="0" fontId="3" fillId="51" borderId="0" xfId="0" applyFont="1" applyFill="1" applyAlignment="1">
      <alignment/>
    </xf>
    <xf numFmtId="4" fontId="3" fillId="51" borderId="0" xfId="92" applyNumberFormat="1" applyFont="1" applyFill="1" applyAlignment="1">
      <alignment/>
    </xf>
    <xf numFmtId="39" fontId="3" fillId="51" borderId="0" xfId="92" applyNumberFormat="1" applyFont="1" applyFill="1" applyAlignment="1">
      <alignment/>
    </xf>
    <xf numFmtId="4" fontId="3" fillId="51" borderId="0" xfId="0" applyNumberFormat="1" applyFont="1" applyFill="1" applyAlignment="1">
      <alignment/>
    </xf>
    <xf numFmtId="43" fontId="3" fillId="51" borderId="0" xfId="92" applyNumberFormat="1" applyFont="1" applyFill="1" applyAlignment="1">
      <alignment/>
    </xf>
    <xf numFmtId="43" fontId="3" fillId="51" borderId="0" xfId="104" applyNumberFormat="1" applyFont="1" applyFill="1" applyAlignment="1">
      <alignment/>
    </xf>
    <xf numFmtId="37" fontId="3" fillId="51" borderId="0" xfId="92" applyNumberFormat="1" applyFont="1" applyFill="1" applyAlignment="1">
      <alignment/>
    </xf>
    <xf numFmtId="164" fontId="3" fillId="51" borderId="0" xfId="0" applyNumberFormat="1" applyFont="1" applyFill="1" applyAlignment="1">
      <alignment/>
    </xf>
    <xf numFmtId="164" fontId="3" fillId="0" borderId="0" xfId="92" applyNumberFormat="1" applyFont="1" applyAlignment="1">
      <alignment/>
    </xf>
    <xf numFmtId="164" fontId="3" fillId="0" borderId="0" xfId="104" applyNumberFormat="1" applyFont="1" applyAlignment="1">
      <alignment/>
    </xf>
    <xf numFmtId="164" fontId="3" fillId="50" borderId="0" xfId="92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/>
    </xf>
  </cellXfs>
  <cellStyles count="22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20% - Accent6 3" xfId="31"/>
    <cellStyle name="40% - Accent1" xfId="32"/>
    <cellStyle name="40% - Accent1 2" xfId="33"/>
    <cellStyle name="40% - Accent1 3" xfId="34"/>
    <cellStyle name="40% - Accent2" xfId="35"/>
    <cellStyle name="40% - Accent2 2" xfId="36"/>
    <cellStyle name="40% - Accent3" xfId="37"/>
    <cellStyle name="40% - Accent3 2" xfId="38"/>
    <cellStyle name="40% - Accent3 3" xfId="39"/>
    <cellStyle name="40% - Accent4" xfId="40"/>
    <cellStyle name="40% - Accent4 2" xfId="41"/>
    <cellStyle name="40% - Accent4 3" xfId="42"/>
    <cellStyle name="40% - Accent5" xfId="43"/>
    <cellStyle name="40% - Accent5 2" xfId="44"/>
    <cellStyle name="40% - Accent5 3" xfId="45"/>
    <cellStyle name="40% - Accent6" xfId="46"/>
    <cellStyle name="40% - Accent6 2" xfId="47"/>
    <cellStyle name="40% - Accent6 3" xfId="48"/>
    <cellStyle name="60% - Accent1" xfId="49"/>
    <cellStyle name="60% - Accent1 2" xfId="50"/>
    <cellStyle name="60% - Accent1 3" xfId="51"/>
    <cellStyle name="60% - Accent2" xfId="52"/>
    <cellStyle name="60% - Accent2 2" xfId="53"/>
    <cellStyle name="60% - Accent2 3" xfId="54"/>
    <cellStyle name="60% - Accent3" xfId="55"/>
    <cellStyle name="60% - Accent3 2" xfId="56"/>
    <cellStyle name="60% - Accent3 3" xfId="57"/>
    <cellStyle name="60% - Accent4" xfId="58"/>
    <cellStyle name="60% - Accent4 2" xfId="59"/>
    <cellStyle name="60% - Accent4 3" xfId="60"/>
    <cellStyle name="60% - Accent5" xfId="61"/>
    <cellStyle name="60% - Accent5 2" xfId="62"/>
    <cellStyle name="60% - Accent5 3" xfId="63"/>
    <cellStyle name="60% - Accent6" xfId="64"/>
    <cellStyle name="60% - Accent6 2" xfId="65"/>
    <cellStyle name="60% - Accent6 3" xfId="66"/>
    <cellStyle name="Accent1" xfId="67"/>
    <cellStyle name="Accent1 2" xfId="68"/>
    <cellStyle name="Accent1 3" xfId="69"/>
    <cellStyle name="Accent2" xfId="70"/>
    <cellStyle name="Accent2 2" xfId="71"/>
    <cellStyle name="Accent2 3" xfId="72"/>
    <cellStyle name="Accent3" xfId="73"/>
    <cellStyle name="Accent3 2" xfId="74"/>
    <cellStyle name="Accent3 3" xfId="75"/>
    <cellStyle name="Accent4" xfId="76"/>
    <cellStyle name="Accent4 2" xfId="77"/>
    <cellStyle name="Accent4 3" xfId="78"/>
    <cellStyle name="Accent5" xfId="79"/>
    <cellStyle name="Accent5 2" xfId="80"/>
    <cellStyle name="Accent6" xfId="81"/>
    <cellStyle name="Accent6 2" xfId="82"/>
    <cellStyle name="Accent6 3" xfId="83"/>
    <cellStyle name="Bad" xfId="84"/>
    <cellStyle name="Bad 2" xfId="85"/>
    <cellStyle name="Bad 3" xfId="86"/>
    <cellStyle name="Calculation" xfId="87"/>
    <cellStyle name="Calculation 2" xfId="88"/>
    <cellStyle name="Calculation 3" xfId="89"/>
    <cellStyle name="Check Cell" xfId="90"/>
    <cellStyle name="Check Cell 2" xfId="91"/>
    <cellStyle name="Comma" xfId="92"/>
    <cellStyle name="Comma [0]" xfId="93"/>
    <cellStyle name="Comma 10" xfId="94"/>
    <cellStyle name="Comma 11" xfId="95"/>
    <cellStyle name="Comma 12" xfId="96"/>
    <cellStyle name="Comma 13" xfId="97"/>
    <cellStyle name="Comma 14" xfId="98"/>
    <cellStyle name="Comma 15" xfId="99"/>
    <cellStyle name="Comma 16" xfId="100"/>
    <cellStyle name="Comma 17" xfId="101"/>
    <cellStyle name="Comma 18" xfId="102"/>
    <cellStyle name="Comma 19" xfId="103"/>
    <cellStyle name="Comma 2" xfId="104"/>
    <cellStyle name="Comma 2 2" xfId="105"/>
    <cellStyle name="Comma 2 3" xfId="106"/>
    <cellStyle name="Comma 20" xfId="107"/>
    <cellStyle name="Comma 21" xfId="108"/>
    <cellStyle name="Comma 22" xfId="109"/>
    <cellStyle name="Comma 23" xfId="110"/>
    <cellStyle name="Comma 24" xfId="111"/>
    <cellStyle name="Comma 25" xfId="112"/>
    <cellStyle name="Comma 26" xfId="113"/>
    <cellStyle name="Comma 27" xfId="114"/>
    <cellStyle name="Comma 28" xfId="115"/>
    <cellStyle name="Comma 29" xfId="116"/>
    <cellStyle name="Comma 3" xfId="117"/>
    <cellStyle name="Comma 3 2" xfId="118"/>
    <cellStyle name="Comma 30" xfId="119"/>
    <cellStyle name="Comma 31" xfId="120"/>
    <cellStyle name="Comma 32" xfId="121"/>
    <cellStyle name="Comma 33" xfId="122"/>
    <cellStyle name="Comma 34" xfId="123"/>
    <cellStyle name="Comma 35" xfId="124"/>
    <cellStyle name="Comma 36" xfId="125"/>
    <cellStyle name="Comma 36 2" xfId="126"/>
    <cellStyle name="Comma 36 2 2" xfId="127"/>
    <cellStyle name="Comma 36 3" xfId="128"/>
    <cellStyle name="Comma 37" xfId="129"/>
    <cellStyle name="Comma 4" xfId="130"/>
    <cellStyle name="Comma 5" xfId="131"/>
    <cellStyle name="Comma 6" xfId="132"/>
    <cellStyle name="Comma 7" xfId="133"/>
    <cellStyle name="Comma 8" xfId="134"/>
    <cellStyle name="Comma 9" xfId="135"/>
    <cellStyle name="Currency" xfId="136"/>
    <cellStyle name="Currency [0]" xfId="137"/>
    <cellStyle name="Currency 2" xfId="138"/>
    <cellStyle name="Currency 2 2" xfId="139"/>
    <cellStyle name="Currency 5" xfId="140"/>
    <cellStyle name="Currency 6" xfId="141"/>
    <cellStyle name="Explanatory Text" xfId="142"/>
    <cellStyle name="Explanatory Text 2" xfId="143"/>
    <cellStyle name="Good" xfId="144"/>
    <cellStyle name="Good 2" xfId="145"/>
    <cellStyle name="Good 3" xfId="146"/>
    <cellStyle name="Heading 1" xfId="147"/>
    <cellStyle name="Heading 1 2" xfId="148"/>
    <cellStyle name="Heading 1 3" xfId="149"/>
    <cellStyle name="Heading 2" xfId="150"/>
    <cellStyle name="Heading 2 2" xfId="151"/>
    <cellStyle name="Heading 2 3" xfId="152"/>
    <cellStyle name="Heading 3" xfId="153"/>
    <cellStyle name="Heading 3 2" xfId="154"/>
    <cellStyle name="Heading 3 3" xfId="155"/>
    <cellStyle name="Heading 4" xfId="156"/>
    <cellStyle name="Heading 4 2" xfId="157"/>
    <cellStyle name="Heading 4 3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10" xfId="168"/>
    <cellStyle name="Normal 11" xfId="169"/>
    <cellStyle name="Normal 12" xfId="170"/>
    <cellStyle name="Normal 13" xfId="171"/>
    <cellStyle name="Normal 14" xfId="172"/>
    <cellStyle name="Normal 15" xfId="173"/>
    <cellStyle name="Normal 16" xfId="174"/>
    <cellStyle name="Normal 17" xfId="175"/>
    <cellStyle name="Normal 18" xfId="176"/>
    <cellStyle name="Normal 19" xfId="177"/>
    <cellStyle name="Normal 2" xfId="178"/>
    <cellStyle name="Normal 20" xfId="179"/>
    <cellStyle name="Normal 21" xfId="180"/>
    <cellStyle name="Normal 22" xfId="181"/>
    <cellStyle name="Normal 23" xfId="182"/>
    <cellStyle name="Normal 24" xfId="183"/>
    <cellStyle name="Normal 25" xfId="184"/>
    <cellStyle name="Normal 26" xfId="185"/>
    <cellStyle name="Normal 27" xfId="186"/>
    <cellStyle name="Normal 28" xfId="187"/>
    <cellStyle name="Normal 29" xfId="188"/>
    <cellStyle name="Normal 3" xfId="189"/>
    <cellStyle name="Normal 3 2" xfId="190"/>
    <cellStyle name="Normal 3 2 2" xfId="191"/>
    <cellStyle name="Normal 3 3" xfId="192"/>
    <cellStyle name="Normal 30" xfId="193"/>
    <cellStyle name="Normal 31" xfId="194"/>
    <cellStyle name="Normal 32" xfId="195"/>
    <cellStyle name="Normal 33" xfId="196"/>
    <cellStyle name="Normal 34" xfId="197"/>
    <cellStyle name="Normal 35" xfId="198"/>
    <cellStyle name="Normal 36" xfId="199"/>
    <cellStyle name="Normal 36 2" xfId="200"/>
    <cellStyle name="Normal 36 3" xfId="201"/>
    <cellStyle name="Normal 37" xfId="202"/>
    <cellStyle name="Normal 37 2" xfId="203"/>
    <cellStyle name="Normal 37 3" xfId="204"/>
    <cellStyle name="Normal 38" xfId="205"/>
    <cellStyle name="Normal 39" xfId="206"/>
    <cellStyle name="Normal 39 2" xfId="207"/>
    <cellStyle name="Normal 4" xfId="208"/>
    <cellStyle name="Normal 40" xfId="209"/>
    <cellStyle name="Normal 40 2" xfId="210"/>
    <cellStyle name="Normal 40 3" xfId="211"/>
    <cellStyle name="Normal 41" xfId="212"/>
    <cellStyle name="Normal 5" xfId="213"/>
    <cellStyle name="Normal 6" xfId="214"/>
    <cellStyle name="Normal 7" xfId="215"/>
    <cellStyle name="Normal 8" xfId="216"/>
    <cellStyle name="Normal 9" xfId="217"/>
    <cellStyle name="Normal_FY 2012 Data For Split Coops" xfId="218"/>
    <cellStyle name="Note" xfId="219"/>
    <cellStyle name="Note 2" xfId="220"/>
    <cellStyle name="Note 3" xfId="221"/>
    <cellStyle name="Output" xfId="222"/>
    <cellStyle name="Output 2" xfId="223"/>
    <cellStyle name="Output 3" xfId="224"/>
    <cellStyle name="Percent" xfId="225"/>
    <cellStyle name="Percent 2" xfId="226"/>
    <cellStyle name="Percent 2 2" xfId="227"/>
    <cellStyle name="Percent 3" xfId="228"/>
    <cellStyle name="Percent 5" xfId="229"/>
    <cellStyle name="Percent 6" xfId="230"/>
    <cellStyle name="Title" xfId="231"/>
    <cellStyle name="Title 2" xfId="232"/>
    <cellStyle name="Total" xfId="233"/>
    <cellStyle name="Total 2" xfId="234"/>
    <cellStyle name="Total 3" xfId="235"/>
    <cellStyle name="Warning Text" xfId="236"/>
    <cellStyle name="Warning Text 2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2</xdr:row>
      <xdr:rowOff>104775</xdr:rowOff>
    </xdr:from>
    <xdr:to>
      <xdr:col>23</xdr:col>
      <xdr:colOff>1000125</xdr:colOff>
      <xdr:row>4</xdr:row>
      <xdr:rowOff>219075</xdr:rowOff>
    </xdr:to>
    <xdr:sp>
      <xdr:nvSpPr>
        <xdr:cNvPr id="1" name="Down Arrow 3"/>
        <xdr:cNvSpPr>
          <a:spLocks/>
        </xdr:cNvSpPr>
      </xdr:nvSpPr>
      <xdr:spPr>
        <a:xfrm>
          <a:off x="18669000" y="790575"/>
          <a:ext cx="885825" cy="4857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K279"/>
  <sheetViews>
    <sheetView tabSelected="1" zoomScalePageLayoutView="0" workbookViewId="0" topLeftCell="E1">
      <pane xSplit="1" ySplit="9" topLeftCell="F10" activePane="bottomRight" state="frozen"/>
      <selection pane="topLeft" activeCell="A218" sqref="A218"/>
      <selection pane="topRight" activeCell="A218" sqref="A218"/>
      <selection pane="bottomLeft" activeCell="A218" sqref="A218"/>
      <selection pane="bottomRight" activeCell="E1" sqref="E1"/>
    </sheetView>
  </sheetViews>
  <sheetFormatPr defaultColWidth="8.88671875" defaultRowHeight="15"/>
  <cols>
    <col min="1" max="1" width="3.10546875" style="1" hidden="1" customWidth="1"/>
    <col min="2" max="2" width="11.88671875" style="1" hidden="1" customWidth="1"/>
    <col min="3" max="3" width="5.4453125" style="1" hidden="1" customWidth="1"/>
    <col min="4" max="4" width="3.10546875" style="1" hidden="1" customWidth="1"/>
    <col min="5" max="5" width="16.6640625" style="1" customWidth="1"/>
    <col min="6" max="6" width="8.77734375" style="3" customWidth="1"/>
    <col min="7" max="7" width="13.10546875" style="1" customWidth="1"/>
    <col min="8" max="8" width="7.77734375" style="0" customWidth="1"/>
    <col min="9" max="9" width="13.21484375" style="1" customWidth="1"/>
    <col min="10" max="10" width="7.88671875" style="1" customWidth="1"/>
    <col min="11" max="11" width="9.88671875" style="3" bestFit="1" customWidth="1"/>
    <col min="12" max="12" width="11.99609375" style="1" customWidth="1"/>
    <col min="13" max="13" width="11.3359375" style="1" customWidth="1"/>
    <col min="14" max="14" width="8.5546875" style="34" customWidth="1"/>
    <col min="15" max="15" width="10.88671875" style="34" customWidth="1"/>
    <col min="16" max="16" width="12.10546875" style="1" customWidth="1"/>
    <col min="17" max="17" width="11.21484375" style="1" customWidth="1"/>
    <col min="18" max="18" width="12.99609375" style="1" customWidth="1"/>
    <col min="19" max="19" width="11.5546875" style="1" customWidth="1"/>
    <col min="20" max="20" width="11.99609375" style="1" customWidth="1"/>
    <col min="21" max="21" width="12.3359375" style="1" customWidth="1"/>
    <col min="22" max="22" width="12.77734375" style="1" customWidth="1"/>
    <col min="23" max="23" width="11.3359375" style="1" bestFit="1" customWidth="1"/>
    <col min="24" max="24" width="12.3359375" style="1" customWidth="1"/>
    <col min="25" max="25" width="2.3359375" style="1" customWidth="1"/>
    <col min="26" max="26" width="9.21484375" style="1" bestFit="1" customWidth="1"/>
    <col min="27" max="16384" width="8.88671875" style="1" customWidth="1"/>
  </cols>
  <sheetData>
    <row r="1" spans="5:25" ht="31.5" customHeight="1">
      <c r="E1" s="2"/>
      <c r="G1" s="4"/>
      <c r="I1" s="5"/>
      <c r="J1" s="5"/>
      <c r="K1" s="6"/>
      <c r="M1" s="7"/>
      <c r="N1" s="8"/>
      <c r="O1" s="1"/>
      <c r="V1" s="9"/>
      <c r="W1" s="10"/>
      <c r="X1" s="10"/>
      <c r="Y1" s="9"/>
    </row>
    <row r="2" spans="5:25" ht="22.5" customHeight="1">
      <c r="E2" s="2"/>
      <c r="I2" s="12"/>
      <c r="J2" s="5"/>
      <c r="K2" s="6"/>
      <c r="M2" s="7"/>
      <c r="N2" s="8"/>
      <c r="O2" s="1"/>
      <c r="V2" s="9"/>
      <c r="W2" s="10"/>
      <c r="X2" s="10"/>
      <c r="Y2" s="9"/>
    </row>
    <row r="3" spans="5:25" ht="15">
      <c r="E3" s="13"/>
      <c r="M3" s="7"/>
      <c r="N3" s="14"/>
      <c r="O3" s="1"/>
      <c r="R3" s="15"/>
      <c r="S3" s="16" t="s">
        <v>0</v>
      </c>
      <c r="T3" s="9"/>
      <c r="U3" s="16" t="s">
        <v>1</v>
      </c>
      <c r="V3" s="9"/>
      <c r="W3" s="11"/>
      <c r="X3" s="9"/>
      <c r="Y3" s="9"/>
    </row>
    <row r="4" spans="5:25" ht="14.25" customHeight="1">
      <c r="E4" s="3"/>
      <c r="N4" s="15"/>
      <c r="O4" s="1"/>
      <c r="Q4" s="13"/>
      <c r="S4" s="16" t="s">
        <v>2</v>
      </c>
      <c r="T4" s="9"/>
      <c r="U4" s="16">
        <v>1.08</v>
      </c>
      <c r="V4" s="17"/>
      <c r="W4" s="9"/>
      <c r="X4" s="9"/>
      <c r="Y4" s="9"/>
    </row>
    <row r="5" spans="1:26" ht="63.75">
      <c r="A5" s="18"/>
      <c r="B5" s="18" t="s">
        <v>3</v>
      </c>
      <c r="E5" s="19"/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1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2" t="s">
        <v>15</v>
      </c>
      <c r="R5" s="20" t="s">
        <v>16</v>
      </c>
      <c r="S5" s="23" t="s">
        <v>17</v>
      </c>
      <c r="T5" s="24" t="s">
        <v>18</v>
      </c>
      <c r="U5" s="23" t="s">
        <v>19</v>
      </c>
      <c r="V5" s="20" t="s">
        <v>20</v>
      </c>
      <c r="W5" s="25" t="s">
        <v>21</v>
      </c>
      <c r="X5" s="26" t="s">
        <v>22</v>
      </c>
      <c r="Y5" s="27"/>
      <c r="Z5" s="4"/>
    </row>
    <row r="6" spans="5:17" ht="12.75">
      <c r="E6" s="28"/>
      <c r="F6" s="21" t="s">
        <v>23</v>
      </c>
      <c r="G6" s="29">
        <v>3561.27</v>
      </c>
      <c r="H6" s="22" t="s">
        <v>23</v>
      </c>
      <c r="I6" s="29">
        <v>1780.63</v>
      </c>
      <c r="J6" s="22" t="s">
        <v>23</v>
      </c>
      <c r="K6" s="21" t="s">
        <v>23</v>
      </c>
      <c r="L6" s="29">
        <v>1915.86</v>
      </c>
      <c r="M6" s="29">
        <v>696.77</v>
      </c>
      <c r="N6" s="22" t="s">
        <v>23</v>
      </c>
      <c r="O6" s="29">
        <v>696.77</v>
      </c>
      <c r="P6" s="30" t="s">
        <v>24</v>
      </c>
      <c r="Q6" s="31">
        <v>2.42</v>
      </c>
    </row>
    <row r="7" spans="6:17" ht="15">
      <c r="F7" s="32"/>
      <c r="J7" s="33"/>
      <c r="Q7" s="7"/>
    </row>
    <row r="8" spans="5:77" s="28" customFormat="1" ht="12.75">
      <c r="E8" s="35" t="s">
        <v>25</v>
      </c>
      <c r="F8" s="36">
        <f aca="true" t="shared" si="0" ref="F8:O8">SUM(F10:F271)</f>
        <v>172363.77000000016</v>
      </c>
      <c r="G8" s="37">
        <f t="shared" si="0"/>
        <v>613833923.1800003</v>
      </c>
      <c r="H8" s="36">
        <f t="shared" si="0"/>
        <v>49323.12000000002</v>
      </c>
      <c r="I8" s="37">
        <f t="shared" si="0"/>
        <v>87826227.13000005</v>
      </c>
      <c r="J8" s="37">
        <f t="shared" si="0"/>
        <v>27937.24000000001</v>
      </c>
      <c r="K8" s="36">
        <f t="shared" si="0"/>
        <v>3830.22</v>
      </c>
      <c r="L8" s="37">
        <f t="shared" si="0"/>
        <v>53523840.63999997</v>
      </c>
      <c r="M8" s="37">
        <f t="shared" si="0"/>
        <v>2668782.410000001</v>
      </c>
      <c r="N8" s="36">
        <f t="shared" si="0"/>
        <v>865.04</v>
      </c>
      <c r="O8" s="38">
        <f t="shared" si="0"/>
        <v>602733.8800000001</v>
      </c>
      <c r="P8" s="39">
        <f>M8+L8+I8+G8+O8</f>
        <v>758455507.2400004</v>
      </c>
      <c r="Q8" s="40">
        <v>363137922.63408</v>
      </c>
      <c r="R8" s="38">
        <f aca="true" t="shared" si="1" ref="R8:X8">SUM(R10:R271)</f>
        <v>422898996.15</v>
      </c>
      <c r="S8" s="41">
        <f t="shared" si="1"/>
        <v>158480276</v>
      </c>
      <c r="T8" s="38">
        <f t="shared" si="1"/>
        <v>562678126.9200001</v>
      </c>
      <c r="U8" s="42">
        <f t="shared" si="1"/>
        <v>607692386</v>
      </c>
      <c r="V8" s="43">
        <f t="shared" si="1"/>
        <v>569985504.9800001</v>
      </c>
      <c r="W8" s="43">
        <f t="shared" si="1"/>
        <v>135341.0599999993</v>
      </c>
      <c r="X8" s="43">
        <f t="shared" si="1"/>
        <v>570120846.0399997</v>
      </c>
      <c r="Y8" s="4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6:77" s="28" customFormat="1" ht="12.75">
      <c r="F9" s="44"/>
      <c r="G9" s="45"/>
      <c r="I9" s="46"/>
      <c r="J9" s="46"/>
      <c r="K9" s="44"/>
      <c r="L9" s="46"/>
      <c r="M9" s="46"/>
      <c r="N9" s="15"/>
      <c r="P9" s="46"/>
      <c r="Q9" s="46"/>
      <c r="R9" s="1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25" ht="12.75">
      <c r="A10" s="1">
        <v>3</v>
      </c>
      <c r="B10" s="1" t="s">
        <v>26</v>
      </c>
      <c r="C10" s="1" t="b">
        <f>B10=E10</f>
        <v>1</v>
      </c>
      <c r="D10" s="1">
        <v>3</v>
      </c>
      <c r="E10" s="1" t="s">
        <v>26</v>
      </c>
      <c r="F10" s="47">
        <v>82.36999999999999</v>
      </c>
      <c r="G10" s="48">
        <f aca="true" t="shared" si="2" ref="G10:G73">ROUND(F10*G$6,2)</f>
        <v>293341.81</v>
      </c>
      <c r="H10" s="47">
        <v>35.26</v>
      </c>
      <c r="I10" s="48">
        <f>ROUND(H10*$I$6,2)</f>
        <v>62785.01</v>
      </c>
      <c r="J10" s="3">
        <v>22.43</v>
      </c>
      <c r="K10" s="3">
        <v>0</v>
      </c>
      <c r="L10" s="49">
        <f>ROUND(J10*$L$6,2)</f>
        <v>42972.74</v>
      </c>
      <c r="M10" s="49">
        <f>ROUND(K10*$M$6,2)</f>
        <v>0</v>
      </c>
      <c r="N10" s="3">
        <v>0</v>
      </c>
      <c r="O10" s="50">
        <f>ROUND(N10*$O$6,2)</f>
        <v>0</v>
      </c>
      <c r="P10" s="49">
        <f>G10+I10+L10+M10+O10</f>
        <v>399099.56</v>
      </c>
      <c r="Q10" s="51">
        <v>232408</v>
      </c>
      <c r="R10" s="49">
        <f>IF(P10&gt;Q10,P10-Q10,0)</f>
        <v>166691.56</v>
      </c>
      <c r="S10" s="52">
        <v>245385</v>
      </c>
      <c r="T10" s="53">
        <v>411313.92</v>
      </c>
      <c r="U10" s="52">
        <f aca="true" t="shared" si="3" ref="U10:U73">ROUND(T10*$U$4,0)</f>
        <v>444219</v>
      </c>
      <c r="V10" s="49">
        <f>IF(R10+S10&lt;U10,R10+S10,U10)</f>
        <v>412076.56</v>
      </c>
      <c r="W10" s="49">
        <v>0</v>
      </c>
      <c r="X10" s="49">
        <f>V10+W10</f>
        <v>412076.56</v>
      </c>
      <c r="Y10" s="49"/>
    </row>
    <row r="11" spans="1:25" s="54" customFormat="1" ht="12.75">
      <c r="A11" s="54">
        <v>5</v>
      </c>
      <c r="B11" s="54" t="s">
        <v>27</v>
      </c>
      <c r="C11" s="54" t="b">
        <f aca="true" t="shared" si="4" ref="C11:C74">B11=E11</f>
        <v>1</v>
      </c>
      <c r="D11" s="54">
        <v>5</v>
      </c>
      <c r="E11" s="54" t="s">
        <v>27</v>
      </c>
      <c r="F11" s="55">
        <v>84.41</v>
      </c>
      <c r="G11" s="48">
        <f t="shared" si="2"/>
        <v>300606.8</v>
      </c>
      <c r="H11" s="55">
        <v>28.93</v>
      </c>
      <c r="I11" s="56">
        <f aca="true" t="shared" si="5" ref="I11:I74">ROUND(H11*$I$6,2)</f>
        <v>51513.63</v>
      </c>
      <c r="J11" s="57">
        <v>6.02</v>
      </c>
      <c r="K11" s="57">
        <v>0</v>
      </c>
      <c r="L11" s="58">
        <f aca="true" t="shared" si="6" ref="L11:L74">ROUND(J11*$L$6,2)</f>
        <v>11533.48</v>
      </c>
      <c r="M11" s="58">
        <f aca="true" t="shared" si="7" ref="M11:M74">ROUND(K11*$M$6,2)</f>
        <v>0</v>
      </c>
      <c r="N11" s="57">
        <v>0</v>
      </c>
      <c r="O11" s="59">
        <f aca="true" t="shared" si="8" ref="O11:O74">ROUND(N11*$O$6,2)</f>
        <v>0</v>
      </c>
      <c r="P11" s="58">
        <f aca="true" t="shared" si="9" ref="P11:P74">G11+I11+L11+M11+O11</f>
        <v>363653.91</v>
      </c>
      <c r="Q11" s="53">
        <v>239104</v>
      </c>
      <c r="R11" s="58">
        <f aca="true" t="shared" si="10" ref="R11:R74">IF(P11&gt;Q11,P11-Q11,0)</f>
        <v>124549.90999999997</v>
      </c>
      <c r="S11" s="52">
        <v>315427</v>
      </c>
      <c r="T11" s="53">
        <v>420966.76</v>
      </c>
      <c r="U11" s="52">
        <f t="shared" si="3"/>
        <v>454644</v>
      </c>
      <c r="V11" s="58">
        <f aca="true" t="shared" si="11" ref="V11:V74">IF(R11+S11&lt;U11,R11+S11,U11)</f>
        <v>439976.91</v>
      </c>
      <c r="W11" s="49">
        <v>0</v>
      </c>
      <c r="X11" s="49">
        <f aca="true" t="shared" si="12" ref="X11:X74">V11+W11</f>
        <v>439976.91</v>
      </c>
      <c r="Y11" s="49"/>
    </row>
    <row r="12" spans="1:25" s="54" customFormat="1" ht="12.75">
      <c r="A12" s="54">
        <v>7</v>
      </c>
      <c r="B12" s="54" t="s">
        <v>28</v>
      </c>
      <c r="C12" s="54" t="b">
        <f t="shared" si="4"/>
        <v>1</v>
      </c>
      <c r="D12" s="54">
        <v>7</v>
      </c>
      <c r="E12" s="54" t="s">
        <v>28</v>
      </c>
      <c r="F12" s="55">
        <v>217.01</v>
      </c>
      <c r="G12" s="48">
        <f t="shared" si="2"/>
        <v>772831.2</v>
      </c>
      <c r="H12" s="55">
        <v>81.50999999999999</v>
      </c>
      <c r="I12" s="56">
        <f t="shared" si="5"/>
        <v>145139.15</v>
      </c>
      <c r="J12" s="57">
        <v>35.24</v>
      </c>
      <c r="K12" s="57">
        <v>2</v>
      </c>
      <c r="L12" s="58">
        <f t="shared" si="6"/>
        <v>67514.91</v>
      </c>
      <c r="M12" s="58">
        <f t="shared" si="7"/>
        <v>1393.54</v>
      </c>
      <c r="N12" s="57">
        <v>2</v>
      </c>
      <c r="O12" s="59">
        <f t="shared" si="8"/>
        <v>1393.54</v>
      </c>
      <c r="P12" s="58">
        <f t="shared" si="9"/>
        <v>988272.3400000001</v>
      </c>
      <c r="Q12" s="53">
        <v>432271</v>
      </c>
      <c r="R12" s="58">
        <f t="shared" si="10"/>
        <v>556001.3400000001</v>
      </c>
      <c r="S12" s="52">
        <v>283426</v>
      </c>
      <c r="T12" s="53">
        <v>828885.12</v>
      </c>
      <c r="U12" s="52">
        <f t="shared" si="3"/>
        <v>895196</v>
      </c>
      <c r="V12" s="58">
        <f t="shared" si="11"/>
        <v>839427.3400000001</v>
      </c>
      <c r="W12" s="49">
        <v>0</v>
      </c>
      <c r="X12" s="49">
        <f t="shared" si="12"/>
        <v>839427.3400000001</v>
      </c>
      <c r="Y12" s="49"/>
    </row>
    <row r="13" spans="1:25" s="54" customFormat="1" ht="12.75">
      <c r="A13" s="54">
        <v>9</v>
      </c>
      <c r="B13" s="54" t="s">
        <v>29</v>
      </c>
      <c r="C13" s="54" t="b">
        <f t="shared" si="4"/>
        <v>1</v>
      </c>
      <c r="D13" s="54">
        <v>9</v>
      </c>
      <c r="E13" s="54" t="s">
        <v>29</v>
      </c>
      <c r="F13" s="55">
        <v>513</v>
      </c>
      <c r="G13" s="48">
        <f t="shared" si="2"/>
        <v>1826931.51</v>
      </c>
      <c r="H13" s="55">
        <v>219.97</v>
      </c>
      <c r="I13" s="56">
        <f t="shared" si="5"/>
        <v>391685.18</v>
      </c>
      <c r="J13" s="57">
        <v>107.21</v>
      </c>
      <c r="K13" s="57">
        <v>2</v>
      </c>
      <c r="L13" s="58">
        <f t="shared" si="6"/>
        <v>205399.35</v>
      </c>
      <c r="M13" s="58">
        <f t="shared" si="7"/>
        <v>1393.54</v>
      </c>
      <c r="N13" s="57">
        <v>1.59</v>
      </c>
      <c r="O13" s="59">
        <f t="shared" si="8"/>
        <v>1107.86</v>
      </c>
      <c r="P13" s="58">
        <f t="shared" si="9"/>
        <v>2426517.44</v>
      </c>
      <c r="Q13" s="53">
        <v>594195</v>
      </c>
      <c r="R13" s="58">
        <f t="shared" si="10"/>
        <v>1832322.44</v>
      </c>
      <c r="S13" s="52">
        <v>2229085</v>
      </c>
      <c r="T13" s="53">
        <v>4206811.74</v>
      </c>
      <c r="U13" s="52">
        <f t="shared" si="3"/>
        <v>4543357</v>
      </c>
      <c r="V13" s="58">
        <f t="shared" si="11"/>
        <v>4061407.44</v>
      </c>
      <c r="W13" s="49">
        <v>0</v>
      </c>
      <c r="X13" s="49">
        <f t="shared" si="12"/>
        <v>4061407.44</v>
      </c>
      <c r="Y13" s="49"/>
    </row>
    <row r="14" spans="1:25" s="54" customFormat="1" ht="12.75">
      <c r="A14" s="54">
        <v>11</v>
      </c>
      <c r="B14" s="54" t="s">
        <v>30</v>
      </c>
      <c r="C14" s="54" t="b">
        <f t="shared" si="4"/>
        <v>1</v>
      </c>
      <c r="D14" s="54">
        <v>11</v>
      </c>
      <c r="E14" s="54" t="s">
        <v>30</v>
      </c>
      <c r="F14" s="55">
        <v>215.39</v>
      </c>
      <c r="G14" s="48">
        <f t="shared" si="2"/>
        <v>767061.95</v>
      </c>
      <c r="H14" s="55">
        <v>87.96</v>
      </c>
      <c r="I14" s="56">
        <f t="shared" si="5"/>
        <v>156624.21</v>
      </c>
      <c r="J14" s="57">
        <v>41.83</v>
      </c>
      <c r="K14" s="57">
        <v>0</v>
      </c>
      <c r="L14" s="58">
        <f t="shared" si="6"/>
        <v>80140.42</v>
      </c>
      <c r="M14" s="58">
        <f t="shared" si="7"/>
        <v>0</v>
      </c>
      <c r="N14" s="57">
        <v>0</v>
      </c>
      <c r="O14" s="59">
        <f t="shared" si="8"/>
        <v>0</v>
      </c>
      <c r="P14" s="58">
        <f t="shared" si="9"/>
        <v>1003826.58</v>
      </c>
      <c r="Q14" s="53">
        <v>369648</v>
      </c>
      <c r="R14" s="58">
        <f t="shared" si="10"/>
        <v>634178.58</v>
      </c>
      <c r="S14" s="52">
        <v>721271</v>
      </c>
      <c r="T14" s="53">
        <v>1335709.8</v>
      </c>
      <c r="U14" s="52">
        <f t="shared" si="3"/>
        <v>1442567</v>
      </c>
      <c r="V14" s="58">
        <f t="shared" si="11"/>
        <v>1355449.58</v>
      </c>
      <c r="W14" s="49">
        <v>0</v>
      </c>
      <c r="X14" s="49">
        <f t="shared" si="12"/>
        <v>1355449.58</v>
      </c>
      <c r="Y14" s="49"/>
    </row>
    <row r="15" spans="1:25" s="54" customFormat="1" ht="12.75">
      <c r="A15" s="54">
        <v>15</v>
      </c>
      <c r="B15" s="54" t="s">
        <v>31</v>
      </c>
      <c r="C15" s="54" t="b">
        <f t="shared" si="4"/>
        <v>1</v>
      </c>
      <c r="D15" s="54">
        <v>15</v>
      </c>
      <c r="E15" s="54" t="s">
        <v>31</v>
      </c>
      <c r="F15" s="55">
        <v>740.37</v>
      </c>
      <c r="G15" s="48">
        <f t="shared" si="2"/>
        <v>2636657.47</v>
      </c>
      <c r="H15" s="55">
        <v>216.23000000000002</v>
      </c>
      <c r="I15" s="56">
        <f t="shared" si="5"/>
        <v>385025.62</v>
      </c>
      <c r="J15" s="57">
        <v>107.86</v>
      </c>
      <c r="K15" s="57">
        <v>1</v>
      </c>
      <c r="L15" s="58">
        <f t="shared" si="6"/>
        <v>206644.66</v>
      </c>
      <c r="M15" s="58">
        <f t="shared" si="7"/>
        <v>696.77</v>
      </c>
      <c r="N15" s="57">
        <v>4.73</v>
      </c>
      <c r="O15" s="59">
        <f t="shared" si="8"/>
        <v>3295.72</v>
      </c>
      <c r="P15" s="58">
        <f t="shared" si="9"/>
        <v>3232320.2400000007</v>
      </c>
      <c r="Q15" s="53">
        <v>3601775</v>
      </c>
      <c r="R15" s="58">
        <f t="shared" si="10"/>
        <v>0</v>
      </c>
      <c r="S15" s="52">
        <v>0</v>
      </c>
      <c r="T15" s="53">
        <v>0</v>
      </c>
      <c r="U15" s="52">
        <f t="shared" si="3"/>
        <v>0</v>
      </c>
      <c r="V15" s="58">
        <f t="shared" si="11"/>
        <v>0</v>
      </c>
      <c r="W15" s="49">
        <v>0</v>
      </c>
      <c r="X15" s="49">
        <f t="shared" si="12"/>
        <v>0</v>
      </c>
      <c r="Y15" s="49"/>
    </row>
    <row r="16" spans="1:25" s="54" customFormat="1" ht="12.75">
      <c r="A16" s="54">
        <v>17</v>
      </c>
      <c r="B16" s="54" t="s">
        <v>32</v>
      </c>
      <c r="C16" s="54" t="b">
        <f t="shared" si="4"/>
        <v>1</v>
      </c>
      <c r="D16" s="54">
        <v>17</v>
      </c>
      <c r="E16" s="54" t="s">
        <v>32</v>
      </c>
      <c r="F16" s="55">
        <v>1799.98</v>
      </c>
      <c r="G16" s="48">
        <f t="shared" si="2"/>
        <v>6410214.77</v>
      </c>
      <c r="H16" s="55">
        <v>119.8</v>
      </c>
      <c r="I16" s="56">
        <f t="shared" si="5"/>
        <v>213319.47</v>
      </c>
      <c r="J16" s="57">
        <v>251.33</v>
      </c>
      <c r="K16" s="57">
        <v>13.46</v>
      </c>
      <c r="L16" s="58">
        <f t="shared" si="6"/>
        <v>481513.09</v>
      </c>
      <c r="M16" s="58">
        <f t="shared" si="7"/>
        <v>9378.52</v>
      </c>
      <c r="N16" s="57">
        <v>3</v>
      </c>
      <c r="O16" s="59">
        <f t="shared" si="8"/>
        <v>2090.31</v>
      </c>
      <c r="P16" s="58">
        <f>G16+I16+L16+M16+O16</f>
        <v>7116516.159999998</v>
      </c>
      <c r="Q16" s="53">
        <v>3701716</v>
      </c>
      <c r="R16" s="58">
        <f t="shared" si="10"/>
        <v>3414800.1599999983</v>
      </c>
      <c r="S16" s="52">
        <v>0</v>
      </c>
      <c r="T16" s="53">
        <v>3297592.7299999995</v>
      </c>
      <c r="U16" s="52">
        <f t="shared" si="3"/>
        <v>3561400</v>
      </c>
      <c r="V16" s="58">
        <f t="shared" si="11"/>
        <v>3414800.1599999983</v>
      </c>
      <c r="W16" s="49">
        <v>0</v>
      </c>
      <c r="X16" s="49">
        <f t="shared" si="12"/>
        <v>3414800.1599999983</v>
      </c>
      <c r="Y16" s="49"/>
    </row>
    <row r="17" spans="1:25" s="54" customFormat="1" ht="12.75">
      <c r="A17" s="54">
        <v>19</v>
      </c>
      <c r="B17" s="54" t="s">
        <v>33</v>
      </c>
      <c r="C17" s="54" t="b">
        <f t="shared" si="4"/>
        <v>1</v>
      </c>
      <c r="D17" s="54">
        <v>19</v>
      </c>
      <c r="E17" s="54" t="s">
        <v>33</v>
      </c>
      <c r="F17" s="55">
        <v>278.18</v>
      </c>
      <c r="G17" s="48">
        <f t="shared" si="2"/>
        <v>990674.09</v>
      </c>
      <c r="H17" s="55">
        <v>61.78</v>
      </c>
      <c r="I17" s="56">
        <f t="shared" si="5"/>
        <v>110007.32</v>
      </c>
      <c r="J17" s="57">
        <v>42.46</v>
      </c>
      <c r="K17" s="57">
        <v>0</v>
      </c>
      <c r="L17" s="58">
        <f t="shared" si="6"/>
        <v>81347.42</v>
      </c>
      <c r="M17" s="58">
        <f t="shared" si="7"/>
        <v>0</v>
      </c>
      <c r="N17" s="57">
        <v>5</v>
      </c>
      <c r="O17" s="59">
        <f t="shared" si="8"/>
        <v>3483.85</v>
      </c>
      <c r="P17" s="58">
        <f>G17+I17+L17+M17+O17</f>
        <v>1185512.68</v>
      </c>
      <c r="Q17" s="53">
        <v>567726</v>
      </c>
      <c r="R17" s="58">
        <f t="shared" si="10"/>
        <v>617786.6799999999</v>
      </c>
      <c r="S17" s="52">
        <v>212449</v>
      </c>
      <c r="T17" s="53">
        <v>788121.6800000002</v>
      </c>
      <c r="U17" s="52">
        <f t="shared" si="3"/>
        <v>851171</v>
      </c>
      <c r="V17" s="58">
        <f t="shared" si="11"/>
        <v>830235.6799999999</v>
      </c>
      <c r="W17" s="49">
        <v>0</v>
      </c>
      <c r="X17" s="49">
        <f t="shared" si="12"/>
        <v>830235.6799999999</v>
      </c>
      <c r="Y17" s="49"/>
    </row>
    <row r="18" spans="1:25" s="54" customFormat="1" ht="12.75">
      <c r="A18" s="54">
        <v>21</v>
      </c>
      <c r="B18" s="54" t="s">
        <v>34</v>
      </c>
      <c r="C18" s="54" t="b">
        <f t="shared" si="4"/>
        <v>1</v>
      </c>
      <c r="D18" s="54">
        <v>21</v>
      </c>
      <c r="E18" s="54" t="s">
        <v>34</v>
      </c>
      <c r="F18" s="55">
        <v>329.31</v>
      </c>
      <c r="G18" s="48">
        <f t="shared" si="2"/>
        <v>1172761.82</v>
      </c>
      <c r="H18" s="55">
        <v>133.44</v>
      </c>
      <c r="I18" s="56">
        <f t="shared" si="5"/>
        <v>237607.27</v>
      </c>
      <c r="J18" s="57">
        <v>51.8</v>
      </c>
      <c r="K18" s="57">
        <v>0.13</v>
      </c>
      <c r="L18" s="58">
        <f t="shared" si="6"/>
        <v>99241.55</v>
      </c>
      <c r="M18" s="58">
        <f t="shared" si="7"/>
        <v>90.58</v>
      </c>
      <c r="N18" s="57">
        <v>2</v>
      </c>
      <c r="O18" s="59">
        <f t="shared" si="8"/>
        <v>1393.54</v>
      </c>
      <c r="P18" s="58">
        <f t="shared" si="9"/>
        <v>1511094.7600000002</v>
      </c>
      <c r="Q18" s="53">
        <v>511248</v>
      </c>
      <c r="R18" s="58">
        <f t="shared" si="10"/>
        <v>999846.7600000002</v>
      </c>
      <c r="S18" s="52">
        <v>1207389</v>
      </c>
      <c r="T18" s="53">
        <v>2211810.36</v>
      </c>
      <c r="U18" s="52">
        <f t="shared" si="3"/>
        <v>2388755</v>
      </c>
      <c r="V18" s="58">
        <f t="shared" si="11"/>
        <v>2207235.7600000002</v>
      </c>
      <c r="W18" s="49">
        <v>0</v>
      </c>
      <c r="X18" s="49">
        <f t="shared" si="12"/>
        <v>2207235.7600000002</v>
      </c>
      <c r="Y18" s="49"/>
    </row>
    <row r="19" spans="1:25" s="54" customFormat="1" ht="12.75">
      <c r="A19" s="54">
        <v>23</v>
      </c>
      <c r="B19" s="54" t="s">
        <v>35</v>
      </c>
      <c r="C19" s="54" t="b">
        <f t="shared" si="4"/>
        <v>1</v>
      </c>
      <c r="D19" s="54">
        <v>23</v>
      </c>
      <c r="E19" s="54" t="s">
        <v>35</v>
      </c>
      <c r="F19" s="55">
        <v>220.1</v>
      </c>
      <c r="G19" s="48">
        <f t="shared" si="2"/>
        <v>783835.53</v>
      </c>
      <c r="H19" s="55">
        <v>115.86</v>
      </c>
      <c r="I19" s="56">
        <f t="shared" si="5"/>
        <v>206303.79</v>
      </c>
      <c r="J19" s="57">
        <v>32.94</v>
      </c>
      <c r="K19" s="57">
        <v>0</v>
      </c>
      <c r="L19" s="58">
        <f t="shared" si="6"/>
        <v>63108.43</v>
      </c>
      <c r="M19" s="58">
        <f t="shared" si="7"/>
        <v>0</v>
      </c>
      <c r="N19" s="57">
        <v>1</v>
      </c>
      <c r="O19" s="59">
        <f t="shared" si="8"/>
        <v>696.77</v>
      </c>
      <c r="P19" s="58">
        <f t="shared" si="9"/>
        <v>1053944.52</v>
      </c>
      <c r="Q19" s="53">
        <v>533564</v>
      </c>
      <c r="R19" s="58">
        <f t="shared" si="10"/>
        <v>520380.52</v>
      </c>
      <c r="S19" s="52">
        <v>275155</v>
      </c>
      <c r="T19" s="53">
        <v>777554.71</v>
      </c>
      <c r="U19" s="52">
        <f t="shared" si="3"/>
        <v>839759</v>
      </c>
      <c r="V19" s="58">
        <f t="shared" si="11"/>
        <v>795535.52</v>
      </c>
      <c r="W19" s="49">
        <v>0</v>
      </c>
      <c r="X19" s="49">
        <f t="shared" si="12"/>
        <v>795535.52</v>
      </c>
      <c r="Y19" s="49"/>
    </row>
    <row r="20" spans="1:25" s="54" customFormat="1" ht="12.75">
      <c r="A20" s="54">
        <v>27</v>
      </c>
      <c r="B20" s="54" t="s">
        <v>36</v>
      </c>
      <c r="C20" s="54" t="b">
        <f t="shared" si="4"/>
        <v>1</v>
      </c>
      <c r="D20" s="54">
        <v>27</v>
      </c>
      <c r="E20" s="54" t="s">
        <v>36</v>
      </c>
      <c r="F20" s="55">
        <v>853.92</v>
      </c>
      <c r="G20" s="48">
        <f t="shared" si="2"/>
        <v>3041039.68</v>
      </c>
      <c r="H20" s="55">
        <v>70.69</v>
      </c>
      <c r="I20" s="56">
        <f t="shared" si="5"/>
        <v>125872.73</v>
      </c>
      <c r="J20" s="57">
        <v>132.65</v>
      </c>
      <c r="K20" s="57">
        <v>1</v>
      </c>
      <c r="L20" s="58">
        <f t="shared" si="6"/>
        <v>254138.83</v>
      </c>
      <c r="M20" s="58">
        <f t="shared" si="7"/>
        <v>696.77</v>
      </c>
      <c r="N20" s="57">
        <v>2</v>
      </c>
      <c r="O20" s="59">
        <f t="shared" si="8"/>
        <v>1393.54</v>
      </c>
      <c r="P20" s="58">
        <f t="shared" si="9"/>
        <v>3423141.5500000003</v>
      </c>
      <c r="Q20" s="53">
        <v>2057117</v>
      </c>
      <c r="R20" s="58">
        <f t="shared" si="10"/>
        <v>1366024.5500000003</v>
      </c>
      <c r="S20" s="52">
        <v>0</v>
      </c>
      <c r="T20" s="53">
        <v>1221729</v>
      </c>
      <c r="U20" s="52">
        <f t="shared" si="3"/>
        <v>1319467</v>
      </c>
      <c r="V20" s="58">
        <f t="shared" si="11"/>
        <v>1319467</v>
      </c>
      <c r="W20" s="49">
        <v>0</v>
      </c>
      <c r="X20" s="49">
        <f t="shared" si="12"/>
        <v>1319467</v>
      </c>
      <c r="Y20" s="49"/>
    </row>
    <row r="21" spans="1:25" s="54" customFormat="1" ht="12.75">
      <c r="A21" s="54">
        <v>29</v>
      </c>
      <c r="B21" s="54" t="s">
        <v>37</v>
      </c>
      <c r="C21" s="54" t="b">
        <f t="shared" si="4"/>
        <v>1</v>
      </c>
      <c r="D21" s="54">
        <v>29</v>
      </c>
      <c r="E21" s="54" t="s">
        <v>37</v>
      </c>
      <c r="F21" s="55">
        <v>845.94</v>
      </c>
      <c r="G21" s="48">
        <f t="shared" si="2"/>
        <v>3012620.74</v>
      </c>
      <c r="H21" s="55">
        <v>82.13</v>
      </c>
      <c r="I21" s="56">
        <f t="shared" si="5"/>
        <v>146243.14</v>
      </c>
      <c r="J21" s="57">
        <v>129.67000000000002</v>
      </c>
      <c r="K21" s="57">
        <v>2</v>
      </c>
      <c r="L21" s="58">
        <f t="shared" si="6"/>
        <v>248429.57</v>
      </c>
      <c r="M21" s="58">
        <f t="shared" si="7"/>
        <v>1393.54</v>
      </c>
      <c r="N21" s="57">
        <v>3</v>
      </c>
      <c r="O21" s="59">
        <f t="shared" si="8"/>
        <v>2090.31</v>
      </c>
      <c r="P21" s="58">
        <f t="shared" si="9"/>
        <v>3410777.3000000003</v>
      </c>
      <c r="Q21" s="53">
        <v>1583614</v>
      </c>
      <c r="R21" s="58">
        <f t="shared" si="10"/>
        <v>1827163.3000000003</v>
      </c>
      <c r="S21" s="52">
        <v>69205</v>
      </c>
      <c r="T21" s="53">
        <v>1817726.87</v>
      </c>
      <c r="U21" s="52">
        <f t="shared" si="3"/>
        <v>1963145</v>
      </c>
      <c r="V21" s="58">
        <f t="shared" si="11"/>
        <v>1896368.3000000003</v>
      </c>
      <c r="W21" s="49">
        <v>0</v>
      </c>
      <c r="X21" s="49">
        <f t="shared" si="12"/>
        <v>1896368.3000000003</v>
      </c>
      <c r="Y21" s="49"/>
    </row>
    <row r="22" spans="1:25" s="54" customFormat="1" ht="12.75">
      <c r="A22" s="54">
        <v>31</v>
      </c>
      <c r="B22" s="54" t="s">
        <v>38</v>
      </c>
      <c r="C22" s="54" t="b">
        <f t="shared" si="4"/>
        <v>1</v>
      </c>
      <c r="D22" s="54">
        <v>31</v>
      </c>
      <c r="E22" s="54" t="s">
        <v>38</v>
      </c>
      <c r="F22" s="55">
        <v>663.72</v>
      </c>
      <c r="G22" s="48">
        <f t="shared" si="2"/>
        <v>2363686.12</v>
      </c>
      <c r="H22" s="55">
        <v>220.85999999999999</v>
      </c>
      <c r="I22" s="56">
        <f t="shared" si="5"/>
        <v>393269.94</v>
      </c>
      <c r="J22" s="57">
        <v>116.64</v>
      </c>
      <c r="K22" s="57">
        <v>0</v>
      </c>
      <c r="L22" s="58">
        <f t="shared" si="6"/>
        <v>223465.91</v>
      </c>
      <c r="M22" s="58">
        <f t="shared" si="7"/>
        <v>0</v>
      </c>
      <c r="N22" s="57">
        <v>6</v>
      </c>
      <c r="O22" s="59">
        <f t="shared" si="8"/>
        <v>4180.62</v>
      </c>
      <c r="P22" s="58">
        <f t="shared" si="9"/>
        <v>2984602.5900000003</v>
      </c>
      <c r="Q22" s="53">
        <v>1022933</v>
      </c>
      <c r="R22" s="58">
        <f t="shared" si="10"/>
        <v>1961669.5900000003</v>
      </c>
      <c r="S22" s="52">
        <v>888419</v>
      </c>
      <c r="T22" s="53">
        <v>2843091.64</v>
      </c>
      <c r="U22" s="52">
        <f t="shared" si="3"/>
        <v>3070539</v>
      </c>
      <c r="V22" s="58">
        <f t="shared" si="11"/>
        <v>2850088.5900000003</v>
      </c>
      <c r="W22" s="49">
        <v>0</v>
      </c>
      <c r="X22" s="49">
        <f t="shared" si="12"/>
        <v>2850088.5900000003</v>
      </c>
      <c r="Y22" s="49"/>
    </row>
    <row r="23" spans="1:25" s="54" customFormat="1" ht="12.75">
      <c r="A23" s="54">
        <v>33</v>
      </c>
      <c r="B23" s="54" t="s">
        <v>39</v>
      </c>
      <c r="C23" s="54" t="b">
        <f t="shared" si="4"/>
        <v>1</v>
      </c>
      <c r="D23" s="54">
        <v>33</v>
      </c>
      <c r="E23" s="54" t="s">
        <v>39</v>
      </c>
      <c r="F23" s="55">
        <v>1308.16</v>
      </c>
      <c r="G23" s="48">
        <f t="shared" si="2"/>
        <v>4658710.96</v>
      </c>
      <c r="H23" s="55">
        <v>236.98000000000002</v>
      </c>
      <c r="I23" s="56">
        <f t="shared" si="5"/>
        <v>421973.7</v>
      </c>
      <c r="J23" s="57">
        <v>253.75</v>
      </c>
      <c r="K23" s="57">
        <v>5.92</v>
      </c>
      <c r="L23" s="58">
        <f t="shared" si="6"/>
        <v>486149.48</v>
      </c>
      <c r="M23" s="58">
        <f t="shared" si="7"/>
        <v>4124.88</v>
      </c>
      <c r="N23" s="57">
        <v>11.02</v>
      </c>
      <c r="O23" s="59">
        <f t="shared" si="8"/>
        <v>7678.41</v>
      </c>
      <c r="P23" s="58">
        <f t="shared" si="9"/>
        <v>5578637.430000001</v>
      </c>
      <c r="Q23" s="53">
        <v>2022192</v>
      </c>
      <c r="R23" s="58">
        <f>IF(P23&gt;Q23,P23-Q23,0)</f>
        <v>3556445.4300000006</v>
      </c>
      <c r="S23" s="52">
        <v>725476</v>
      </c>
      <c r="T23" s="53">
        <v>4135347.79</v>
      </c>
      <c r="U23" s="52">
        <f t="shared" si="3"/>
        <v>4466176</v>
      </c>
      <c r="V23" s="58">
        <f t="shared" si="11"/>
        <v>4281921.430000001</v>
      </c>
      <c r="W23" s="49">
        <v>0</v>
      </c>
      <c r="X23" s="49">
        <f t="shared" si="12"/>
        <v>4281921.430000001</v>
      </c>
      <c r="Y23" s="49"/>
    </row>
    <row r="24" spans="1:25" s="54" customFormat="1" ht="12.75">
      <c r="A24" s="54">
        <v>35</v>
      </c>
      <c r="B24" s="54" t="s">
        <v>40</v>
      </c>
      <c r="C24" s="54" t="b">
        <f t="shared" si="4"/>
        <v>1</v>
      </c>
      <c r="D24" s="54">
        <v>35</v>
      </c>
      <c r="E24" s="54" t="s">
        <v>40</v>
      </c>
      <c r="F24" s="55">
        <v>280.25</v>
      </c>
      <c r="G24" s="48">
        <f t="shared" si="2"/>
        <v>998045.92</v>
      </c>
      <c r="H24" s="55">
        <v>98.72999999999999</v>
      </c>
      <c r="I24" s="56">
        <f t="shared" si="5"/>
        <v>175801.6</v>
      </c>
      <c r="J24" s="57">
        <v>45.66</v>
      </c>
      <c r="K24" s="57">
        <v>0</v>
      </c>
      <c r="L24" s="58">
        <f t="shared" si="6"/>
        <v>87478.17</v>
      </c>
      <c r="M24" s="58">
        <f t="shared" si="7"/>
        <v>0</v>
      </c>
      <c r="N24" s="57">
        <v>0</v>
      </c>
      <c r="O24" s="59">
        <f t="shared" si="8"/>
        <v>0</v>
      </c>
      <c r="P24" s="58">
        <f t="shared" si="9"/>
        <v>1261325.69</v>
      </c>
      <c r="Q24" s="53">
        <v>2268711</v>
      </c>
      <c r="R24" s="58">
        <f t="shared" si="10"/>
        <v>0</v>
      </c>
      <c r="S24" s="52">
        <v>18308</v>
      </c>
      <c r="T24" s="53">
        <v>18308</v>
      </c>
      <c r="U24" s="52">
        <f t="shared" si="3"/>
        <v>19773</v>
      </c>
      <c r="V24" s="58">
        <f t="shared" si="11"/>
        <v>18308</v>
      </c>
      <c r="W24" s="49">
        <v>0</v>
      </c>
      <c r="X24" s="49">
        <f t="shared" si="12"/>
        <v>18308</v>
      </c>
      <c r="Y24" s="49"/>
    </row>
    <row r="25" spans="1:25" s="54" customFormat="1" ht="12.75">
      <c r="A25" s="54">
        <v>39</v>
      </c>
      <c r="B25" s="54" t="s">
        <v>41</v>
      </c>
      <c r="C25" s="54" t="b">
        <f t="shared" si="4"/>
        <v>1</v>
      </c>
      <c r="D25" s="54">
        <v>39</v>
      </c>
      <c r="E25" s="54" t="s">
        <v>41</v>
      </c>
      <c r="F25" s="55">
        <v>118.12</v>
      </c>
      <c r="G25" s="48">
        <f t="shared" si="2"/>
        <v>420657.21</v>
      </c>
      <c r="H25" s="55">
        <v>40.46</v>
      </c>
      <c r="I25" s="56">
        <f t="shared" si="5"/>
        <v>72044.29</v>
      </c>
      <c r="J25" s="57">
        <v>11.86</v>
      </c>
      <c r="K25" s="57">
        <v>0</v>
      </c>
      <c r="L25" s="58">
        <f t="shared" si="6"/>
        <v>22722.1</v>
      </c>
      <c r="M25" s="58">
        <f t="shared" si="7"/>
        <v>0</v>
      </c>
      <c r="N25" s="57">
        <v>0</v>
      </c>
      <c r="O25" s="59">
        <f t="shared" si="8"/>
        <v>0</v>
      </c>
      <c r="P25" s="58">
        <f t="shared" si="9"/>
        <v>515423.6</v>
      </c>
      <c r="Q25" s="53">
        <v>228203</v>
      </c>
      <c r="R25" s="58">
        <f t="shared" si="10"/>
        <v>287220.6</v>
      </c>
      <c r="S25" s="52">
        <v>259033</v>
      </c>
      <c r="T25" s="53">
        <v>447425.59</v>
      </c>
      <c r="U25" s="52">
        <f t="shared" si="3"/>
        <v>483220</v>
      </c>
      <c r="V25" s="58">
        <f t="shared" si="11"/>
        <v>483220</v>
      </c>
      <c r="W25" s="49">
        <v>0</v>
      </c>
      <c r="X25" s="49">
        <f t="shared" si="12"/>
        <v>483220</v>
      </c>
      <c r="Y25" s="49"/>
    </row>
    <row r="26" spans="1:25" s="54" customFormat="1" ht="12.75">
      <c r="A26" s="54">
        <v>41</v>
      </c>
      <c r="B26" s="54" t="s">
        <v>42</v>
      </c>
      <c r="C26" s="54" t="b">
        <f t="shared" si="4"/>
        <v>1</v>
      </c>
      <c r="D26" s="54">
        <v>41</v>
      </c>
      <c r="E26" s="54" t="s">
        <v>42</v>
      </c>
      <c r="F26" s="55">
        <v>4300.3</v>
      </c>
      <c r="G26" s="48">
        <f t="shared" si="2"/>
        <v>15314529.38</v>
      </c>
      <c r="H26" s="55">
        <v>270.33</v>
      </c>
      <c r="I26" s="56">
        <f t="shared" si="5"/>
        <v>481357.71</v>
      </c>
      <c r="J26" s="57">
        <v>509.68</v>
      </c>
      <c r="K26" s="57">
        <v>22.87</v>
      </c>
      <c r="L26" s="58">
        <f t="shared" si="6"/>
        <v>976475.52</v>
      </c>
      <c r="M26" s="58">
        <f t="shared" si="7"/>
        <v>15935.13</v>
      </c>
      <c r="N26" s="57">
        <v>7.63</v>
      </c>
      <c r="O26" s="59">
        <f t="shared" si="8"/>
        <v>5316.36</v>
      </c>
      <c r="P26" s="58">
        <f t="shared" si="9"/>
        <v>16793614.1</v>
      </c>
      <c r="Q26" s="53">
        <v>8145289</v>
      </c>
      <c r="R26" s="58">
        <f t="shared" si="10"/>
        <v>8648325.100000001</v>
      </c>
      <c r="S26" s="52">
        <v>0</v>
      </c>
      <c r="T26" s="53">
        <v>4037770</v>
      </c>
      <c r="U26" s="52">
        <f t="shared" si="3"/>
        <v>4360792</v>
      </c>
      <c r="V26" s="58">
        <f t="shared" si="11"/>
        <v>4360792</v>
      </c>
      <c r="W26" s="49">
        <v>0</v>
      </c>
      <c r="X26" s="49">
        <f t="shared" si="12"/>
        <v>4360792</v>
      </c>
      <c r="Y26" s="49"/>
    </row>
    <row r="27" spans="1:25" s="54" customFormat="1" ht="12.75">
      <c r="A27" s="54">
        <v>43</v>
      </c>
      <c r="B27" s="54" t="s">
        <v>43</v>
      </c>
      <c r="C27" s="54" t="b">
        <f t="shared" si="4"/>
        <v>1</v>
      </c>
      <c r="D27" s="54">
        <v>43</v>
      </c>
      <c r="E27" s="54" t="s">
        <v>43</v>
      </c>
      <c r="F27" s="55">
        <v>1017.88</v>
      </c>
      <c r="G27" s="48">
        <f t="shared" si="2"/>
        <v>3624945.51</v>
      </c>
      <c r="H27" s="55">
        <v>398.78999999999996</v>
      </c>
      <c r="I27" s="56">
        <f t="shared" si="5"/>
        <v>710097.44</v>
      </c>
      <c r="J27" s="57">
        <v>178.42000000000002</v>
      </c>
      <c r="K27" s="57">
        <v>7</v>
      </c>
      <c r="L27" s="58">
        <f t="shared" si="6"/>
        <v>341827.74</v>
      </c>
      <c r="M27" s="58">
        <f t="shared" si="7"/>
        <v>4877.39</v>
      </c>
      <c r="N27" s="57">
        <v>1.37</v>
      </c>
      <c r="O27" s="59">
        <f t="shared" si="8"/>
        <v>954.57</v>
      </c>
      <c r="P27" s="58">
        <f t="shared" si="9"/>
        <v>4682702.649999999</v>
      </c>
      <c r="Q27" s="53">
        <v>1436994</v>
      </c>
      <c r="R27" s="58">
        <f t="shared" si="10"/>
        <v>3245708.6499999994</v>
      </c>
      <c r="S27" s="52">
        <v>1233780</v>
      </c>
      <c r="T27" s="53">
        <v>4273399.749999999</v>
      </c>
      <c r="U27" s="52">
        <f t="shared" si="3"/>
        <v>4615272</v>
      </c>
      <c r="V27" s="58">
        <f t="shared" si="11"/>
        <v>4479488.649999999</v>
      </c>
      <c r="W27" s="49">
        <v>0</v>
      </c>
      <c r="X27" s="49">
        <f t="shared" si="12"/>
        <v>4479488.649999999</v>
      </c>
      <c r="Y27" s="49"/>
    </row>
    <row r="28" spans="1:25" s="54" customFormat="1" ht="12.75">
      <c r="A28" s="54">
        <v>45</v>
      </c>
      <c r="B28" s="54" t="s">
        <v>44</v>
      </c>
      <c r="C28" s="54" t="b">
        <f t="shared" si="4"/>
        <v>1</v>
      </c>
      <c r="D28" s="54">
        <v>45</v>
      </c>
      <c r="E28" s="54" t="s">
        <v>44</v>
      </c>
      <c r="F28" s="55">
        <v>203.7</v>
      </c>
      <c r="G28" s="48">
        <f t="shared" si="2"/>
        <v>725430.7</v>
      </c>
      <c r="H28" s="55">
        <v>83.43</v>
      </c>
      <c r="I28" s="56">
        <f t="shared" si="5"/>
        <v>148557.96</v>
      </c>
      <c r="J28" s="57">
        <v>40.26</v>
      </c>
      <c r="K28" s="57">
        <v>1</v>
      </c>
      <c r="L28" s="58">
        <f t="shared" si="6"/>
        <v>77132.52</v>
      </c>
      <c r="M28" s="58">
        <f t="shared" si="7"/>
        <v>696.77</v>
      </c>
      <c r="N28" s="57">
        <v>0</v>
      </c>
      <c r="O28" s="59">
        <f t="shared" si="8"/>
        <v>0</v>
      </c>
      <c r="P28" s="58">
        <f t="shared" si="9"/>
        <v>951817.95</v>
      </c>
      <c r="Q28" s="53">
        <v>250444</v>
      </c>
      <c r="R28" s="58">
        <f t="shared" si="10"/>
        <v>701373.95</v>
      </c>
      <c r="S28" s="52">
        <v>489829</v>
      </c>
      <c r="T28" s="53">
        <v>1244232.1</v>
      </c>
      <c r="U28" s="52">
        <f t="shared" si="3"/>
        <v>1343771</v>
      </c>
      <c r="V28" s="58">
        <f>IF(R28+S28&lt;U28,R28+S28,U28)</f>
        <v>1191202.95</v>
      </c>
      <c r="W28" s="49">
        <v>0</v>
      </c>
      <c r="X28" s="49">
        <f t="shared" si="12"/>
        <v>1191202.95</v>
      </c>
      <c r="Y28" s="49"/>
    </row>
    <row r="29" spans="1:25" s="54" customFormat="1" ht="12.75">
      <c r="A29" s="54">
        <v>47</v>
      </c>
      <c r="B29" s="54" t="s">
        <v>45</v>
      </c>
      <c r="C29" s="54" t="b">
        <f t="shared" si="4"/>
        <v>1</v>
      </c>
      <c r="D29" s="54">
        <v>47</v>
      </c>
      <c r="E29" s="54" t="s">
        <v>45</v>
      </c>
      <c r="F29" s="55">
        <v>32.96</v>
      </c>
      <c r="G29" s="48">
        <f t="shared" si="2"/>
        <v>117379.46</v>
      </c>
      <c r="H29" s="55">
        <v>6.78</v>
      </c>
      <c r="I29" s="56">
        <f t="shared" si="5"/>
        <v>12072.67</v>
      </c>
      <c r="J29" s="57">
        <v>6.18</v>
      </c>
      <c r="K29" s="57">
        <v>0</v>
      </c>
      <c r="L29" s="58">
        <f t="shared" si="6"/>
        <v>11840.01</v>
      </c>
      <c r="M29" s="58">
        <f t="shared" si="7"/>
        <v>0</v>
      </c>
      <c r="N29" s="57">
        <v>0</v>
      </c>
      <c r="O29" s="59">
        <f t="shared" si="8"/>
        <v>0</v>
      </c>
      <c r="P29" s="58">
        <f t="shared" si="9"/>
        <v>141292.14</v>
      </c>
      <c r="Q29" s="53">
        <v>56034</v>
      </c>
      <c r="R29" s="58">
        <f t="shared" si="10"/>
        <v>85258.14000000001</v>
      </c>
      <c r="S29" s="52">
        <v>59781</v>
      </c>
      <c r="T29" s="53">
        <v>130662.18</v>
      </c>
      <c r="U29" s="52">
        <f t="shared" si="3"/>
        <v>141115</v>
      </c>
      <c r="V29" s="58">
        <f t="shared" si="11"/>
        <v>141115</v>
      </c>
      <c r="W29" s="49">
        <v>0</v>
      </c>
      <c r="X29" s="49">
        <f t="shared" si="12"/>
        <v>141115</v>
      </c>
      <c r="Y29" s="49"/>
    </row>
    <row r="30" spans="1:25" s="54" customFormat="1" ht="12.75">
      <c r="A30" s="54">
        <v>51</v>
      </c>
      <c r="B30" s="54" t="s">
        <v>46</v>
      </c>
      <c r="C30" s="54" t="b">
        <f t="shared" si="4"/>
        <v>1</v>
      </c>
      <c r="D30" s="54">
        <v>51</v>
      </c>
      <c r="E30" s="54" t="s">
        <v>46</v>
      </c>
      <c r="F30" s="55">
        <v>1082.72</v>
      </c>
      <c r="G30" s="48">
        <f t="shared" si="2"/>
        <v>3855858.25</v>
      </c>
      <c r="H30" s="55">
        <v>629.5</v>
      </c>
      <c r="I30" s="56">
        <f t="shared" si="5"/>
        <v>1120906.59</v>
      </c>
      <c r="J30" s="57">
        <v>257.24</v>
      </c>
      <c r="K30" s="57">
        <v>2.98</v>
      </c>
      <c r="L30" s="58">
        <f t="shared" si="6"/>
        <v>492835.83</v>
      </c>
      <c r="M30" s="58">
        <f t="shared" si="7"/>
        <v>2076.37</v>
      </c>
      <c r="N30" s="57">
        <v>4.03</v>
      </c>
      <c r="O30" s="59">
        <f t="shared" si="8"/>
        <v>2807.98</v>
      </c>
      <c r="P30" s="58">
        <f t="shared" si="9"/>
        <v>5474485.0200000005</v>
      </c>
      <c r="Q30" s="53">
        <v>734425</v>
      </c>
      <c r="R30" s="58">
        <f t="shared" si="10"/>
        <v>4740060.0200000005</v>
      </c>
      <c r="S30" s="52">
        <v>5495595</v>
      </c>
      <c r="T30" s="53">
        <v>10334588.329999998</v>
      </c>
      <c r="U30" s="52">
        <f t="shared" si="3"/>
        <v>11161355</v>
      </c>
      <c r="V30" s="58">
        <f t="shared" si="11"/>
        <v>10235655.02</v>
      </c>
      <c r="W30" s="49">
        <v>0</v>
      </c>
      <c r="X30" s="49">
        <f t="shared" si="12"/>
        <v>10235655.02</v>
      </c>
      <c r="Y30" s="49"/>
    </row>
    <row r="31" spans="1:25" s="54" customFormat="1" ht="12.75">
      <c r="A31" s="54">
        <v>53</v>
      </c>
      <c r="B31" s="54" t="s">
        <v>47</v>
      </c>
      <c r="C31" s="54" t="b">
        <f t="shared" si="4"/>
        <v>1</v>
      </c>
      <c r="D31" s="54">
        <v>53</v>
      </c>
      <c r="E31" s="54" t="s">
        <v>47</v>
      </c>
      <c r="F31" s="55">
        <v>311.3</v>
      </c>
      <c r="G31" s="48">
        <f t="shared" si="2"/>
        <v>1108623.35</v>
      </c>
      <c r="H31" s="55">
        <v>118.59</v>
      </c>
      <c r="I31" s="56">
        <f t="shared" si="5"/>
        <v>211164.91</v>
      </c>
      <c r="J31" s="57">
        <v>37.52</v>
      </c>
      <c r="K31" s="57">
        <v>0</v>
      </c>
      <c r="L31" s="58">
        <f t="shared" si="6"/>
        <v>71883.07</v>
      </c>
      <c r="M31" s="58">
        <f t="shared" si="7"/>
        <v>0</v>
      </c>
      <c r="N31" s="57">
        <v>1.29</v>
      </c>
      <c r="O31" s="59">
        <f t="shared" si="8"/>
        <v>898.83</v>
      </c>
      <c r="P31" s="58">
        <f t="shared" si="9"/>
        <v>1392570.1600000001</v>
      </c>
      <c r="Q31" s="58">
        <v>595768</v>
      </c>
      <c r="R31" s="58">
        <f t="shared" si="10"/>
        <v>796802.1600000001</v>
      </c>
      <c r="S31" s="59">
        <v>449239</v>
      </c>
      <c r="T31" s="53">
        <v>1291971.6299999997</v>
      </c>
      <c r="U31" s="53">
        <f t="shared" si="3"/>
        <v>1395329</v>
      </c>
      <c r="V31" s="58">
        <f t="shared" si="11"/>
        <v>1246041.1600000001</v>
      </c>
      <c r="W31" s="49">
        <v>0</v>
      </c>
      <c r="X31" s="49">
        <f t="shared" si="12"/>
        <v>1246041.1600000001</v>
      </c>
      <c r="Y31" s="49"/>
    </row>
    <row r="32" spans="1:25" s="54" customFormat="1" ht="12.75">
      <c r="A32" s="54">
        <v>55</v>
      </c>
      <c r="B32" s="54" t="s">
        <v>48</v>
      </c>
      <c r="C32" s="54" t="b">
        <f t="shared" si="4"/>
        <v>1</v>
      </c>
      <c r="D32" s="54">
        <v>55</v>
      </c>
      <c r="E32" s="54" t="s">
        <v>48</v>
      </c>
      <c r="F32" s="55">
        <v>467.28000000000003</v>
      </c>
      <c r="G32" s="48">
        <f t="shared" si="2"/>
        <v>1664110.25</v>
      </c>
      <c r="H32" s="55">
        <v>174.84</v>
      </c>
      <c r="I32" s="56">
        <f t="shared" si="5"/>
        <v>311325.35</v>
      </c>
      <c r="J32" s="57">
        <v>86.27999999999999</v>
      </c>
      <c r="K32" s="57">
        <v>1</v>
      </c>
      <c r="L32" s="58">
        <f t="shared" si="6"/>
        <v>165300.4</v>
      </c>
      <c r="M32" s="58">
        <f t="shared" si="7"/>
        <v>696.77</v>
      </c>
      <c r="N32" s="57">
        <v>3</v>
      </c>
      <c r="O32" s="59">
        <f t="shared" si="8"/>
        <v>2090.31</v>
      </c>
      <c r="P32" s="58">
        <f t="shared" si="9"/>
        <v>2143523.08</v>
      </c>
      <c r="Q32" s="53">
        <v>548139</v>
      </c>
      <c r="R32" s="58">
        <f t="shared" si="10"/>
        <v>1595384.08</v>
      </c>
      <c r="S32" s="52">
        <v>1119944</v>
      </c>
      <c r="T32" s="53">
        <v>2724554</v>
      </c>
      <c r="U32" s="52">
        <f t="shared" si="3"/>
        <v>2942518</v>
      </c>
      <c r="V32" s="58">
        <f t="shared" si="11"/>
        <v>2715328.08</v>
      </c>
      <c r="W32" s="49">
        <v>0</v>
      </c>
      <c r="X32" s="49">
        <f t="shared" si="12"/>
        <v>2715328.08</v>
      </c>
      <c r="Y32" s="49"/>
    </row>
    <row r="33" spans="1:25" s="54" customFormat="1" ht="12.75">
      <c r="A33" s="54">
        <v>57</v>
      </c>
      <c r="B33" s="54" t="s">
        <v>49</v>
      </c>
      <c r="C33" s="54" t="b">
        <f t="shared" si="4"/>
        <v>1</v>
      </c>
      <c r="D33" s="54">
        <v>57</v>
      </c>
      <c r="E33" s="54" t="s">
        <v>49</v>
      </c>
      <c r="F33" s="55">
        <v>1303.88</v>
      </c>
      <c r="G33" s="48">
        <f t="shared" si="2"/>
        <v>4643468.73</v>
      </c>
      <c r="H33" s="55">
        <v>88.95</v>
      </c>
      <c r="I33" s="56">
        <f t="shared" si="5"/>
        <v>158387.04</v>
      </c>
      <c r="J33" s="57">
        <v>152.13</v>
      </c>
      <c r="K33" s="57">
        <v>7</v>
      </c>
      <c r="L33" s="58">
        <f t="shared" si="6"/>
        <v>291459.78</v>
      </c>
      <c r="M33" s="58">
        <f t="shared" si="7"/>
        <v>4877.39</v>
      </c>
      <c r="N33" s="57">
        <v>6</v>
      </c>
      <c r="O33" s="59">
        <f t="shared" si="8"/>
        <v>4180.62</v>
      </c>
      <c r="P33" s="58">
        <f t="shared" si="9"/>
        <v>5102373.5600000005</v>
      </c>
      <c r="Q33" s="53">
        <v>2123841</v>
      </c>
      <c r="R33" s="58">
        <f t="shared" si="10"/>
        <v>2978532.5600000005</v>
      </c>
      <c r="S33" s="52">
        <v>349208</v>
      </c>
      <c r="T33" s="53">
        <v>3300611.2700000005</v>
      </c>
      <c r="U33" s="52">
        <f t="shared" si="3"/>
        <v>3564660</v>
      </c>
      <c r="V33" s="58">
        <f t="shared" si="11"/>
        <v>3327740.5600000005</v>
      </c>
      <c r="W33" s="49">
        <v>0</v>
      </c>
      <c r="X33" s="49">
        <f t="shared" si="12"/>
        <v>3327740.5600000005</v>
      </c>
      <c r="Y33" s="49"/>
    </row>
    <row r="34" spans="1:25" s="54" customFormat="1" ht="12.75">
      <c r="A34" s="54">
        <v>59</v>
      </c>
      <c r="B34" s="54" t="s">
        <v>50</v>
      </c>
      <c r="C34" s="54" t="b">
        <f t="shared" si="4"/>
        <v>1</v>
      </c>
      <c r="D34" s="54">
        <v>59</v>
      </c>
      <c r="E34" s="54" t="s">
        <v>50</v>
      </c>
      <c r="F34" s="55">
        <v>201.73</v>
      </c>
      <c r="G34" s="48">
        <f t="shared" si="2"/>
        <v>718415</v>
      </c>
      <c r="H34" s="55">
        <v>59.14</v>
      </c>
      <c r="I34" s="56">
        <f t="shared" si="5"/>
        <v>105306.46</v>
      </c>
      <c r="J34" s="57">
        <v>35.62</v>
      </c>
      <c r="K34" s="57">
        <v>2</v>
      </c>
      <c r="L34" s="58">
        <f t="shared" si="6"/>
        <v>68242.93</v>
      </c>
      <c r="M34" s="58">
        <f t="shared" si="7"/>
        <v>1393.54</v>
      </c>
      <c r="N34" s="57">
        <v>0</v>
      </c>
      <c r="O34" s="59">
        <f t="shared" si="8"/>
        <v>0</v>
      </c>
      <c r="P34" s="58">
        <f t="shared" si="9"/>
        <v>893357.9299999999</v>
      </c>
      <c r="Q34" s="53">
        <v>511267</v>
      </c>
      <c r="R34" s="58">
        <f t="shared" si="10"/>
        <v>382090.92999999993</v>
      </c>
      <c r="S34" s="52">
        <v>199555</v>
      </c>
      <c r="T34" s="53">
        <v>554836.77</v>
      </c>
      <c r="U34" s="52">
        <f t="shared" si="3"/>
        <v>599224</v>
      </c>
      <c r="V34" s="58">
        <f t="shared" si="11"/>
        <v>581645.9299999999</v>
      </c>
      <c r="W34" s="49">
        <v>0</v>
      </c>
      <c r="X34" s="49">
        <f t="shared" si="12"/>
        <v>581645.9299999999</v>
      </c>
      <c r="Y34" s="49"/>
    </row>
    <row r="35" spans="1:25" s="54" customFormat="1" ht="12.75">
      <c r="A35" s="54">
        <v>63</v>
      </c>
      <c r="B35" s="54" t="s">
        <v>51</v>
      </c>
      <c r="C35" s="54" t="b">
        <f t="shared" si="4"/>
        <v>1</v>
      </c>
      <c r="D35" s="54">
        <v>63</v>
      </c>
      <c r="E35" s="54" t="s">
        <v>51</v>
      </c>
      <c r="F35" s="55">
        <v>822.11</v>
      </c>
      <c r="G35" s="48">
        <f t="shared" si="2"/>
        <v>2927755.68</v>
      </c>
      <c r="H35" s="55">
        <v>42.59</v>
      </c>
      <c r="I35" s="56">
        <f t="shared" si="5"/>
        <v>75837.03</v>
      </c>
      <c r="J35" s="57">
        <v>106.2</v>
      </c>
      <c r="K35" s="57">
        <v>2.49</v>
      </c>
      <c r="L35" s="58">
        <f t="shared" si="6"/>
        <v>203464.33</v>
      </c>
      <c r="M35" s="58">
        <f t="shared" si="7"/>
        <v>1734.96</v>
      </c>
      <c r="N35" s="57">
        <v>0</v>
      </c>
      <c r="O35" s="59">
        <f t="shared" si="8"/>
        <v>0</v>
      </c>
      <c r="P35" s="58">
        <f t="shared" si="9"/>
        <v>3208792</v>
      </c>
      <c r="Q35" s="53">
        <v>1196753</v>
      </c>
      <c r="R35" s="58">
        <f t="shared" si="10"/>
        <v>2012039</v>
      </c>
      <c r="S35" s="52">
        <v>0</v>
      </c>
      <c r="T35" s="53">
        <v>2009696.15</v>
      </c>
      <c r="U35" s="52">
        <f t="shared" si="3"/>
        <v>2170472</v>
      </c>
      <c r="V35" s="58">
        <f t="shared" si="11"/>
        <v>2012039</v>
      </c>
      <c r="W35" s="49">
        <v>0</v>
      </c>
      <c r="X35" s="49">
        <f t="shared" si="12"/>
        <v>2012039</v>
      </c>
      <c r="Y35" s="49"/>
    </row>
    <row r="36" spans="1:25" s="54" customFormat="1" ht="12.75">
      <c r="A36" s="54">
        <v>65</v>
      </c>
      <c r="B36" s="54" t="s">
        <v>52</v>
      </c>
      <c r="C36" s="54" t="b">
        <f t="shared" si="4"/>
        <v>1</v>
      </c>
      <c r="D36" s="54">
        <v>65</v>
      </c>
      <c r="E36" s="54" t="s">
        <v>52</v>
      </c>
      <c r="F36" s="55">
        <v>99.05</v>
      </c>
      <c r="G36" s="48">
        <f t="shared" si="2"/>
        <v>352743.79</v>
      </c>
      <c r="H36" s="55">
        <v>31.7</v>
      </c>
      <c r="I36" s="56">
        <f t="shared" si="5"/>
        <v>56445.97</v>
      </c>
      <c r="J36" s="57">
        <v>11.07</v>
      </c>
      <c r="K36" s="57">
        <v>0</v>
      </c>
      <c r="L36" s="58">
        <f t="shared" si="6"/>
        <v>21208.57</v>
      </c>
      <c r="M36" s="58">
        <f t="shared" si="7"/>
        <v>0</v>
      </c>
      <c r="N36" s="57">
        <v>1</v>
      </c>
      <c r="O36" s="59">
        <f t="shared" si="8"/>
        <v>696.77</v>
      </c>
      <c r="P36" s="58">
        <f t="shared" si="9"/>
        <v>431095.10000000003</v>
      </c>
      <c r="Q36" s="53">
        <v>842003</v>
      </c>
      <c r="R36" s="58">
        <f t="shared" si="10"/>
        <v>0</v>
      </c>
      <c r="S36" s="52">
        <v>0</v>
      </c>
      <c r="T36" s="53">
        <v>0</v>
      </c>
      <c r="U36" s="52">
        <f t="shared" si="3"/>
        <v>0</v>
      </c>
      <c r="V36" s="58">
        <f t="shared" si="11"/>
        <v>0</v>
      </c>
      <c r="W36" s="49">
        <v>0</v>
      </c>
      <c r="X36" s="49">
        <f t="shared" si="12"/>
        <v>0</v>
      </c>
      <c r="Y36" s="49"/>
    </row>
    <row r="37" spans="1:25" s="54" customFormat="1" ht="12.75">
      <c r="A37" s="54">
        <v>67</v>
      </c>
      <c r="B37" s="54" t="s">
        <v>53</v>
      </c>
      <c r="C37" s="54" t="b">
        <f t="shared" si="4"/>
        <v>1</v>
      </c>
      <c r="D37" s="54">
        <v>67</v>
      </c>
      <c r="E37" s="54" t="s">
        <v>53</v>
      </c>
      <c r="F37" s="55">
        <v>354.09</v>
      </c>
      <c r="G37" s="48">
        <f t="shared" si="2"/>
        <v>1261010.09</v>
      </c>
      <c r="H37" s="55">
        <v>164.66</v>
      </c>
      <c r="I37" s="56">
        <f t="shared" si="5"/>
        <v>293198.54</v>
      </c>
      <c r="J37" s="57">
        <v>43.550000000000004</v>
      </c>
      <c r="K37" s="57">
        <v>0</v>
      </c>
      <c r="L37" s="58">
        <f t="shared" si="6"/>
        <v>83435.7</v>
      </c>
      <c r="M37" s="58">
        <f t="shared" si="7"/>
        <v>0</v>
      </c>
      <c r="N37" s="57">
        <v>2</v>
      </c>
      <c r="O37" s="59">
        <f t="shared" si="8"/>
        <v>1393.54</v>
      </c>
      <c r="P37" s="58">
        <f t="shared" si="9"/>
        <v>1639037.87</v>
      </c>
      <c r="Q37" s="53">
        <v>1070507</v>
      </c>
      <c r="R37" s="58">
        <f t="shared" si="10"/>
        <v>568530.8700000001</v>
      </c>
      <c r="S37" s="52">
        <v>267027</v>
      </c>
      <c r="T37" s="53">
        <v>835616.3</v>
      </c>
      <c r="U37" s="52">
        <f t="shared" si="3"/>
        <v>902466</v>
      </c>
      <c r="V37" s="58">
        <f t="shared" si="11"/>
        <v>835557.8700000001</v>
      </c>
      <c r="W37" s="49">
        <v>0</v>
      </c>
      <c r="X37" s="49">
        <f t="shared" si="12"/>
        <v>835557.8700000001</v>
      </c>
      <c r="Y37" s="49"/>
    </row>
    <row r="38" spans="1:25" s="54" customFormat="1" ht="12.75">
      <c r="A38" s="54">
        <v>69</v>
      </c>
      <c r="B38" s="54" t="s">
        <v>54</v>
      </c>
      <c r="C38" s="54" t="b">
        <f t="shared" si="4"/>
        <v>1</v>
      </c>
      <c r="D38" s="54">
        <v>69</v>
      </c>
      <c r="E38" s="54" t="s">
        <v>54</v>
      </c>
      <c r="F38" s="55">
        <v>70.84</v>
      </c>
      <c r="G38" s="48">
        <f t="shared" si="2"/>
        <v>252280.37</v>
      </c>
      <c r="H38" s="55">
        <v>23.03</v>
      </c>
      <c r="I38" s="56">
        <f t="shared" si="5"/>
        <v>41007.91</v>
      </c>
      <c r="J38" s="57">
        <v>4.82</v>
      </c>
      <c r="K38" s="57">
        <v>0</v>
      </c>
      <c r="L38" s="58">
        <f t="shared" si="6"/>
        <v>9234.45</v>
      </c>
      <c r="M38" s="58">
        <f t="shared" si="7"/>
        <v>0</v>
      </c>
      <c r="N38" s="57">
        <v>0</v>
      </c>
      <c r="O38" s="59">
        <f t="shared" si="8"/>
        <v>0</v>
      </c>
      <c r="P38" s="58">
        <f t="shared" si="9"/>
        <v>302522.73000000004</v>
      </c>
      <c r="Q38" s="53">
        <v>224873</v>
      </c>
      <c r="R38" s="58">
        <f t="shared" si="10"/>
        <v>77649.73000000004</v>
      </c>
      <c r="S38" s="52">
        <v>56013</v>
      </c>
      <c r="T38" s="53">
        <v>152161.97999999998</v>
      </c>
      <c r="U38" s="52">
        <f t="shared" si="3"/>
        <v>164335</v>
      </c>
      <c r="V38" s="58">
        <f t="shared" si="11"/>
        <v>133662.73000000004</v>
      </c>
      <c r="W38" s="49">
        <v>0</v>
      </c>
      <c r="X38" s="49">
        <f t="shared" si="12"/>
        <v>133662.73000000004</v>
      </c>
      <c r="Y38" s="49"/>
    </row>
    <row r="39" spans="1:25" s="54" customFormat="1" ht="12.75">
      <c r="A39" s="54">
        <v>71</v>
      </c>
      <c r="B39" s="54" t="s">
        <v>55</v>
      </c>
      <c r="C39" s="54" t="b">
        <f t="shared" si="4"/>
        <v>1</v>
      </c>
      <c r="D39" s="54">
        <v>71</v>
      </c>
      <c r="E39" s="54" t="s">
        <v>55</v>
      </c>
      <c r="F39" s="55">
        <v>1108.16</v>
      </c>
      <c r="G39" s="48">
        <f t="shared" si="2"/>
        <v>3946456.96</v>
      </c>
      <c r="H39" s="55">
        <v>53.1</v>
      </c>
      <c r="I39" s="56">
        <f t="shared" si="5"/>
        <v>94551.45</v>
      </c>
      <c r="J39" s="57">
        <v>188.77</v>
      </c>
      <c r="K39" s="57">
        <v>6.5</v>
      </c>
      <c r="L39" s="58">
        <f t="shared" si="6"/>
        <v>361656.89</v>
      </c>
      <c r="M39" s="58">
        <f t="shared" si="7"/>
        <v>4529.01</v>
      </c>
      <c r="N39" s="57">
        <v>1</v>
      </c>
      <c r="O39" s="59">
        <f t="shared" si="8"/>
        <v>696.77</v>
      </c>
      <c r="P39" s="58">
        <f t="shared" si="9"/>
        <v>4407891.079999999</v>
      </c>
      <c r="Q39" s="53">
        <v>1211873</v>
      </c>
      <c r="R39" s="58">
        <f t="shared" si="10"/>
        <v>3196018.079999999</v>
      </c>
      <c r="S39" s="52">
        <v>758524</v>
      </c>
      <c r="T39" s="53">
        <v>3968733.8099999996</v>
      </c>
      <c r="U39" s="52">
        <f t="shared" si="3"/>
        <v>4286233</v>
      </c>
      <c r="V39" s="58">
        <f t="shared" si="11"/>
        <v>3954542.079999999</v>
      </c>
      <c r="W39" s="49">
        <v>0</v>
      </c>
      <c r="X39" s="49">
        <f t="shared" si="12"/>
        <v>3954542.079999999</v>
      </c>
      <c r="Y39" s="49"/>
    </row>
    <row r="40" spans="1:25" s="54" customFormat="1" ht="12.75">
      <c r="A40" s="54">
        <v>73</v>
      </c>
      <c r="B40" s="54" t="s">
        <v>56</v>
      </c>
      <c r="C40" s="54" t="b">
        <f t="shared" si="4"/>
        <v>1</v>
      </c>
      <c r="D40" s="54">
        <v>73</v>
      </c>
      <c r="E40" s="54" t="s">
        <v>56</v>
      </c>
      <c r="F40" s="55">
        <v>0</v>
      </c>
      <c r="G40" s="48">
        <f t="shared" si="2"/>
        <v>0</v>
      </c>
      <c r="H40" s="55">
        <v>0</v>
      </c>
      <c r="I40" s="56">
        <f t="shared" si="5"/>
        <v>0</v>
      </c>
      <c r="J40" s="57">
        <v>0</v>
      </c>
      <c r="K40" s="57">
        <v>0</v>
      </c>
      <c r="L40" s="58">
        <f t="shared" si="6"/>
        <v>0</v>
      </c>
      <c r="M40" s="58">
        <f t="shared" si="7"/>
        <v>0</v>
      </c>
      <c r="N40" s="57">
        <v>0</v>
      </c>
      <c r="O40" s="59">
        <f t="shared" si="8"/>
        <v>0</v>
      </c>
      <c r="P40" s="58">
        <f t="shared" si="9"/>
        <v>0</v>
      </c>
      <c r="Q40" s="53">
        <v>19150</v>
      </c>
      <c r="R40" s="58">
        <f t="shared" si="10"/>
        <v>0</v>
      </c>
      <c r="S40" s="52">
        <v>203</v>
      </c>
      <c r="T40" s="53">
        <v>203</v>
      </c>
      <c r="U40" s="52">
        <f t="shared" si="3"/>
        <v>219</v>
      </c>
      <c r="V40" s="58">
        <f t="shared" si="11"/>
        <v>203</v>
      </c>
      <c r="W40" s="49">
        <v>0</v>
      </c>
      <c r="X40" s="49">
        <f t="shared" si="12"/>
        <v>203</v>
      </c>
      <c r="Y40" s="49"/>
    </row>
    <row r="41" spans="1:25" s="54" customFormat="1" ht="12.75">
      <c r="A41" s="54">
        <v>75</v>
      </c>
      <c r="B41" s="54" t="s">
        <v>57</v>
      </c>
      <c r="C41" s="54" t="b">
        <f t="shared" si="4"/>
        <v>1</v>
      </c>
      <c r="D41" s="54">
        <v>75</v>
      </c>
      <c r="E41" s="54" t="s">
        <v>57</v>
      </c>
      <c r="F41" s="55">
        <v>425.97999999999996</v>
      </c>
      <c r="G41" s="48">
        <f t="shared" si="2"/>
        <v>1517029.79</v>
      </c>
      <c r="H41" s="55">
        <v>178.67999999999998</v>
      </c>
      <c r="I41" s="56">
        <f t="shared" si="5"/>
        <v>318162.97</v>
      </c>
      <c r="J41" s="57">
        <v>72.36</v>
      </c>
      <c r="K41" s="57">
        <v>1</v>
      </c>
      <c r="L41" s="58">
        <f t="shared" si="6"/>
        <v>138631.63</v>
      </c>
      <c r="M41" s="58">
        <f t="shared" si="7"/>
        <v>696.77</v>
      </c>
      <c r="N41" s="57">
        <v>0</v>
      </c>
      <c r="O41" s="59">
        <f t="shared" si="8"/>
        <v>0</v>
      </c>
      <c r="P41" s="58">
        <f t="shared" si="9"/>
        <v>1974521.1600000001</v>
      </c>
      <c r="Q41" s="53">
        <v>906376</v>
      </c>
      <c r="R41" s="58">
        <f t="shared" si="10"/>
        <v>1068145.1600000001</v>
      </c>
      <c r="S41" s="52">
        <v>669210</v>
      </c>
      <c r="T41" s="53">
        <v>1789443.1700000002</v>
      </c>
      <c r="U41" s="52">
        <f t="shared" si="3"/>
        <v>1932599</v>
      </c>
      <c r="V41" s="58">
        <f t="shared" si="11"/>
        <v>1737355.1600000001</v>
      </c>
      <c r="W41" s="49">
        <v>0</v>
      </c>
      <c r="X41" s="49">
        <f t="shared" si="12"/>
        <v>1737355.1600000001</v>
      </c>
      <c r="Y41" s="49"/>
    </row>
    <row r="42" spans="1:25" s="54" customFormat="1" ht="12.75">
      <c r="A42" s="54">
        <v>77</v>
      </c>
      <c r="B42" s="54" t="s">
        <v>58</v>
      </c>
      <c r="C42" s="54" t="b">
        <f t="shared" si="4"/>
        <v>1</v>
      </c>
      <c r="D42" s="54">
        <v>77</v>
      </c>
      <c r="E42" s="54" t="s">
        <v>58</v>
      </c>
      <c r="F42" s="55">
        <v>454.28</v>
      </c>
      <c r="G42" s="48">
        <f t="shared" si="2"/>
        <v>1617813.74</v>
      </c>
      <c r="H42" s="55">
        <v>142.17</v>
      </c>
      <c r="I42" s="56">
        <f t="shared" si="5"/>
        <v>253152.17</v>
      </c>
      <c r="J42" s="57">
        <v>66.29</v>
      </c>
      <c r="K42" s="57">
        <v>4.33</v>
      </c>
      <c r="L42" s="58">
        <f t="shared" si="6"/>
        <v>127002.36</v>
      </c>
      <c r="M42" s="58">
        <f t="shared" si="7"/>
        <v>3017.01</v>
      </c>
      <c r="N42" s="57">
        <v>4</v>
      </c>
      <c r="O42" s="59">
        <f t="shared" si="8"/>
        <v>2787.08</v>
      </c>
      <c r="P42" s="58">
        <f t="shared" si="9"/>
        <v>2003772.36</v>
      </c>
      <c r="Q42" s="53">
        <v>810366</v>
      </c>
      <c r="R42" s="58">
        <f t="shared" si="10"/>
        <v>1193406.36</v>
      </c>
      <c r="S42" s="52">
        <v>956783</v>
      </c>
      <c r="T42" s="53">
        <v>2105859.93</v>
      </c>
      <c r="U42" s="52">
        <f t="shared" si="3"/>
        <v>2274329</v>
      </c>
      <c r="V42" s="58">
        <f t="shared" si="11"/>
        <v>2150189.3600000003</v>
      </c>
      <c r="W42" s="49">
        <v>0</v>
      </c>
      <c r="X42" s="49">
        <f t="shared" si="12"/>
        <v>2150189.3600000003</v>
      </c>
      <c r="Y42" s="49"/>
    </row>
    <row r="43" spans="1:25" s="54" customFormat="1" ht="12.75">
      <c r="A43" s="54">
        <v>79</v>
      </c>
      <c r="B43" s="54" t="s">
        <v>59</v>
      </c>
      <c r="C43" s="54" t="b">
        <f t="shared" si="4"/>
        <v>1</v>
      </c>
      <c r="D43" s="54">
        <v>79</v>
      </c>
      <c r="E43" s="54" t="s">
        <v>59</v>
      </c>
      <c r="F43" s="55">
        <v>500.38</v>
      </c>
      <c r="G43" s="48">
        <f t="shared" si="2"/>
        <v>1781988.28</v>
      </c>
      <c r="H43" s="55">
        <v>61.87</v>
      </c>
      <c r="I43" s="56">
        <f t="shared" si="5"/>
        <v>110167.58</v>
      </c>
      <c r="J43" s="57">
        <v>60.78</v>
      </c>
      <c r="K43" s="57">
        <v>4</v>
      </c>
      <c r="L43" s="58">
        <f t="shared" si="6"/>
        <v>116445.97</v>
      </c>
      <c r="M43" s="58">
        <f t="shared" si="7"/>
        <v>2787.08</v>
      </c>
      <c r="N43" s="57">
        <v>3</v>
      </c>
      <c r="O43" s="59">
        <f t="shared" si="8"/>
        <v>2090.31</v>
      </c>
      <c r="P43" s="58">
        <f t="shared" si="9"/>
        <v>2013479.2200000002</v>
      </c>
      <c r="Q43" s="53">
        <v>914072</v>
      </c>
      <c r="R43" s="58">
        <f t="shared" si="10"/>
        <v>1099407.2200000002</v>
      </c>
      <c r="S43" s="52">
        <v>0</v>
      </c>
      <c r="T43" s="53">
        <v>1144048.68</v>
      </c>
      <c r="U43" s="52">
        <f t="shared" si="3"/>
        <v>1235573</v>
      </c>
      <c r="V43" s="58">
        <f t="shared" si="11"/>
        <v>1099407.2200000002</v>
      </c>
      <c r="W43" s="49">
        <v>0</v>
      </c>
      <c r="X43" s="49">
        <f t="shared" si="12"/>
        <v>1099407.2200000002</v>
      </c>
      <c r="Y43" s="49"/>
    </row>
    <row r="44" spans="1:25" s="54" customFormat="1" ht="12.75">
      <c r="A44" s="54">
        <v>81</v>
      </c>
      <c r="B44" s="54" t="s">
        <v>60</v>
      </c>
      <c r="C44" s="54" t="b">
        <f t="shared" si="4"/>
        <v>1</v>
      </c>
      <c r="D44" s="54">
        <v>81</v>
      </c>
      <c r="E44" s="54" t="s">
        <v>60</v>
      </c>
      <c r="F44" s="55">
        <v>245.43</v>
      </c>
      <c r="G44" s="48">
        <f t="shared" si="2"/>
        <v>874042.5</v>
      </c>
      <c r="H44" s="55">
        <v>35.2</v>
      </c>
      <c r="I44" s="56">
        <f t="shared" si="5"/>
        <v>62678.18</v>
      </c>
      <c r="J44" s="57">
        <v>32.699999999999996</v>
      </c>
      <c r="K44" s="57">
        <v>0</v>
      </c>
      <c r="L44" s="58">
        <f t="shared" si="6"/>
        <v>62648.62</v>
      </c>
      <c r="M44" s="58">
        <f t="shared" si="7"/>
        <v>0</v>
      </c>
      <c r="N44" s="57">
        <v>0</v>
      </c>
      <c r="O44" s="59">
        <f t="shared" si="8"/>
        <v>0</v>
      </c>
      <c r="P44" s="58">
        <f t="shared" si="9"/>
        <v>999369.3</v>
      </c>
      <c r="Q44" s="53">
        <v>552830</v>
      </c>
      <c r="R44" s="58">
        <f t="shared" si="10"/>
        <v>446539.30000000005</v>
      </c>
      <c r="S44" s="52">
        <v>0</v>
      </c>
      <c r="T44" s="53">
        <v>425482.03</v>
      </c>
      <c r="U44" s="52">
        <f t="shared" si="3"/>
        <v>459521</v>
      </c>
      <c r="V44" s="58">
        <f t="shared" si="11"/>
        <v>446539.30000000005</v>
      </c>
      <c r="W44" s="49">
        <v>0</v>
      </c>
      <c r="X44" s="49">
        <f t="shared" si="12"/>
        <v>446539.30000000005</v>
      </c>
      <c r="Y44" s="49"/>
    </row>
    <row r="45" spans="1:25" s="54" customFormat="1" ht="12.75">
      <c r="A45" s="54">
        <v>83</v>
      </c>
      <c r="B45" s="54" t="s">
        <v>61</v>
      </c>
      <c r="C45" s="54" t="b">
        <f t="shared" si="4"/>
        <v>1</v>
      </c>
      <c r="D45" s="54">
        <v>83</v>
      </c>
      <c r="E45" s="54" t="s">
        <v>61</v>
      </c>
      <c r="F45" s="55">
        <v>67.33999999999999</v>
      </c>
      <c r="G45" s="48">
        <f t="shared" si="2"/>
        <v>239815.92</v>
      </c>
      <c r="H45" s="55">
        <v>33.480000000000004</v>
      </c>
      <c r="I45" s="56">
        <f t="shared" si="5"/>
        <v>59615.49</v>
      </c>
      <c r="J45" s="57">
        <v>9.860000000000001</v>
      </c>
      <c r="K45" s="57">
        <v>0</v>
      </c>
      <c r="L45" s="58">
        <f t="shared" si="6"/>
        <v>18890.38</v>
      </c>
      <c r="M45" s="58">
        <f t="shared" si="7"/>
        <v>0</v>
      </c>
      <c r="N45" s="57">
        <v>0</v>
      </c>
      <c r="O45" s="59">
        <f t="shared" si="8"/>
        <v>0</v>
      </c>
      <c r="P45" s="58">
        <f t="shared" si="9"/>
        <v>318321.79000000004</v>
      </c>
      <c r="Q45" s="53">
        <v>746626</v>
      </c>
      <c r="R45" s="58">
        <f t="shared" si="10"/>
        <v>0</v>
      </c>
      <c r="S45" s="52">
        <v>0</v>
      </c>
      <c r="T45" s="53">
        <v>0</v>
      </c>
      <c r="U45" s="52">
        <f t="shared" si="3"/>
        <v>0</v>
      </c>
      <c r="V45" s="58">
        <f t="shared" si="11"/>
        <v>0</v>
      </c>
      <c r="W45" s="49">
        <v>0</v>
      </c>
      <c r="X45" s="49">
        <f t="shared" si="12"/>
        <v>0</v>
      </c>
      <c r="Y45" s="49"/>
    </row>
    <row r="46" spans="1:25" s="54" customFormat="1" ht="12.75">
      <c r="A46" s="54">
        <v>87</v>
      </c>
      <c r="B46" s="54" t="s">
        <v>62</v>
      </c>
      <c r="C46" s="54" t="b">
        <f t="shared" si="4"/>
        <v>1</v>
      </c>
      <c r="D46" s="54">
        <v>87</v>
      </c>
      <c r="E46" s="54" t="s">
        <v>62</v>
      </c>
      <c r="F46" s="55">
        <v>103.75</v>
      </c>
      <c r="G46" s="48">
        <f t="shared" si="2"/>
        <v>369481.76</v>
      </c>
      <c r="H46" s="55">
        <v>30.71</v>
      </c>
      <c r="I46" s="56">
        <f t="shared" si="5"/>
        <v>54683.15</v>
      </c>
      <c r="J46" s="57">
        <v>13.23</v>
      </c>
      <c r="K46" s="57">
        <v>0</v>
      </c>
      <c r="L46" s="58">
        <f t="shared" si="6"/>
        <v>25346.83</v>
      </c>
      <c r="M46" s="58">
        <f t="shared" si="7"/>
        <v>0</v>
      </c>
      <c r="N46" s="57">
        <v>0</v>
      </c>
      <c r="O46" s="59">
        <f t="shared" si="8"/>
        <v>0</v>
      </c>
      <c r="P46" s="58">
        <f t="shared" si="9"/>
        <v>449511.74000000005</v>
      </c>
      <c r="Q46" s="53">
        <v>972118</v>
      </c>
      <c r="R46" s="58">
        <f t="shared" si="10"/>
        <v>0</v>
      </c>
      <c r="S46" s="52">
        <v>0</v>
      </c>
      <c r="T46" s="53">
        <v>0</v>
      </c>
      <c r="U46" s="52">
        <f t="shared" si="3"/>
        <v>0</v>
      </c>
      <c r="V46" s="58">
        <f t="shared" si="11"/>
        <v>0</v>
      </c>
      <c r="W46" s="49">
        <v>0</v>
      </c>
      <c r="X46" s="49">
        <f t="shared" si="12"/>
        <v>0</v>
      </c>
      <c r="Y46" s="49"/>
    </row>
    <row r="47" spans="1:25" s="54" customFormat="1" ht="12.75">
      <c r="A47" s="54">
        <v>89</v>
      </c>
      <c r="B47" s="54" t="s">
        <v>63</v>
      </c>
      <c r="C47" s="54" t="b">
        <f t="shared" si="4"/>
        <v>1</v>
      </c>
      <c r="D47" s="54">
        <v>89</v>
      </c>
      <c r="E47" s="54" t="s">
        <v>63</v>
      </c>
      <c r="F47" s="55">
        <v>643.36</v>
      </c>
      <c r="G47" s="48">
        <f t="shared" si="2"/>
        <v>2291178.67</v>
      </c>
      <c r="H47" s="55">
        <v>289.1</v>
      </c>
      <c r="I47" s="56">
        <f t="shared" si="5"/>
        <v>514780.13</v>
      </c>
      <c r="J47" s="57">
        <v>117.21</v>
      </c>
      <c r="K47" s="57">
        <v>1.57</v>
      </c>
      <c r="L47" s="58">
        <f t="shared" si="6"/>
        <v>224557.95</v>
      </c>
      <c r="M47" s="58">
        <f t="shared" si="7"/>
        <v>1093.93</v>
      </c>
      <c r="N47" s="57">
        <v>6.39</v>
      </c>
      <c r="O47" s="59">
        <f t="shared" si="8"/>
        <v>4452.36</v>
      </c>
      <c r="P47" s="58">
        <f t="shared" si="9"/>
        <v>3036063.04</v>
      </c>
      <c r="Q47" s="53">
        <v>593687</v>
      </c>
      <c r="R47" s="58">
        <f t="shared" si="10"/>
        <v>2442376.04</v>
      </c>
      <c r="S47" s="52">
        <v>2520022</v>
      </c>
      <c r="T47" s="53">
        <v>4826208.81</v>
      </c>
      <c r="U47" s="52">
        <f t="shared" si="3"/>
        <v>5212306</v>
      </c>
      <c r="V47" s="58">
        <f t="shared" si="11"/>
        <v>4962398.04</v>
      </c>
      <c r="W47" s="49">
        <v>0</v>
      </c>
      <c r="X47" s="49">
        <f t="shared" si="12"/>
        <v>4962398.04</v>
      </c>
      <c r="Y47" s="49"/>
    </row>
    <row r="48" spans="1:25" s="54" customFormat="1" ht="12.75">
      <c r="A48" s="54">
        <v>91</v>
      </c>
      <c r="B48" s="54" t="s">
        <v>64</v>
      </c>
      <c r="C48" s="54" t="b">
        <f t="shared" si="4"/>
        <v>1</v>
      </c>
      <c r="D48" s="54">
        <v>91</v>
      </c>
      <c r="E48" s="54" t="s">
        <v>64</v>
      </c>
      <c r="F48" s="55">
        <v>43.73</v>
      </c>
      <c r="G48" s="48">
        <f t="shared" si="2"/>
        <v>155734.34</v>
      </c>
      <c r="H48" s="55">
        <v>1.5</v>
      </c>
      <c r="I48" s="56">
        <f t="shared" si="5"/>
        <v>2670.95</v>
      </c>
      <c r="J48" s="57">
        <v>10</v>
      </c>
      <c r="K48" s="57">
        <v>0</v>
      </c>
      <c r="L48" s="58">
        <f t="shared" si="6"/>
        <v>19158.6</v>
      </c>
      <c r="M48" s="58">
        <f t="shared" si="7"/>
        <v>0</v>
      </c>
      <c r="N48" s="57">
        <v>1</v>
      </c>
      <c r="O48" s="59">
        <f t="shared" si="8"/>
        <v>696.77</v>
      </c>
      <c r="P48" s="58">
        <f t="shared" si="9"/>
        <v>178260.66</v>
      </c>
      <c r="Q48" s="53">
        <v>115532</v>
      </c>
      <c r="R48" s="58">
        <f t="shared" si="10"/>
        <v>62728.66</v>
      </c>
      <c r="S48" s="52">
        <v>0</v>
      </c>
      <c r="T48" s="53">
        <v>38131.74</v>
      </c>
      <c r="U48" s="52">
        <f t="shared" si="3"/>
        <v>41182</v>
      </c>
      <c r="V48" s="58">
        <f t="shared" si="11"/>
        <v>41182</v>
      </c>
      <c r="W48" s="49">
        <v>0</v>
      </c>
      <c r="X48" s="49">
        <f t="shared" si="12"/>
        <v>41182</v>
      </c>
      <c r="Y48" s="49"/>
    </row>
    <row r="49" spans="1:25" s="54" customFormat="1" ht="12.75">
      <c r="A49" s="54">
        <v>93</v>
      </c>
      <c r="B49" s="54" t="s">
        <v>65</v>
      </c>
      <c r="C49" s="54" t="b">
        <f t="shared" si="4"/>
        <v>1</v>
      </c>
      <c r="D49" s="54">
        <v>93</v>
      </c>
      <c r="E49" s="54" t="s">
        <v>65</v>
      </c>
      <c r="F49" s="55">
        <v>863.0200000000001</v>
      </c>
      <c r="G49" s="48">
        <f t="shared" si="2"/>
        <v>3073447.24</v>
      </c>
      <c r="H49" s="55">
        <v>66.41</v>
      </c>
      <c r="I49" s="56">
        <f t="shared" si="5"/>
        <v>118251.64</v>
      </c>
      <c r="J49" s="57">
        <v>134.57</v>
      </c>
      <c r="K49" s="57">
        <v>1.17</v>
      </c>
      <c r="L49" s="58">
        <f t="shared" si="6"/>
        <v>257817.28</v>
      </c>
      <c r="M49" s="58">
        <f t="shared" si="7"/>
        <v>815.22</v>
      </c>
      <c r="N49" s="57">
        <v>1.68</v>
      </c>
      <c r="O49" s="59">
        <f t="shared" si="8"/>
        <v>1170.57</v>
      </c>
      <c r="P49" s="58">
        <f t="shared" si="9"/>
        <v>3451501.95</v>
      </c>
      <c r="Q49" s="53">
        <v>1148146</v>
      </c>
      <c r="R49" s="58">
        <f t="shared" si="10"/>
        <v>2303355.95</v>
      </c>
      <c r="S49" s="52">
        <v>532325</v>
      </c>
      <c r="T49" s="53">
        <v>2804757.41</v>
      </c>
      <c r="U49" s="52">
        <f t="shared" si="3"/>
        <v>3029138</v>
      </c>
      <c r="V49" s="58">
        <f t="shared" si="11"/>
        <v>2835680.95</v>
      </c>
      <c r="W49" s="49">
        <v>0</v>
      </c>
      <c r="X49" s="49">
        <f t="shared" si="12"/>
        <v>2835680.95</v>
      </c>
      <c r="Y49" s="49"/>
    </row>
    <row r="50" spans="1:25" s="54" customFormat="1" ht="12.75">
      <c r="A50" s="54">
        <v>95</v>
      </c>
      <c r="B50" s="54" t="s">
        <v>66</v>
      </c>
      <c r="C50" s="54" t="b">
        <f t="shared" si="4"/>
        <v>1</v>
      </c>
      <c r="D50" s="54">
        <v>95</v>
      </c>
      <c r="E50" s="54" t="s">
        <v>66</v>
      </c>
      <c r="F50" s="55">
        <v>417.02</v>
      </c>
      <c r="G50" s="48">
        <f t="shared" si="2"/>
        <v>1485120.82</v>
      </c>
      <c r="H50" s="55">
        <v>59.31</v>
      </c>
      <c r="I50" s="56">
        <f t="shared" si="5"/>
        <v>105609.17</v>
      </c>
      <c r="J50" s="57">
        <v>51.45</v>
      </c>
      <c r="K50" s="57">
        <v>4</v>
      </c>
      <c r="L50" s="58">
        <f t="shared" si="6"/>
        <v>98571</v>
      </c>
      <c r="M50" s="58">
        <f t="shared" si="7"/>
        <v>2787.08</v>
      </c>
      <c r="N50" s="57">
        <v>2</v>
      </c>
      <c r="O50" s="59">
        <f t="shared" si="8"/>
        <v>1393.54</v>
      </c>
      <c r="P50" s="58">
        <f t="shared" si="9"/>
        <v>1693481.61</v>
      </c>
      <c r="Q50" s="53">
        <v>1182991</v>
      </c>
      <c r="R50" s="58">
        <f t="shared" si="10"/>
        <v>510490.6100000001</v>
      </c>
      <c r="S50" s="52">
        <v>119256</v>
      </c>
      <c r="T50" s="53">
        <v>673060.35</v>
      </c>
      <c r="U50" s="52">
        <f t="shared" si="3"/>
        <v>726905</v>
      </c>
      <c r="V50" s="58">
        <f t="shared" si="11"/>
        <v>629746.6100000001</v>
      </c>
      <c r="W50" s="49">
        <v>0</v>
      </c>
      <c r="X50" s="49">
        <f t="shared" si="12"/>
        <v>629746.6100000001</v>
      </c>
      <c r="Y50" s="49"/>
    </row>
    <row r="51" spans="1:25" s="54" customFormat="1" ht="12.75">
      <c r="A51" s="54">
        <v>99</v>
      </c>
      <c r="B51" s="54" t="s">
        <v>67</v>
      </c>
      <c r="C51" s="54" t="b">
        <f t="shared" si="4"/>
        <v>1</v>
      </c>
      <c r="D51" s="54">
        <v>99</v>
      </c>
      <c r="E51" s="54" t="s">
        <v>67</v>
      </c>
      <c r="F51" s="55">
        <v>326.49</v>
      </c>
      <c r="G51" s="48">
        <f t="shared" si="2"/>
        <v>1162719.04</v>
      </c>
      <c r="H51" s="55">
        <v>51.49</v>
      </c>
      <c r="I51" s="56">
        <f t="shared" si="5"/>
        <v>91684.64</v>
      </c>
      <c r="J51" s="57">
        <v>49.99</v>
      </c>
      <c r="K51" s="57">
        <v>0</v>
      </c>
      <c r="L51" s="58">
        <f t="shared" si="6"/>
        <v>95773.84</v>
      </c>
      <c r="M51" s="58">
        <f t="shared" si="7"/>
        <v>0</v>
      </c>
      <c r="N51" s="57">
        <v>1.61</v>
      </c>
      <c r="O51" s="59">
        <f t="shared" si="8"/>
        <v>1121.8</v>
      </c>
      <c r="P51" s="58">
        <f t="shared" si="9"/>
        <v>1351299.32</v>
      </c>
      <c r="Q51" s="53">
        <v>643573</v>
      </c>
      <c r="R51" s="58">
        <f t="shared" si="10"/>
        <v>707726.3200000001</v>
      </c>
      <c r="S51" s="52">
        <v>115615</v>
      </c>
      <c r="T51" s="53">
        <v>844536.1799999999</v>
      </c>
      <c r="U51" s="52">
        <f t="shared" si="3"/>
        <v>912099</v>
      </c>
      <c r="V51" s="58">
        <f t="shared" si="11"/>
        <v>823341.3200000001</v>
      </c>
      <c r="W51" s="49">
        <v>0</v>
      </c>
      <c r="X51" s="49">
        <f t="shared" si="12"/>
        <v>823341.3200000001</v>
      </c>
      <c r="Y51" s="49"/>
    </row>
    <row r="52" spans="1:25" s="54" customFormat="1" ht="12.75">
      <c r="A52" s="54">
        <v>101</v>
      </c>
      <c r="B52" s="54" t="s">
        <v>68</v>
      </c>
      <c r="C52" s="54" t="b">
        <f t="shared" si="4"/>
        <v>1</v>
      </c>
      <c r="D52" s="54">
        <v>101</v>
      </c>
      <c r="E52" s="54" t="s">
        <v>68</v>
      </c>
      <c r="F52" s="55">
        <v>1714.82</v>
      </c>
      <c r="G52" s="48">
        <f t="shared" si="2"/>
        <v>6106937.02</v>
      </c>
      <c r="H52" s="55">
        <v>845.59</v>
      </c>
      <c r="I52" s="56">
        <f t="shared" si="5"/>
        <v>1505682.92</v>
      </c>
      <c r="J52" s="57">
        <v>365.45</v>
      </c>
      <c r="K52" s="57">
        <v>9.73</v>
      </c>
      <c r="L52" s="58">
        <f t="shared" si="6"/>
        <v>700151.04</v>
      </c>
      <c r="M52" s="58">
        <f t="shared" si="7"/>
        <v>6779.57</v>
      </c>
      <c r="N52" s="57">
        <v>14.32</v>
      </c>
      <c r="O52" s="59">
        <f t="shared" si="8"/>
        <v>9977.75</v>
      </c>
      <c r="P52" s="58">
        <f t="shared" si="9"/>
        <v>8329528.3</v>
      </c>
      <c r="Q52" s="53">
        <v>1690309</v>
      </c>
      <c r="R52" s="58">
        <f t="shared" si="10"/>
        <v>6639219.3</v>
      </c>
      <c r="S52" s="52">
        <v>6282807</v>
      </c>
      <c r="T52" s="53">
        <v>12637470.28</v>
      </c>
      <c r="U52" s="52">
        <f t="shared" si="3"/>
        <v>13648468</v>
      </c>
      <c r="V52" s="58">
        <f t="shared" si="11"/>
        <v>12922026.3</v>
      </c>
      <c r="W52" s="49">
        <v>0</v>
      </c>
      <c r="X52" s="49">
        <f t="shared" si="12"/>
        <v>12922026.3</v>
      </c>
      <c r="Y52" s="49"/>
    </row>
    <row r="53" spans="1:25" s="54" customFormat="1" ht="12.75">
      <c r="A53" s="54">
        <v>103</v>
      </c>
      <c r="B53" s="54" t="s">
        <v>69</v>
      </c>
      <c r="C53" s="54" t="b">
        <f t="shared" si="4"/>
        <v>1</v>
      </c>
      <c r="D53" s="54">
        <v>103</v>
      </c>
      <c r="E53" s="54" t="s">
        <v>69</v>
      </c>
      <c r="F53" s="55">
        <v>24.84</v>
      </c>
      <c r="G53" s="48">
        <f t="shared" si="2"/>
        <v>88461.95</v>
      </c>
      <c r="H53" s="55">
        <v>14.89</v>
      </c>
      <c r="I53" s="56">
        <f t="shared" si="5"/>
        <v>26513.58</v>
      </c>
      <c r="J53" s="57">
        <v>4.95</v>
      </c>
      <c r="K53" s="57">
        <v>0</v>
      </c>
      <c r="L53" s="58">
        <f t="shared" si="6"/>
        <v>9483.51</v>
      </c>
      <c r="M53" s="58">
        <f t="shared" si="7"/>
        <v>0</v>
      </c>
      <c r="N53" s="57">
        <v>0</v>
      </c>
      <c r="O53" s="59">
        <f t="shared" si="8"/>
        <v>0</v>
      </c>
      <c r="P53" s="58">
        <f t="shared" si="9"/>
        <v>124459.04</v>
      </c>
      <c r="Q53" s="53">
        <v>100153</v>
      </c>
      <c r="R53" s="58">
        <f t="shared" si="10"/>
        <v>24306.039999999994</v>
      </c>
      <c r="S53" s="52">
        <v>46927</v>
      </c>
      <c r="T53" s="53">
        <v>56146</v>
      </c>
      <c r="U53" s="52">
        <f t="shared" si="3"/>
        <v>60638</v>
      </c>
      <c r="V53" s="58">
        <f t="shared" si="11"/>
        <v>60638</v>
      </c>
      <c r="W53" s="49">
        <v>0</v>
      </c>
      <c r="X53" s="49">
        <f t="shared" si="12"/>
        <v>60638</v>
      </c>
      <c r="Y53" s="49"/>
    </row>
    <row r="54" spans="1:25" s="54" customFormat="1" ht="12.75">
      <c r="A54" s="54">
        <v>105</v>
      </c>
      <c r="B54" s="54" t="s">
        <v>70</v>
      </c>
      <c r="C54" s="54" t="b">
        <f t="shared" si="4"/>
        <v>1</v>
      </c>
      <c r="D54" s="54">
        <v>105</v>
      </c>
      <c r="E54" s="54" t="s">
        <v>70</v>
      </c>
      <c r="F54" s="55">
        <v>263.64</v>
      </c>
      <c r="G54" s="48">
        <f t="shared" si="2"/>
        <v>938893.22</v>
      </c>
      <c r="H54" s="55">
        <v>110.59</v>
      </c>
      <c r="I54" s="56">
        <f t="shared" si="5"/>
        <v>196919.87</v>
      </c>
      <c r="J54" s="57">
        <v>29.340000000000003</v>
      </c>
      <c r="K54" s="57">
        <v>0</v>
      </c>
      <c r="L54" s="58">
        <f t="shared" si="6"/>
        <v>56211.33</v>
      </c>
      <c r="M54" s="58">
        <f t="shared" si="7"/>
        <v>0</v>
      </c>
      <c r="N54" s="57">
        <v>3</v>
      </c>
      <c r="O54" s="59">
        <f t="shared" si="8"/>
        <v>2090.31</v>
      </c>
      <c r="P54" s="58">
        <f t="shared" si="9"/>
        <v>1194114.73</v>
      </c>
      <c r="Q54" s="53">
        <v>392867</v>
      </c>
      <c r="R54" s="58">
        <f t="shared" si="10"/>
        <v>801247.73</v>
      </c>
      <c r="S54" s="52">
        <v>1088007</v>
      </c>
      <c r="T54" s="53">
        <v>1951603.29</v>
      </c>
      <c r="U54" s="52">
        <f t="shared" si="3"/>
        <v>2107732</v>
      </c>
      <c r="V54" s="58">
        <f t="shared" si="11"/>
        <v>1889254.73</v>
      </c>
      <c r="W54" s="49">
        <v>0</v>
      </c>
      <c r="X54" s="49">
        <f t="shared" si="12"/>
        <v>1889254.73</v>
      </c>
      <c r="Y54" s="49"/>
    </row>
    <row r="55" spans="1:25" s="54" customFormat="1" ht="12.75">
      <c r="A55" s="54">
        <v>107</v>
      </c>
      <c r="B55" s="54" t="s">
        <v>71</v>
      </c>
      <c r="C55" s="54" t="b">
        <f t="shared" si="4"/>
        <v>1</v>
      </c>
      <c r="D55" s="54">
        <v>107</v>
      </c>
      <c r="E55" s="54" t="s">
        <v>71</v>
      </c>
      <c r="F55" s="55">
        <v>77.27</v>
      </c>
      <c r="G55" s="48">
        <f t="shared" si="2"/>
        <v>275179.33</v>
      </c>
      <c r="H55" s="55">
        <v>38.51</v>
      </c>
      <c r="I55" s="56">
        <f t="shared" si="5"/>
        <v>68572.06</v>
      </c>
      <c r="J55" s="57">
        <v>9</v>
      </c>
      <c r="K55" s="57">
        <v>0</v>
      </c>
      <c r="L55" s="58">
        <f t="shared" si="6"/>
        <v>17242.74</v>
      </c>
      <c r="M55" s="58">
        <f t="shared" si="7"/>
        <v>0</v>
      </c>
      <c r="N55" s="57">
        <v>0</v>
      </c>
      <c r="O55" s="59">
        <f t="shared" si="8"/>
        <v>0</v>
      </c>
      <c r="P55" s="58">
        <f t="shared" si="9"/>
        <v>360994.13</v>
      </c>
      <c r="Q55" s="53">
        <v>149477</v>
      </c>
      <c r="R55" s="58">
        <f t="shared" si="10"/>
        <v>211517.13</v>
      </c>
      <c r="S55" s="52">
        <v>199764</v>
      </c>
      <c r="T55" s="53">
        <v>416931.67</v>
      </c>
      <c r="U55" s="52">
        <f t="shared" si="3"/>
        <v>450286</v>
      </c>
      <c r="V55" s="58">
        <f t="shared" si="11"/>
        <v>411281.13</v>
      </c>
      <c r="W55" s="49">
        <v>0</v>
      </c>
      <c r="X55" s="49">
        <f t="shared" si="12"/>
        <v>411281.13</v>
      </c>
      <c r="Y55" s="49"/>
    </row>
    <row r="56" spans="1:25" s="54" customFormat="1" ht="12.75">
      <c r="A56" s="54">
        <v>111</v>
      </c>
      <c r="B56" s="54" t="s">
        <v>72</v>
      </c>
      <c r="C56" s="54" t="b">
        <f t="shared" si="4"/>
        <v>1</v>
      </c>
      <c r="D56" s="54">
        <v>111</v>
      </c>
      <c r="E56" s="54" t="s">
        <v>72</v>
      </c>
      <c r="F56" s="55">
        <v>4325.44</v>
      </c>
      <c r="G56" s="48">
        <f t="shared" si="2"/>
        <v>15404059.71</v>
      </c>
      <c r="H56" s="55">
        <v>1577.81</v>
      </c>
      <c r="I56" s="56">
        <f t="shared" si="5"/>
        <v>2809495.82</v>
      </c>
      <c r="J56" s="57">
        <v>703.66</v>
      </c>
      <c r="K56" s="57">
        <v>322.48</v>
      </c>
      <c r="L56" s="58">
        <f t="shared" si="6"/>
        <v>1348114.05</v>
      </c>
      <c r="M56" s="58">
        <f t="shared" si="7"/>
        <v>224694.39</v>
      </c>
      <c r="N56" s="57">
        <v>35.81</v>
      </c>
      <c r="O56" s="59">
        <f t="shared" si="8"/>
        <v>24951.33</v>
      </c>
      <c r="P56" s="58">
        <f t="shared" si="9"/>
        <v>19811315.3</v>
      </c>
      <c r="Q56" s="53">
        <v>8792619</v>
      </c>
      <c r="R56" s="58">
        <f t="shared" si="10"/>
        <v>11018696.3</v>
      </c>
      <c r="S56" s="52">
        <v>1794128</v>
      </c>
      <c r="T56" s="53">
        <v>12647490.8</v>
      </c>
      <c r="U56" s="52">
        <f t="shared" si="3"/>
        <v>13659290</v>
      </c>
      <c r="V56" s="58">
        <f t="shared" si="11"/>
        <v>12812824.3</v>
      </c>
      <c r="W56" s="49">
        <v>0</v>
      </c>
      <c r="X56" s="49">
        <f t="shared" si="12"/>
        <v>12812824.3</v>
      </c>
      <c r="Y56" s="49"/>
    </row>
    <row r="57" spans="1:25" s="54" customFormat="1" ht="12.75">
      <c r="A57" s="54">
        <v>113</v>
      </c>
      <c r="B57" s="54" t="s">
        <v>73</v>
      </c>
      <c r="C57" s="54" t="b">
        <f t="shared" si="4"/>
        <v>1</v>
      </c>
      <c r="D57" s="54">
        <v>113</v>
      </c>
      <c r="E57" s="54" t="s">
        <v>73</v>
      </c>
      <c r="F57" s="55">
        <v>1245.92</v>
      </c>
      <c r="G57" s="48">
        <f t="shared" si="2"/>
        <v>4437057.52</v>
      </c>
      <c r="H57" s="55">
        <v>577.98</v>
      </c>
      <c r="I57" s="56">
        <f t="shared" si="5"/>
        <v>1029168.53</v>
      </c>
      <c r="J57" s="57">
        <v>202.56</v>
      </c>
      <c r="K57" s="57">
        <v>11.95</v>
      </c>
      <c r="L57" s="58">
        <f t="shared" si="6"/>
        <v>388076.6</v>
      </c>
      <c r="M57" s="58">
        <f t="shared" si="7"/>
        <v>8326.4</v>
      </c>
      <c r="N57" s="57">
        <v>2</v>
      </c>
      <c r="O57" s="59">
        <f t="shared" si="8"/>
        <v>1393.54</v>
      </c>
      <c r="P57" s="58">
        <f t="shared" si="9"/>
        <v>5864022.59</v>
      </c>
      <c r="Q57" s="53">
        <v>3498863</v>
      </c>
      <c r="R57" s="58">
        <f t="shared" si="10"/>
        <v>2365159.59</v>
      </c>
      <c r="S57" s="52">
        <v>793690</v>
      </c>
      <c r="T57" s="53">
        <v>3009784.0300000003</v>
      </c>
      <c r="U57" s="52">
        <f t="shared" si="3"/>
        <v>3250567</v>
      </c>
      <c r="V57" s="58">
        <f t="shared" si="11"/>
        <v>3158849.59</v>
      </c>
      <c r="W57" s="49">
        <v>0</v>
      </c>
      <c r="X57" s="49">
        <f t="shared" si="12"/>
        <v>3158849.59</v>
      </c>
      <c r="Y57" s="49"/>
    </row>
    <row r="58" spans="1:25" s="54" customFormat="1" ht="12.75">
      <c r="A58" s="54">
        <v>115</v>
      </c>
      <c r="B58" s="54" t="s">
        <v>74</v>
      </c>
      <c r="C58" s="54" t="b">
        <f t="shared" si="4"/>
        <v>1</v>
      </c>
      <c r="D58" s="54">
        <v>115</v>
      </c>
      <c r="E58" s="54" t="s">
        <v>74</v>
      </c>
      <c r="F58" s="55">
        <v>167.79</v>
      </c>
      <c r="G58" s="48">
        <f t="shared" si="2"/>
        <v>597545.49</v>
      </c>
      <c r="H58" s="55">
        <v>30.86</v>
      </c>
      <c r="I58" s="56">
        <f t="shared" si="5"/>
        <v>54950.24</v>
      </c>
      <c r="J58" s="57">
        <v>33.91</v>
      </c>
      <c r="K58" s="57">
        <v>0</v>
      </c>
      <c r="L58" s="58">
        <f t="shared" si="6"/>
        <v>64966.81</v>
      </c>
      <c r="M58" s="58">
        <f t="shared" si="7"/>
        <v>0</v>
      </c>
      <c r="N58" s="57">
        <v>1</v>
      </c>
      <c r="O58" s="59">
        <f t="shared" si="8"/>
        <v>696.77</v>
      </c>
      <c r="P58" s="58">
        <f t="shared" si="9"/>
        <v>718159.31</v>
      </c>
      <c r="Q58" s="53">
        <v>438045</v>
      </c>
      <c r="R58" s="58">
        <f t="shared" si="10"/>
        <v>280114.31000000006</v>
      </c>
      <c r="S58" s="52">
        <v>418638</v>
      </c>
      <c r="T58" s="53">
        <v>694515.77</v>
      </c>
      <c r="U58" s="52">
        <f t="shared" si="3"/>
        <v>750077</v>
      </c>
      <c r="V58" s="58">
        <f t="shared" si="11"/>
        <v>698752.31</v>
      </c>
      <c r="W58" s="49">
        <v>0</v>
      </c>
      <c r="X58" s="49">
        <f t="shared" si="12"/>
        <v>698752.31</v>
      </c>
      <c r="Y58" s="49"/>
    </row>
    <row r="59" spans="1:25" s="54" customFormat="1" ht="12.75">
      <c r="A59" s="54">
        <v>117</v>
      </c>
      <c r="B59" s="54" t="s">
        <v>75</v>
      </c>
      <c r="C59" s="54" t="b">
        <f t="shared" si="4"/>
        <v>1</v>
      </c>
      <c r="D59" s="54">
        <v>117</v>
      </c>
      <c r="E59" s="54" t="s">
        <v>75</v>
      </c>
      <c r="F59" s="55">
        <v>62.3</v>
      </c>
      <c r="G59" s="48">
        <f t="shared" si="2"/>
        <v>221867.12</v>
      </c>
      <c r="H59" s="55">
        <v>18.009999999999998</v>
      </c>
      <c r="I59" s="56">
        <f t="shared" si="5"/>
        <v>32069.15</v>
      </c>
      <c r="J59" s="57">
        <v>12.42</v>
      </c>
      <c r="K59" s="57">
        <v>0</v>
      </c>
      <c r="L59" s="58">
        <f t="shared" si="6"/>
        <v>23794.98</v>
      </c>
      <c r="M59" s="58">
        <f t="shared" si="7"/>
        <v>0</v>
      </c>
      <c r="N59" s="57">
        <v>0</v>
      </c>
      <c r="O59" s="59">
        <f t="shared" si="8"/>
        <v>0</v>
      </c>
      <c r="P59" s="58">
        <f t="shared" si="9"/>
        <v>277731.25</v>
      </c>
      <c r="Q59" s="53">
        <v>217009</v>
      </c>
      <c r="R59" s="58">
        <f t="shared" si="10"/>
        <v>60722.25</v>
      </c>
      <c r="S59" s="52">
        <v>190872</v>
      </c>
      <c r="T59" s="53">
        <v>304255.02</v>
      </c>
      <c r="U59" s="52">
        <f t="shared" si="3"/>
        <v>328595</v>
      </c>
      <c r="V59" s="58">
        <f t="shared" si="11"/>
        <v>251594.25</v>
      </c>
      <c r="W59" s="49">
        <v>0</v>
      </c>
      <c r="X59" s="49">
        <f t="shared" si="12"/>
        <v>251594.25</v>
      </c>
      <c r="Y59" s="49"/>
    </row>
    <row r="60" spans="1:25" s="54" customFormat="1" ht="12.75">
      <c r="A60" s="54">
        <v>119</v>
      </c>
      <c r="B60" s="54" t="s">
        <v>76</v>
      </c>
      <c r="C60" s="54" t="b">
        <f t="shared" si="4"/>
        <v>1</v>
      </c>
      <c r="D60" s="54">
        <v>119</v>
      </c>
      <c r="E60" s="54" t="s">
        <v>76</v>
      </c>
      <c r="F60" s="55">
        <v>125.51</v>
      </c>
      <c r="G60" s="48">
        <f t="shared" si="2"/>
        <v>446975</v>
      </c>
      <c r="H60" s="55">
        <v>66.63000000000001</v>
      </c>
      <c r="I60" s="56">
        <f t="shared" si="5"/>
        <v>118643.38</v>
      </c>
      <c r="J60" s="57">
        <v>37.57</v>
      </c>
      <c r="K60" s="57">
        <v>0</v>
      </c>
      <c r="L60" s="58">
        <f t="shared" si="6"/>
        <v>71978.86</v>
      </c>
      <c r="M60" s="58">
        <f t="shared" si="7"/>
        <v>0</v>
      </c>
      <c r="N60" s="57">
        <v>3</v>
      </c>
      <c r="O60" s="59">
        <f t="shared" si="8"/>
        <v>2090.31</v>
      </c>
      <c r="P60" s="58">
        <f t="shared" si="9"/>
        <v>639687.55</v>
      </c>
      <c r="Q60" s="53">
        <v>181462</v>
      </c>
      <c r="R60" s="58">
        <f t="shared" si="10"/>
        <v>458225.55000000005</v>
      </c>
      <c r="S60" s="52">
        <v>329178</v>
      </c>
      <c r="T60" s="53">
        <v>736958.89</v>
      </c>
      <c r="U60" s="52">
        <f t="shared" si="3"/>
        <v>795916</v>
      </c>
      <c r="V60" s="58">
        <f t="shared" si="11"/>
        <v>787403.55</v>
      </c>
      <c r="W60" s="49">
        <v>0</v>
      </c>
      <c r="X60" s="49">
        <f t="shared" si="12"/>
        <v>787403.55</v>
      </c>
      <c r="Y60" s="49"/>
    </row>
    <row r="61" spans="1:25" s="54" customFormat="1" ht="12.75">
      <c r="A61" s="54">
        <v>123</v>
      </c>
      <c r="B61" s="54" t="s">
        <v>77</v>
      </c>
      <c r="C61" s="54" t="b">
        <f t="shared" si="4"/>
        <v>1</v>
      </c>
      <c r="D61" s="54">
        <v>123</v>
      </c>
      <c r="E61" s="54" t="s">
        <v>77</v>
      </c>
      <c r="F61" s="55">
        <v>125.27</v>
      </c>
      <c r="G61" s="48">
        <f t="shared" si="2"/>
        <v>446120.29</v>
      </c>
      <c r="H61" s="55">
        <v>61.32</v>
      </c>
      <c r="I61" s="56">
        <f t="shared" si="5"/>
        <v>109188.23</v>
      </c>
      <c r="J61" s="57">
        <v>22.880000000000003</v>
      </c>
      <c r="K61" s="57">
        <v>2</v>
      </c>
      <c r="L61" s="58">
        <f t="shared" si="6"/>
        <v>43834.88</v>
      </c>
      <c r="M61" s="58">
        <f t="shared" si="7"/>
        <v>1393.54</v>
      </c>
      <c r="N61" s="57">
        <v>1</v>
      </c>
      <c r="O61" s="59">
        <f t="shared" si="8"/>
        <v>696.77</v>
      </c>
      <c r="P61" s="58">
        <f t="shared" si="9"/>
        <v>601233.7100000001</v>
      </c>
      <c r="Q61" s="53">
        <v>244731</v>
      </c>
      <c r="R61" s="58">
        <f t="shared" si="10"/>
        <v>356502.7100000001</v>
      </c>
      <c r="S61" s="52">
        <v>390811</v>
      </c>
      <c r="T61" s="53">
        <v>709361.89</v>
      </c>
      <c r="U61" s="52">
        <f t="shared" si="3"/>
        <v>766111</v>
      </c>
      <c r="V61" s="58">
        <f t="shared" si="11"/>
        <v>747313.7100000001</v>
      </c>
      <c r="W61" s="49">
        <v>0</v>
      </c>
      <c r="X61" s="49">
        <f t="shared" si="12"/>
        <v>747313.7100000001</v>
      </c>
      <c r="Y61" s="49"/>
    </row>
    <row r="62" spans="1:25" s="54" customFormat="1" ht="12.75">
      <c r="A62" s="54">
        <v>125</v>
      </c>
      <c r="B62" s="54" t="s">
        <v>78</v>
      </c>
      <c r="C62" s="54" t="b">
        <f t="shared" si="4"/>
        <v>1</v>
      </c>
      <c r="D62" s="54">
        <v>125</v>
      </c>
      <c r="E62" s="54" t="s">
        <v>78</v>
      </c>
      <c r="F62" s="55">
        <v>672.99</v>
      </c>
      <c r="G62" s="48">
        <f t="shared" si="2"/>
        <v>2396699.1</v>
      </c>
      <c r="H62" s="55">
        <v>106.75999999999999</v>
      </c>
      <c r="I62" s="56">
        <f t="shared" si="5"/>
        <v>190100.06</v>
      </c>
      <c r="J62" s="57">
        <v>140.44</v>
      </c>
      <c r="K62" s="57">
        <v>2</v>
      </c>
      <c r="L62" s="58">
        <f t="shared" si="6"/>
        <v>269063.38</v>
      </c>
      <c r="M62" s="58">
        <f t="shared" si="7"/>
        <v>1393.54</v>
      </c>
      <c r="N62" s="57">
        <v>1</v>
      </c>
      <c r="O62" s="59">
        <f t="shared" si="8"/>
        <v>696.77</v>
      </c>
      <c r="P62" s="58">
        <f t="shared" si="9"/>
        <v>2857952.85</v>
      </c>
      <c r="Q62" s="53">
        <v>791870</v>
      </c>
      <c r="R62" s="58">
        <f t="shared" si="10"/>
        <v>2066082.85</v>
      </c>
      <c r="S62" s="52">
        <v>1082128</v>
      </c>
      <c r="T62" s="53">
        <v>3299767.4600000004</v>
      </c>
      <c r="U62" s="52">
        <f t="shared" si="3"/>
        <v>3563749</v>
      </c>
      <c r="V62" s="58">
        <f t="shared" si="11"/>
        <v>3148210.85</v>
      </c>
      <c r="W62" s="49">
        <v>0</v>
      </c>
      <c r="X62" s="49">
        <f t="shared" si="12"/>
        <v>3148210.85</v>
      </c>
      <c r="Y62" s="49"/>
    </row>
    <row r="63" spans="1:25" s="54" customFormat="1" ht="12.75">
      <c r="A63" s="54">
        <v>127</v>
      </c>
      <c r="B63" s="54" t="s">
        <v>79</v>
      </c>
      <c r="C63" s="54" t="b">
        <f t="shared" si="4"/>
        <v>1</v>
      </c>
      <c r="D63" s="54">
        <v>127</v>
      </c>
      <c r="E63" s="54" t="s">
        <v>79</v>
      </c>
      <c r="F63" s="55">
        <v>610</v>
      </c>
      <c r="G63" s="48">
        <f t="shared" si="2"/>
        <v>2172374.7</v>
      </c>
      <c r="H63" s="55">
        <v>110.84</v>
      </c>
      <c r="I63" s="56">
        <f t="shared" si="5"/>
        <v>197365.03</v>
      </c>
      <c r="J63" s="57">
        <v>94.05</v>
      </c>
      <c r="K63" s="57">
        <v>0</v>
      </c>
      <c r="L63" s="58">
        <f t="shared" si="6"/>
        <v>180186.63</v>
      </c>
      <c r="M63" s="58">
        <f t="shared" si="7"/>
        <v>0</v>
      </c>
      <c r="N63" s="57">
        <v>5</v>
      </c>
      <c r="O63" s="59">
        <f t="shared" si="8"/>
        <v>3483.85</v>
      </c>
      <c r="P63" s="58">
        <f t="shared" si="9"/>
        <v>2553410.21</v>
      </c>
      <c r="Q63" s="53">
        <v>1093557</v>
      </c>
      <c r="R63" s="58">
        <f t="shared" si="10"/>
        <v>1459853.21</v>
      </c>
      <c r="S63" s="52">
        <v>341247</v>
      </c>
      <c r="T63" s="53">
        <v>1723359.8000000003</v>
      </c>
      <c r="U63" s="52">
        <f t="shared" si="3"/>
        <v>1861229</v>
      </c>
      <c r="V63" s="58">
        <f t="shared" si="11"/>
        <v>1801100.21</v>
      </c>
      <c r="W63" s="49">
        <v>0</v>
      </c>
      <c r="X63" s="49">
        <f t="shared" si="12"/>
        <v>1801100.21</v>
      </c>
      <c r="Y63" s="49"/>
    </row>
    <row r="64" spans="1:25" s="54" customFormat="1" ht="12.75">
      <c r="A64" s="54">
        <v>129</v>
      </c>
      <c r="B64" s="54" t="s">
        <v>80</v>
      </c>
      <c r="C64" s="54" t="b">
        <f t="shared" si="4"/>
        <v>1</v>
      </c>
      <c r="D64" s="54">
        <v>129</v>
      </c>
      <c r="E64" s="54" t="s">
        <v>80</v>
      </c>
      <c r="F64" s="55">
        <v>175.16</v>
      </c>
      <c r="G64" s="48">
        <f t="shared" si="2"/>
        <v>623792.05</v>
      </c>
      <c r="H64" s="55">
        <v>60.36</v>
      </c>
      <c r="I64" s="56">
        <f t="shared" si="5"/>
        <v>107478.83</v>
      </c>
      <c r="J64" s="57">
        <v>30.12</v>
      </c>
      <c r="K64" s="57">
        <v>0</v>
      </c>
      <c r="L64" s="58">
        <f t="shared" si="6"/>
        <v>57705.7</v>
      </c>
      <c r="M64" s="58">
        <f t="shared" si="7"/>
        <v>0</v>
      </c>
      <c r="N64" s="57">
        <v>1</v>
      </c>
      <c r="O64" s="59">
        <f t="shared" si="8"/>
        <v>696.77</v>
      </c>
      <c r="P64" s="58">
        <f t="shared" si="9"/>
        <v>789673.35</v>
      </c>
      <c r="Q64" s="53">
        <v>421386</v>
      </c>
      <c r="R64" s="58">
        <f t="shared" si="10"/>
        <v>368287.35</v>
      </c>
      <c r="S64" s="52">
        <v>398400</v>
      </c>
      <c r="T64" s="53">
        <v>817301.24</v>
      </c>
      <c r="U64" s="52">
        <f t="shared" si="3"/>
        <v>882685</v>
      </c>
      <c r="V64" s="58">
        <f t="shared" si="11"/>
        <v>766687.35</v>
      </c>
      <c r="W64" s="49">
        <v>0</v>
      </c>
      <c r="X64" s="49">
        <f t="shared" si="12"/>
        <v>766687.35</v>
      </c>
      <c r="Y64" s="49"/>
    </row>
    <row r="65" spans="1:25" s="54" customFormat="1" ht="12.75">
      <c r="A65" s="54">
        <v>131</v>
      </c>
      <c r="B65" s="54" t="s">
        <v>81</v>
      </c>
      <c r="C65" s="54" t="b">
        <f t="shared" si="4"/>
        <v>1</v>
      </c>
      <c r="D65" s="54">
        <v>131</v>
      </c>
      <c r="E65" s="54" t="s">
        <v>81</v>
      </c>
      <c r="F65" s="55">
        <v>5181.66</v>
      </c>
      <c r="G65" s="48">
        <f t="shared" si="2"/>
        <v>18453290.31</v>
      </c>
      <c r="H65" s="55">
        <v>1221.79</v>
      </c>
      <c r="I65" s="56">
        <f t="shared" si="5"/>
        <v>2175555.93</v>
      </c>
      <c r="J65" s="57">
        <v>870.0899999999999</v>
      </c>
      <c r="K65" s="57">
        <v>71.39</v>
      </c>
      <c r="L65" s="58">
        <f t="shared" si="6"/>
        <v>1666970.63</v>
      </c>
      <c r="M65" s="58">
        <f t="shared" si="7"/>
        <v>49742.41</v>
      </c>
      <c r="N65" s="57">
        <v>35.29</v>
      </c>
      <c r="O65" s="59">
        <f t="shared" si="8"/>
        <v>24589.01</v>
      </c>
      <c r="P65" s="58">
        <f t="shared" si="9"/>
        <v>22370148.29</v>
      </c>
      <c r="Q65" s="53">
        <v>6433055</v>
      </c>
      <c r="R65" s="58">
        <f t="shared" si="10"/>
        <v>15937093.29</v>
      </c>
      <c r="S65" s="52">
        <v>8658713</v>
      </c>
      <c r="T65" s="53">
        <v>25215065.790000003</v>
      </c>
      <c r="U65" s="52">
        <f t="shared" si="3"/>
        <v>27232271</v>
      </c>
      <c r="V65" s="58">
        <f t="shared" si="11"/>
        <v>24595806.29</v>
      </c>
      <c r="W65" s="49">
        <v>0</v>
      </c>
      <c r="X65" s="49">
        <f t="shared" si="12"/>
        <v>24595806.29</v>
      </c>
      <c r="Y65" s="49"/>
    </row>
    <row r="66" spans="1:25" s="54" customFormat="1" ht="12.75">
      <c r="A66" s="54">
        <v>133</v>
      </c>
      <c r="B66" s="54" t="s">
        <v>82</v>
      </c>
      <c r="C66" s="54" t="b">
        <f t="shared" si="4"/>
        <v>1</v>
      </c>
      <c r="D66" s="54">
        <v>133</v>
      </c>
      <c r="E66" s="54" t="s">
        <v>82</v>
      </c>
      <c r="F66" s="55">
        <v>0</v>
      </c>
      <c r="G66" s="48">
        <f t="shared" si="2"/>
        <v>0</v>
      </c>
      <c r="H66" s="55">
        <v>0</v>
      </c>
      <c r="I66" s="56">
        <f t="shared" si="5"/>
        <v>0</v>
      </c>
      <c r="J66" s="57">
        <v>0</v>
      </c>
      <c r="K66" s="57">
        <v>0</v>
      </c>
      <c r="L66" s="58">
        <f t="shared" si="6"/>
        <v>0</v>
      </c>
      <c r="M66" s="58">
        <f t="shared" si="7"/>
        <v>0</v>
      </c>
      <c r="N66" s="57">
        <v>0</v>
      </c>
      <c r="O66" s="59">
        <f t="shared" si="8"/>
        <v>0</v>
      </c>
      <c r="P66" s="58">
        <f t="shared" si="9"/>
        <v>0</v>
      </c>
      <c r="Q66" s="53">
        <v>1780</v>
      </c>
      <c r="R66" s="58">
        <f t="shared" si="10"/>
        <v>0</v>
      </c>
      <c r="S66" s="52">
        <v>0</v>
      </c>
      <c r="T66" s="53">
        <v>0</v>
      </c>
      <c r="U66" s="52">
        <f t="shared" si="3"/>
        <v>0</v>
      </c>
      <c r="V66" s="58">
        <f t="shared" si="11"/>
        <v>0</v>
      </c>
      <c r="W66" s="49">
        <v>0</v>
      </c>
      <c r="X66" s="49">
        <f t="shared" si="12"/>
        <v>0</v>
      </c>
      <c r="Y66" s="49"/>
    </row>
    <row r="67" spans="1:25" s="54" customFormat="1" ht="12.75">
      <c r="A67" s="54">
        <v>134</v>
      </c>
      <c r="B67" s="54" t="s">
        <v>83</v>
      </c>
      <c r="C67" s="54" t="b">
        <f t="shared" si="4"/>
        <v>1</v>
      </c>
      <c r="D67" s="54">
        <v>134</v>
      </c>
      <c r="E67" s="54" t="s">
        <v>83</v>
      </c>
      <c r="F67" s="55">
        <v>0</v>
      </c>
      <c r="G67" s="48">
        <f t="shared" si="2"/>
        <v>0</v>
      </c>
      <c r="H67" s="55">
        <v>0</v>
      </c>
      <c r="I67" s="56">
        <f t="shared" si="5"/>
        <v>0</v>
      </c>
      <c r="J67" s="57">
        <v>0</v>
      </c>
      <c r="K67" s="57">
        <v>0</v>
      </c>
      <c r="L67" s="58">
        <f t="shared" si="6"/>
        <v>0</v>
      </c>
      <c r="M67" s="58">
        <f t="shared" si="7"/>
        <v>0</v>
      </c>
      <c r="N67" s="57">
        <v>0</v>
      </c>
      <c r="O67" s="59">
        <f t="shared" si="8"/>
        <v>0</v>
      </c>
      <c r="P67" s="58">
        <f t="shared" si="9"/>
        <v>0</v>
      </c>
      <c r="Q67" s="53">
        <v>18644</v>
      </c>
      <c r="R67" s="58">
        <f t="shared" si="10"/>
        <v>0</v>
      </c>
      <c r="S67" s="52">
        <v>8706</v>
      </c>
      <c r="T67" s="53">
        <v>8706</v>
      </c>
      <c r="U67" s="52">
        <f t="shared" si="3"/>
        <v>9402</v>
      </c>
      <c r="V67" s="58">
        <f t="shared" si="11"/>
        <v>8706</v>
      </c>
      <c r="W67" s="49">
        <v>0</v>
      </c>
      <c r="X67" s="49">
        <f t="shared" si="12"/>
        <v>8706</v>
      </c>
      <c r="Y67" s="49"/>
    </row>
    <row r="68" spans="1:25" s="54" customFormat="1" ht="12.75">
      <c r="A68" s="54">
        <v>139</v>
      </c>
      <c r="B68" s="54" t="s">
        <v>84</v>
      </c>
      <c r="C68" s="54" t="b">
        <f t="shared" si="4"/>
        <v>1</v>
      </c>
      <c r="D68" s="54">
        <v>139</v>
      </c>
      <c r="E68" s="54" t="s">
        <v>84</v>
      </c>
      <c r="F68" s="55">
        <v>34.18</v>
      </c>
      <c r="G68" s="48">
        <f t="shared" si="2"/>
        <v>121724.21</v>
      </c>
      <c r="H68" s="55">
        <v>21.46</v>
      </c>
      <c r="I68" s="56">
        <f t="shared" si="5"/>
        <v>38212.32</v>
      </c>
      <c r="J68" s="57">
        <v>9.54</v>
      </c>
      <c r="K68" s="57">
        <v>0</v>
      </c>
      <c r="L68" s="58">
        <f t="shared" si="6"/>
        <v>18277.3</v>
      </c>
      <c r="M68" s="58">
        <f t="shared" si="7"/>
        <v>0</v>
      </c>
      <c r="N68" s="57">
        <v>0</v>
      </c>
      <c r="O68" s="59">
        <f t="shared" si="8"/>
        <v>0</v>
      </c>
      <c r="P68" s="58">
        <f t="shared" si="9"/>
        <v>178213.83</v>
      </c>
      <c r="Q68" s="53">
        <v>87865</v>
      </c>
      <c r="R68" s="58">
        <f t="shared" si="10"/>
        <v>90348.82999999999</v>
      </c>
      <c r="S68" s="52">
        <v>180839</v>
      </c>
      <c r="T68" s="53">
        <v>232092.21000000002</v>
      </c>
      <c r="U68" s="52">
        <f t="shared" si="3"/>
        <v>250660</v>
      </c>
      <c r="V68" s="58">
        <f t="shared" si="11"/>
        <v>250660</v>
      </c>
      <c r="W68" s="49">
        <v>0</v>
      </c>
      <c r="X68" s="49">
        <f t="shared" si="12"/>
        <v>250660</v>
      </c>
      <c r="Y68" s="49"/>
    </row>
    <row r="69" spans="1:25" s="54" customFormat="1" ht="12.75">
      <c r="A69" s="54">
        <v>141</v>
      </c>
      <c r="B69" s="54" t="s">
        <v>85</v>
      </c>
      <c r="C69" s="54" t="b">
        <f t="shared" si="4"/>
        <v>1</v>
      </c>
      <c r="D69" s="54">
        <v>141</v>
      </c>
      <c r="E69" s="54" t="s">
        <v>85</v>
      </c>
      <c r="F69" s="55">
        <v>3578.09</v>
      </c>
      <c r="G69" s="48">
        <f t="shared" si="2"/>
        <v>12742544.57</v>
      </c>
      <c r="H69" s="55">
        <v>1106.21</v>
      </c>
      <c r="I69" s="56">
        <f t="shared" si="5"/>
        <v>1969750.71</v>
      </c>
      <c r="J69" s="57">
        <v>518.92</v>
      </c>
      <c r="K69" s="57">
        <v>98.79</v>
      </c>
      <c r="L69" s="58">
        <f t="shared" si="6"/>
        <v>994178.07</v>
      </c>
      <c r="M69" s="58">
        <f t="shared" si="7"/>
        <v>68833.91</v>
      </c>
      <c r="N69" s="57">
        <v>21.09</v>
      </c>
      <c r="O69" s="59">
        <f t="shared" si="8"/>
        <v>14694.88</v>
      </c>
      <c r="P69" s="58">
        <f t="shared" si="9"/>
        <v>15790002.140000002</v>
      </c>
      <c r="Q69" s="53">
        <v>6789922</v>
      </c>
      <c r="R69" s="58">
        <f t="shared" si="10"/>
        <v>9000080.140000002</v>
      </c>
      <c r="S69" s="52">
        <v>0</v>
      </c>
      <c r="T69" s="53">
        <v>7058518</v>
      </c>
      <c r="U69" s="52">
        <f t="shared" si="3"/>
        <v>7623199</v>
      </c>
      <c r="V69" s="58">
        <f t="shared" si="11"/>
        <v>7623199</v>
      </c>
      <c r="W69" s="49">
        <v>0</v>
      </c>
      <c r="X69" s="49">
        <f t="shared" si="12"/>
        <v>7623199</v>
      </c>
      <c r="Y69" s="49"/>
    </row>
    <row r="70" spans="1:25" s="54" customFormat="1" ht="12.75">
      <c r="A70" s="54">
        <v>143</v>
      </c>
      <c r="B70" s="54" t="s">
        <v>86</v>
      </c>
      <c r="C70" s="54" t="b">
        <f t="shared" si="4"/>
        <v>1</v>
      </c>
      <c r="D70" s="54">
        <v>143</v>
      </c>
      <c r="E70" s="54" t="s">
        <v>86</v>
      </c>
      <c r="F70" s="55">
        <v>148.89999999999998</v>
      </c>
      <c r="G70" s="48">
        <f t="shared" si="2"/>
        <v>530273.1</v>
      </c>
      <c r="H70" s="55">
        <v>34.8</v>
      </c>
      <c r="I70" s="56">
        <f t="shared" si="5"/>
        <v>61965.92</v>
      </c>
      <c r="J70" s="57">
        <v>22.67</v>
      </c>
      <c r="K70" s="57">
        <v>0</v>
      </c>
      <c r="L70" s="58">
        <f t="shared" si="6"/>
        <v>43432.55</v>
      </c>
      <c r="M70" s="58">
        <f t="shared" si="7"/>
        <v>0</v>
      </c>
      <c r="N70" s="57">
        <v>1</v>
      </c>
      <c r="O70" s="59">
        <f t="shared" si="8"/>
        <v>696.77</v>
      </c>
      <c r="P70" s="58">
        <f t="shared" si="9"/>
        <v>636368.3400000001</v>
      </c>
      <c r="Q70" s="53">
        <v>599003</v>
      </c>
      <c r="R70" s="58">
        <f t="shared" si="10"/>
        <v>37365.340000000084</v>
      </c>
      <c r="S70" s="52">
        <v>14881</v>
      </c>
      <c r="T70" s="53">
        <v>18554</v>
      </c>
      <c r="U70" s="52">
        <f t="shared" si="3"/>
        <v>20038</v>
      </c>
      <c r="V70" s="58">
        <f t="shared" si="11"/>
        <v>20038</v>
      </c>
      <c r="W70" s="49">
        <v>0</v>
      </c>
      <c r="X70" s="49">
        <f t="shared" si="12"/>
        <v>20038</v>
      </c>
      <c r="Y70" s="49"/>
    </row>
    <row r="71" spans="1:25" s="54" customFormat="1" ht="12.75">
      <c r="A71" s="54">
        <v>147</v>
      </c>
      <c r="B71" s="54" t="s">
        <v>87</v>
      </c>
      <c r="C71" s="54" t="b">
        <f t="shared" si="4"/>
        <v>1</v>
      </c>
      <c r="D71" s="54">
        <v>147</v>
      </c>
      <c r="E71" s="54" t="s">
        <v>87</v>
      </c>
      <c r="F71" s="55">
        <v>26.62</v>
      </c>
      <c r="G71" s="48">
        <f t="shared" si="2"/>
        <v>94801.01</v>
      </c>
      <c r="H71" s="55">
        <v>6.03</v>
      </c>
      <c r="I71" s="56">
        <f t="shared" si="5"/>
        <v>10737.2</v>
      </c>
      <c r="J71" s="57">
        <v>2.13</v>
      </c>
      <c r="K71" s="57">
        <v>0</v>
      </c>
      <c r="L71" s="58">
        <f t="shared" si="6"/>
        <v>4080.78</v>
      </c>
      <c r="M71" s="58">
        <f t="shared" si="7"/>
        <v>0</v>
      </c>
      <c r="N71" s="57">
        <v>0</v>
      </c>
      <c r="O71" s="59">
        <f t="shared" si="8"/>
        <v>0</v>
      </c>
      <c r="P71" s="58">
        <f t="shared" si="9"/>
        <v>109618.98999999999</v>
      </c>
      <c r="Q71" s="53">
        <v>72929</v>
      </c>
      <c r="R71" s="58">
        <f t="shared" si="10"/>
        <v>36689.98999999999</v>
      </c>
      <c r="S71" s="52">
        <v>50888</v>
      </c>
      <c r="T71" s="53">
        <v>90372.81</v>
      </c>
      <c r="U71" s="52">
        <f t="shared" si="3"/>
        <v>97603</v>
      </c>
      <c r="V71" s="58">
        <f t="shared" si="11"/>
        <v>87577.98999999999</v>
      </c>
      <c r="W71" s="49">
        <v>580.2900000000081</v>
      </c>
      <c r="X71" s="49">
        <f t="shared" si="12"/>
        <v>88158.28</v>
      </c>
      <c r="Y71" s="49"/>
    </row>
    <row r="72" spans="1:25" s="54" customFormat="1" ht="12.75">
      <c r="A72" s="54">
        <v>149</v>
      </c>
      <c r="B72" s="54" t="s">
        <v>88</v>
      </c>
      <c r="C72" s="54" t="b">
        <f t="shared" si="4"/>
        <v>1</v>
      </c>
      <c r="D72" s="54">
        <v>149</v>
      </c>
      <c r="E72" s="54" t="s">
        <v>88</v>
      </c>
      <c r="F72" s="55">
        <v>372.33</v>
      </c>
      <c r="G72" s="48">
        <f t="shared" si="2"/>
        <v>1325967.66</v>
      </c>
      <c r="H72" s="55">
        <v>39.98</v>
      </c>
      <c r="I72" s="56">
        <f t="shared" si="5"/>
        <v>71189.59</v>
      </c>
      <c r="J72" s="57">
        <v>46.67</v>
      </c>
      <c r="K72" s="57">
        <v>0.89</v>
      </c>
      <c r="L72" s="58">
        <f t="shared" si="6"/>
        <v>89413.19</v>
      </c>
      <c r="M72" s="58">
        <f t="shared" si="7"/>
        <v>620.13</v>
      </c>
      <c r="N72" s="57">
        <v>7</v>
      </c>
      <c r="O72" s="59">
        <f t="shared" si="8"/>
        <v>4877.39</v>
      </c>
      <c r="P72" s="58">
        <f t="shared" si="9"/>
        <v>1492067.9599999997</v>
      </c>
      <c r="Q72" s="53">
        <v>664872</v>
      </c>
      <c r="R72" s="58">
        <f t="shared" si="10"/>
        <v>827195.9599999997</v>
      </c>
      <c r="S72" s="52">
        <v>0</v>
      </c>
      <c r="T72" s="53">
        <v>630312</v>
      </c>
      <c r="U72" s="52">
        <f t="shared" si="3"/>
        <v>680737</v>
      </c>
      <c r="V72" s="58">
        <f t="shared" si="11"/>
        <v>680737</v>
      </c>
      <c r="W72" s="49">
        <v>0</v>
      </c>
      <c r="X72" s="49">
        <f t="shared" si="12"/>
        <v>680737</v>
      </c>
      <c r="Y72" s="49"/>
    </row>
    <row r="73" spans="1:25" s="54" customFormat="1" ht="12.75">
      <c r="A73" s="54">
        <v>151</v>
      </c>
      <c r="B73" s="54" t="s">
        <v>89</v>
      </c>
      <c r="C73" s="54" t="b">
        <f t="shared" si="4"/>
        <v>1</v>
      </c>
      <c r="D73" s="54">
        <v>151</v>
      </c>
      <c r="E73" s="54" t="s">
        <v>89</v>
      </c>
      <c r="F73" s="55">
        <v>918.25</v>
      </c>
      <c r="G73" s="48">
        <f t="shared" si="2"/>
        <v>3270136.18</v>
      </c>
      <c r="H73" s="55">
        <v>35.06</v>
      </c>
      <c r="I73" s="56">
        <f t="shared" si="5"/>
        <v>62428.89</v>
      </c>
      <c r="J73" s="57">
        <v>126.19</v>
      </c>
      <c r="K73" s="57">
        <v>22.849999999999998</v>
      </c>
      <c r="L73" s="58">
        <f t="shared" si="6"/>
        <v>241762.37</v>
      </c>
      <c r="M73" s="58">
        <f t="shared" si="7"/>
        <v>15921.19</v>
      </c>
      <c r="N73" s="57">
        <v>3</v>
      </c>
      <c r="O73" s="59">
        <f t="shared" si="8"/>
        <v>2090.31</v>
      </c>
      <c r="P73" s="58">
        <f t="shared" si="9"/>
        <v>3592338.9400000004</v>
      </c>
      <c r="Q73" s="53">
        <v>2232279</v>
      </c>
      <c r="R73" s="58">
        <f t="shared" si="10"/>
        <v>1360059.9400000004</v>
      </c>
      <c r="S73" s="52">
        <v>12435</v>
      </c>
      <c r="T73" s="53">
        <v>1257668.4599999995</v>
      </c>
      <c r="U73" s="52">
        <f t="shared" si="3"/>
        <v>1358282</v>
      </c>
      <c r="V73" s="58">
        <f t="shared" si="11"/>
        <v>1358282</v>
      </c>
      <c r="W73" s="49">
        <v>0</v>
      </c>
      <c r="X73" s="49">
        <f t="shared" si="12"/>
        <v>1358282</v>
      </c>
      <c r="Y73" s="49"/>
    </row>
    <row r="74" spans="1:25" s="54" customFormat="1" ht="12.75">
      <c r="A74" s="54">
        <v>153</v>
      </c>
      <c r="B74" s="54" t="s">
        <v>90</v>
      </c>
      <c r="C74" s="54" t="b">
        <f t="shared" si="4"/>
        <v>1</v>
      </c>
      <c r="D74" s="54">
        <v>153</v>
      </c>
      <c r="E74" s="54" t="s">
        <v>90</v>
      </c>
      <c r="F74" s="55">
        <v>358.13</v>
      </c>
      <c r="G74" s="48">
        <f aca="true" t="shared" si="13" ref="G74:G137">ROUND(F74*G$6,2)</f>
        <v>1275397.63</v>
      </c>
      <c r="H74" s="55">
        <v>33.26</v>
      </c>
      <c r="I74" s="56">
        <f t="shared" si="5"/>
        <v>59223.75</v>
      </c>
      <c r="J74" s="57">
        <v>56.27</v>
      </c>
      <c r="K74" s="57">
        <v>0.87</v>
      </c>
      <c r="L74" s="58">
        <f t="shared" si="6"/>
        <v>107805.44</v>
      </c>
      <c r="M74" s="58">
        <f t="shared" si="7"/>
        <v>606.19</v>
      </c>
      <c r="N74" s="57">
        <v>0.47</v>
      </c>
      <c r="O74" s="59">
        <f t="shared" si="8"/>
        <v>327.48</v>
      </c>
      <c r="P74" s="58">
        <f t="shared" si="9"/>
        <v>1443360.4899999998</v>
      </c>
      <c r="Q74" s="53">
        <v>641606</v>
      </c>
      <c r="R74" s="58">
        <f t="shared" si="10"/>
        <v>801754.4899999998</v>
      </c>
      <c r="S74" s="52">
        <v>0</v>
      </c>
      <c r="T74" s="53">
        <v>705864</v>
      </c>
      <c r="U74" s="52">
        <f aca="true" t="shared" si="14" ref="U74:U137">ROUND(T74*$U$4,0)</f>
        <v>762333</v>
      </c>
      <c r="V74" s="58">
        <f t="shared" si="11"/>
        <v>762333</v>
      </c>
      <c r="W74" s="49">
        <v>0</v>
      </c>
      <c r="X74" s="49">
        <f t="shared" si="12"/>
        <v>762333</v>
      </c>
      <c r="Y74" s="49"/>
    </row>
    <row r="75" spans="1:25" s="54" customFormat="1" ht="12.75">
      <c r="A75" s="54">
        <v>155</v>
      </c>
      <c r="B75" s="54" t="s">
        <v>91</v>
      </c>
      <c r="C75" s="54" t="b">
        <f aca="true" t="shared" si="15" ref="C75:C138">B75=E75</f>
        <v>1</v>
      </c>
      <c r="D75" s="54">
        <v>155</v>
      </c>
      <c r="E75" s="54" t="s">
        <v>91</v>
      </c>
      <c r="F75" s="55">
        <v>18.05</v>
      </c>
      <c r="G75" s="48">
        <f t="shared" si="13"/>
        <v>64280.92</v>
      </c>
      <c r="H75" s="55">
        <v>1</v>
      </c>
      <c r="I75" s="56">
        <f aca="true" t="shared" si="16" ref="I75:I138">ROUND(H75*$I$6,2)</f>
        <v>1780.63</v>
      </c>
      <c r="J75" s="57">
        <v>1</v>
      </c>
      <c r="K75" s="57">
        <v>0</v>
      </c>
      <c r="L75" s="58">
        <f aca="true" t="shared" si="17" ref="L75:L138">ROUND(J75*$L$6,2)</f>
        <v>1915.86</v>
      </c>
      <c r="M75" s="58">
        <f aca="true" t="shared" si="18" ref="M75:M138">ROUND(K75*$M$6,2)</f>
        <v>0</v>
      </c>
      <c r="N75" s="57">
        <v>0.57</v>
      </c>
      <c r="O75" s="59">
        <f aca="true" t="shared" si="19" ref="O75:O138">ROUND(N75*$O$6,2)</f>
        <v>397.16</v>
      </c>
      <c r="P75" s="58">
        <f aca="true" t="shared" si="20" ref="P75:P138">G75+I75+L75+M75+O75</f>
        <v>68374.57</v>
      </c>
      <c r="Q75" s="53">
        <v>157913</v>
      </c>
      <c r="R75" s="58">
        <f aca="true" t="shared" si="21" ref="R75:R138">IF(P75&gt;Q75,P75-Q75,0)</f>
        <v>0</v>
      </c>
      <c r="S75" s="52">
        <v>0</v>
      </c>
      <c r="T75" s="53">
        <v>0</v>
      </c>
      <c r="U75" s="52">
        <f t="shared" si="14"/>
        <v>0</v>
      </c>
      <c r="V75" s="58">
        <f aca="true" t="shared" si="22" ref="V75:V138">IF(R75+S75&lt;U75,R75+S75,U75)</f>
        <v>0</v>
      </c>
      <c r="W75" s="49">
        <v>0</v>
      </c>
      <c r="X75" s="49">
        <f aca="true" t="shared" si="23" ref="X75:X138">V75+W75</f>
        <v>0</v>
      </c>
      <c r="Y75" s="49"/>
    </row>
    <row r="76" spans="1:25" s="54" customFormat="1" ht="12.75">
      <c r="A76" s="54">
        <v>159</v>
      </c>
      <c r="B76" s="54" t="s">
        <v>92</v>
      </c>
      <c r="C76" s="54" t="b">
        <f t="shared" si="15"/>
        <v>1</v>
      </c>
      <c r="D76" s="54">
        <v>159</v>
      </c>
      <c r="E76" s="54" t="s">
        <v>92</v>
      </c>
      <c r="F76" s="55">
        <v>19</v>
      </c>
      <c r="G76" s="48">
        <f t="shared" si="13"/>
        <v>67664.13</v>
      </c>
      <c r="H76" s="55">
        <v>4</v>
      </c>
      <c r="I76" s="56">
        <f t="shared" si="16"/>
        <v>7122.52</v>
      </c>
      <c r="J76" s="57">
        <v>3</v>
      </c>
      <c r="K76" s="57">
        <v>0</v>
      </c>
      <c r="L76" s="58">
        <f t="shared" si="17"/>
        <v>5747.58</v>
      </c>
      <c r="M76" s="58">
        <f t="shared" si="18"/>
        <v>0</v>
      </c>
      <c r="N76" s="57">
        <v>0</v>
      </c>
      <c r="O76" s="59">
        <f t="shared" si="19"/>
        <v>0</v>
      </c>
      <c r="P76" s="58">
        <f t="shared" si="20"/>
        <v>80534.23000000001</v>
      </c>
      <c r="Q76" s="53">
        <v>244239</v>
      </c>
      <c r="R76" s="58">
        <f t="shared" si="21"/>
        <v>0</v>
      </c>
      <c r="S76" s="52">
        <v>0</v>
      </c>
      <c r="T76" s="53">
        <v>0</v>
      </c>
      <c r="U76" s="52">
        <f t="shared" si="14"/>
        <v>0</v>
      </c>
      <c r="V76" s="58">
        <f t="shared" si="22"/>
        <v>0</v>
      </c>
      <c r="W76" s="49">
        <v>0</v>
      </c>
      <c r="X76" s="49">
        <f t="shared" si="23"/>
        <v>0</v>
      </c>
      <c r="Y76" s="49"/>
    </row>
    <row r="77" spans="1:25" s="54" customFormat="1" ht="12.75">
      <c r="A77" s="54">
        <v>161</v>
      </c>
      <c r="B77" s="54" t="s">
        <v>93</v>
      </c>
      <c r="C77" s="54" t="b">
        <f t="shared" si="15"/>
        <v>1</v>
      </c>
      <c r="D77" s="54">
        <v>161</v>
      </c>
      <c r="E77" s="54" t="s">
        <v>93</v>
      </c>
      <c r="F77" s="55">
        <v>180.54</v>
      </c>
      <c r="G77" s="48">
        <f t="shared" si="13"/>
        <v>642951.69</v>
      </c>
      <c r="H77" s="55">
        <v>98.72</v>
      </c>
      <c r="I77" s="56">
        <f t="shared" si="16"/>
        <v>175783.79</v>
      </c>
      <c r="J77" s="57">
        <v>35.17</v>
      </c>
      <c r="K77" s="57">
        <v>1</v>
      </c>
      <c r="L77" s="58">
        <f t="shared" si="17"/>
        <v>67380.8</v>
      </c>
      <c r="M77" s="58">
        <f t="shared" si="18"/>
        <v>696.77</v>
      </c>
      <c r="N77" s="57">
        <v>0</v>
      </c>
      <c r="O77" s="59">
        <f t="shared" si="19"/>
        <v>0</v>
      </c>
      <c r="P77" s="58">
        <f t="shared" si="20"/>
        <v>886813.05</v>
      </c>
      <c r="Q77" s="53">
        <v>371475</v>
      </c>
      <c r="R77" s="58">
        <f t="shared" si="21"/>
        <v>515338.05000000005</v>
      </c>
      <c r="S77" s="52">
        <v>323629</v>
      </c>
      <c r="T77" s="53">
        <v>790506.44</v>
      </c>
      <c r="U77" s="52">
        <f t="shared" si="14"/>
        <v>853747</v>
      </c>
      <c r="V77" s="58">
        <f t="shared" si="22"/>
        <v>838967.05</v>
      </c>
      <c r="W77" s="49">
        <v>0</v>
      </c>
      <c r="X77" s="49">
        <f t="shared" si="23"/>
        <v>838967.05</v>
      </c>
      <c r="Y77" s="49"/>
    </row>
    <row r="78" spans="1:25" s="54" customFormat="1" ht="12.75">
      <c r="A78" s="54">
        <v>162</v>
      </c>
      <c r="B78" s="54" t="s">
        <v>94</v>
      </c>
      <c r="C78" s="54" t="b">
        <f t="shared" si="15"/>
        <v>1</v>
      </c>
      <c r="D78" s="54">
        <v>162</v>
      </c>
      <c r="E78" s="54" t="s">
        <v>94</v>
      </c>
      <c r="F78" s="55">
        <v>11.03</v>
      </c>
      <c r="G78" s="48">
        <f t="shared" si="13"/>
        <v>39280.81</v>
      </c>
      <c r="H78" s="55">
        <v>5</v>
      </c>
      <c r="I78" s="56">
        <f t="shared" si="16"/>
        <v>8903.15</v>
      </c>
      <c r="J78" s="57">
        <v>2</v>
      </c>
      <c r="K78" s="57">
        <v>0</v>
      </c>
      <c r="L78" s="58">
        <f t="shared" si="17"/>
        <v>3831.72</v>
      </c>
      <c r="M78" s="58">
        <f t="shared" si="18"/>
        <v>0</v>
      </c>
      <c r="N78" s="57">
        <v>1</v>
      </c>
      <c r="O78" s="59">
        <f t="shared" si="19"/>
        <v>696.77</v>
      </c>
      <c r="P78" s="58">
        <f t="shared" si="20"/>
        <v>52712.45</v>
      </c>
      <c r="Q78" s="53">
        <v>33382</v>
      </c>
      <c r="R78" s="58">
        <f t="shared" si="21"/>
        <v>19330.449999999997</v>
      </c>
      <c r="S78" s="52">
        <v>0</v>
      </c>
      <c r="T78" s="53">
        <v>11012</v>
      </c>
      <c r="U78" s="52">
        <f t="shared" si="14"/>
        <v>11893</v>
      </c>
      <c r="V78" s="58">
        <f t="shared" si="22"/>
        <v>11893</v>
      </c>
      <c r="W78" s="49">
        <v>0</v>
      </c>
      <c r="X78" s="49">
        <f t="shared" si="23"/>
        <v>11893</v>
      </c>
      <c r="Y78" s="49"/>
    </row>
    <row r="79" spans="1:25" s="54" customFormat="1" ht="12.75">
      <c r="A79" s="54">
        <v>163</v>
      </c>
      <c r="B79" s="54" t="s">
        <v>95</v>
      </c>
      <c r="C79" s="54" t="b">
        <f t="shared" si="15"/>
        <v>1</v>
      </c>
      <c r="D79" s="54">
        <v>163</v>
      </c>
      <c r="E79" s="54" t="s">
        <v>95</v>
      </c>
      <c r="F79" s="55">
        <v>457.72999999999996</v>
      </c>
      <c r="G79" s="48">
        <f t="shared" si="13"/>
        <v>1630100.12</v>
      </c>
      <c r="H79" s="55">
        <v>111</v>
      </c>
      <c r="I79" s="56">
        <f t="shared" si="16"/>
        <v>197649.93</v>
      </c>
      <c r="J79" s="57">
        <v>79.13</v>
      </c>
      <c r="K79" s="57">
        <v>0</v>
      </c>
      <c r="L79" s="58">
        <f t="shared" si="17"/>
        <v>151602</v>
      </c>
      <c r="M79" s="58">
        <f t="shared" si="18"/>
        <v>0</v>
      </c>
      <c r="N79" s="57">
        <v>6</v>
      </c>
      <c r="O79" s="59">
        <f t="shared" si="19"/>
        <v>4180.62</v>
      </c>
      <c r="P79" s="58">
        <f t="shared" si="20"/>
        <v>1983532.6700000002</v>
      </c>
      <c r="Q79" s="53">
        <v>1286592</v>
      </c>
      <c r="R79" s="58">
        <f t="shared" si="21"/>
        <v>696940.6700000002</v>
      </c>
      <c r="S79" s="52">
        <v>58733</v>
      </c>
      <c r="T79" s="53">
        <v>778983.5599999998</v>
      </c>
      <c r="U79" s="52">
        <f t="shared" si="14"/>
        <v>841302</v>
      </c>
      <c r="V79" s="58">
        <f t="shared" si="22"/>
        <v>755673.6700000002</v>
      </c>
      <c r="W79" s="49">
        <v>25750.87999999989</v>
      </c>
      <c r="X79" s="49">
        <f t="shared" si="23"/>
        <v>781424.55</v>
      </c>
      <c r="Y79" s="49"/>
    </row>
    <row r="80" spans="1:25" s="54" customFormat="1" ht="12.75">
      <c r="A80" s="54">
        <v>165</v>
      </c>
      <c r="B80" s="54" t="s">
        <v>96</v>
      </c>
      <c r="C80" s="54" t="b">
        <f t="shared" si="15"/>
        <v>1</v>
      </c>
      <c r="D80" s="54">
        <v>165</v>
      </c>
      <c r="E80" s="54" t="s">
        <v>96</v>
      </c>
      <c r="F80" s="55">
        <v>933.13</v>
      </c>
      <c r="G80" s="48">
        <f t="shared" si="13"/>
        <v>3323127.88</v>
      </c>
      <c r="H80" s="55">
        <v>254.64999999999998</v>
      </c>
      <c r="I80" s="56">
        <f t="shared" si="16"/>
        <v>453437.43</v>
      </c>
      <c r="J80" s="57">
        <v>114.3</v>
      </c>
      <c r="K80" s="57">
        <v>4.97</v>
      </c>
      <c r="L80" s="58">
        <f t="shared" si="17"/>
        <v>218982.8</v>
      </c>
      <c r="M80" s="58">
        <f t="shared" si="18"/>
        <v>3462.95</v>
      </c>
      <c r="N80" s="57">
        <v>6</v>
      </c>
      <c r="O80" s="59">
        <f t="shared" si="19"/>
        <v>4180.62</v>
      </c>
      <c r="P80" s="58">
        <f t="shared" si="20"/>
        <v>4003191.68</v>
      </c>
      <c r="Q80" s="53">
        <v>1578972</v>
      </c>
      <c r="R80" s="58">
        <f t="shared" si="21"/>
        <v>2424219.68</v>
      </c>
      <c r="S80" s="52">
        <v>866394</v>
      </c>
      <c r="T80" s="53">
        <v>3376041.83</v>
      </c>
      <c r="U80" s="52">
        <f t="shared" si="14"/>
        <v>3646125</v>
      </c>
      <c r="V80" s="58">
        <f t="shared" si="22"/>
        <v>3290613.68</v>
      </c>
      <c r="W80" s="49">
        <v>0</v>
      </c>
      <c r="X80" s="49">
        <f t="shared" si="23"/>
        <v>3290613.68</v>
      </c>
      <c r="Y80" s="49"/>
    </row>
    <row r="81" spans="1:25" s="54" customFormat="1" ht="12.75">
      <c r="A81" s="54">
        <v>167</v>
      </c>
      <c r="B81" s="54" t="s">
        <v>97</v>
      </c>
      <c r="C81" s="54" t="b">
        <f t="shared" si="15"/>
        <v>1</v>
      </c>
      <c r="D81" s="54">
        <v>167</v>
      </c>
      <c r="E81" s="54" t="s">
        <v>97</v>
      </c>
      <c r="F81" s="55">
        <v>602.5100000000001</v>
      </c>
      <c r="G81" s="48">
        <f t="shared" si="13"/>
        <v>2145700.79</v>
      </c>
      <c r="H81" s="55">
        <v>141.23000000000002</v>
      </c>
      <c r="I81" s="56">
        <f t="shared" si="16"/>
        <v>251478.37</v>
      </c>
      <c r="J81" s="57">
        <v>64.09</v>
      </c>
      <c r="K81" s="57">
        <v>0</v>
      </c>
      <c r="L81" s="58">
        <f t="shared" si="17"/>
        <v>122787.47</v>
      </c>
      <c r="M81" s="58">
        <f t="shared" si="18"/>
        <v>0</v>
      </c>
      <c r="N81" s="57">
        <v>0.23</v>
      </c>
      <c r="O81" s="59">
        <f t="shared" si="19"/>
        <v>160.26</v>
      </c>
      <c r="P81" s="58">
        <f t="shared" si="20"/>
        <v>2520126.89</v>
      </c>
      <c r="Q81" s="53">
        <v>914393</v>
      </c>
      <c r="R81" s="58">
        <f t="shared" si="21"/>
        <v>1605733.8900000001</v>
      </c>
      <c r="S81" s="52">
        <v>955543</v>
      </c>
      <c r="T81" s="53">
        <v>2524219.5</v>
      </c>
      <c r="U81" s="52">
        <f t="shared" si="14"/>
        <v>2726157</v>
      </c>
      <c r="V81" s="58">
        <f t="shared" si="22"/>
        <v>2561276.89</v>
      </c>
      <c r="W81" s="49">
        <v>0</v>
      </c>
      <c r="X81" s="49">
        <f t="shared" si="23"/>
        <v>2561276.89</v>
      </c>
      <c r="Y81" s="49"/>
    </row>
    <row r="82" spans="1:25" s="54" customFormat="1" ht="12.75">
      <c r="A82" s="54">
        <v>171</v>
      </c>
      <c r="B82" s="54" t="s">
        <v>98</v>
      </c>
      <c r="C82" s="54" t="b">
        <f t="shared" si="15"/>
        <v>1</v>
      </c>
      <c r="D82" s="54">
        <v>171</v>
      </c>
      <c r="E82" s="54" t="s">
        <v>98</v>
      </c>
      <c r="F82" s="55">
        <v>13.83</v>
      </c>
      <c r="G82" s="48">
        <f t="shared" si="13"/>
        <v>49252.36</v>
      </c>
      <c r="H82" s="55">
        <v>3.44</v>
      </c>
      <c r="I82" s="56">
        <f t="shared" si="16"/>
        <v>6125.37</v>
      </c>
      <c r="J82" s="57">
        <v>2</v>
      </c>
      <c r="K82" s="57">
        <v>0</v>
      </c>
      <c r="L82" s="58">
        <f t="shared" si="17"/>
        <v>3831.72</v>
      </c>
      <c r="M82" s="58">
        <f t="shared" si="18"/>
        <v>0</v>
      </c>
      <c r="N82" s="57">
        <v>0</v>
      </c>
      <c r="O82" s="59">
        <f t="shared" si="19"/>
        <v>0</v>
      </c>
      <c r="P82" s="58">
        <f t="shared" si="20"/>
        <v>59209.450000000004</v>
      </c>
      <c r="Q82" s="53">
        <v>186868</v>
      </c>
      <c r="R82" s="58">
        <f t="shared" si="21"/>
        <v>0</v>
      </c>
      <c r="S82" s="52">
        <v>14426</v>
      </c>
      <c r="T82" s="53">
        <v>14426</v>
      </c>
      <c r="U82" s="52">
        <f t="shared" si="14"/>
        <v>15580</v>
      </c>
      <c r="V82" s="58">
        <f t="shared" si="22"/>
        <v>14426</v>
      </c>
      <c r="W82" s="49">
        <v>0</v>
      </c>
      <c r="X82" s="49">
        <f t="shared" si="23"/>
        <v>14426</v>
      </c>
      <c r="Y82" s="49"/>
    </row>
    <row r="83" spans="1:25" s="54" customFormat="1" ht="12.75">
      <c r="A83" s="54">
        <v>173</v>
      </c>
      <c r="B83" s="54" t="s">
        <v>99</v>
      </c>
      <c r="C83" s="54" t="b">
        <f t="shared" si="15"/>
        <v>1</v>
      </c>
      <c r="D83" s="54">
        <v>173</v>
      </c>
      <c r="E83" s="54" t="s">
        <v>99</v>
      </c>
      <c r="F83" s="55">
        <v>2112.4100000000003</v>
      </c>
      <c r="G83" s="48">
        <f t="shared" si="13"/>
        <v>7522862.36</v>
      </c>
      <c r="H83" s="55">
        <v>365.97999999999996</v>
      </c>
      <c r="I83" s="56">
        <f t="shared" si="16"/>
        <v>651674.97</v>
      </c>
      <c r="J83" s="57">
        <v>340.21</v>
      </c>
      <c r="K83" s="57">
        <v>31.32</v>
      </c>
      <c r="L83" s="58">
        <f t="shared" si="17"/>
        <v>651794.73</v>
      </c>
      <c r="M83" s="58">
        <f t="shared" si="18"/>
        <v>21822.84</v>
      </c>
      <c r="N83" s="57">
        <v>6.52</v>
      </c>
      <c r="O83" s="59">
        <f t="shared" si="19"/>
        <v>4542.94</v>
      </c>
      <c r="P83" s="58">
        <f t="shared" si="20"/>
        <v>8852697.84</v>
      </c>
      <c r="Q83" s="53">
        <v>4153571</v>
      </c>
      <c r="R83" s="58">
        <f t="shared" si="21"/>
        <v>4699126.84</v>
      </c>
      <c r="S83" s="52">
        <v>0</v>
      </c>
      <c r="T83" s="53">
        <v>4751120.210000001</v>
      </c>
      <c r="U83" s="52">
        <f t="shared" si="14"/>
        <v>5131210</v>
      </c>
      <c r="V83" s="58">
        <f t="shared" si="22"/>
        <v>4699126.84</v>
      </c>
      <c r="W83" s="49">
        <v>0</v>
      </c>
      <c r="X83" s="49">
        <f t="shared" si="23"/>
        <v>4699126.84</v>
      </c>
      <c r="Y83" s="49"/>
    </row>
    <row r="84" spans="1:25" s="54" customFormat="1" ht="12.75">
      <c r="A84" s="54">
        <v>175</v>
      </c>
      <c r="B84" s="54" t="s">
        <v>100</v>
      </c>
      <c r="C84" s="54" t="b">
        <f t="shared" si="15"/>
        <v>1</v>
      </c>
      <c r="D84" s="54">
        <v>175</v>
      </c>
      <c r="E84" s="54" t="s">
        <v>100</v>
      </c>
      <c r="F84" s="55">
        <v>928.67</v>
      </c>
      <c r="G84" s="48">
        <f t="shared" si="13"/>
        <v>3307244.61</v>
      </c>
      <c r="H84" s="55">
        <v>460.85</v>
      </c>
      <c r="I84" s="56">
        <f t="shared" si="16"/>
        <v>820603.34</v>
      </c>
      <c r="J84" s="57">
        <v>193.34</v>
      </c>
      <c r="K84" s="57">
        <v>2.69</v>
      </c>
      <c r="L84" s="58">
        <f t="shared" si="17"/>
        <v>370412.37</v>
      </c>
      <c r="M84" s="58">
        <f t="shared" si="18"/>
        <v>1874.31</v>
      </c>
      <c r="N84" s="57">
        <v>1.64</v>
      </c>
      <c r="O84" s="59">
        <f t="shared" si="19"/>
        <v>1142.7</v>
      </c>
      <c r="P84" s="58">
        <f t="shared" si="20"/>
        <v>4501277.329999999</v>
      </c>
      <c r="Q84" s="53">
        <v>1040463</v>
      </c>
      <c r="R84" s="58">
        <f t="shared" si="21"/>
        <v>3460814.329999999</v>
      </c>
      <c r="S84" s="52">
        <v>2914592</v>
      </c>
      <c r="T84" s="53">
        <v>6055763.58</v>
      </c>
      <c r="U84" s="52">
        <f t="shared" si="14"/>
        <v>6540225</v>
      </c>
      <c r="V84" s="58">
        <f t="shared" si="22"/>
        <v>6375406.329999999</v>
      </c>
      <c r="W84" s="49">
        <v>0</v>
      </c>
      <c r="X84" s="49">
        <f t="shared" si="23"/>
        <v>6375406.329999999</v>
      </c>
      <c r="Y84" s="49"/>
    </row>
    <row r="85" spans="1:25" s="54" customFormat="1" ht="12.75">
      <c r="A85" s="54">
        <v>177</v>
      </c>
      <c r="B85" s="54" t="s">
        <v>101</v>
      </c>
      <c r="C85" s="54" t="b">
        <f t="shared" si="15"/>
        <v>1</v>
      </c>
      <c r="D85" s="54">
        <v>177</v>
      </c>
      <c r="E85" s="54" t="s">
        <v>101</v>
      </c>
      <c r="F85" s="55">
        <v>239.89000000000001</v>
      </c>
      <c r="G85" s="48">
        <f t="shared" si="13"/>
        <v>854313.06</v>
      </c>
      <c r="H85" s="55">
        <v>79.62</v>
      </c>
      <c r="I85" s="56">
        <f t="shared" si="16"/>
        <v>141773.76</v>
      </c>
      <c r="J85" s="57">
        <v>25.44</v>
      </c>
      <c r="K85" s="57">
        <v>1</v>
      </c>
      <c r="L85" s="58">
        <f t="shared" si="17"/>
        <v>48739.48</v>
      </c>
      <c r="M85" s="58">
        <f t="shared" si="18"/>
        <v>696.77</v>
      </c>
      <c r="N85" s="57">
        <v>1</v>
      </c>
      <c r="O85" s="59">
        <f t="shared" si="19"/>
        <v>696.77</v>
      </c>
      <c r="P85" s="58">
        <f t="shared" si="20"/>
        <v>1046219.8400000001</v>
      </c>
      <c r="Q85" s="53">
        <v>505968</v>
      </c>
      <c r="R85" s="58">
        <f t="shared" si="21"/>
        <v>540251.8400000001</v>
      </c>
      <c r="S85" s="52">
        <v>208236</v>
      </c>
      <c r="T85" s="53">
        <v>712533.3699999998</v>
      </c>
      <c r="U85" s="52">
        <f t="shared" si="14"/>
        <v>769536</v>
      </c>
      <c r="V85" s="58">
        <f t="shared" si="22"/>
        <v>748487.8400000001</v>
      </c>
      <c r="W85" s="49">
        <v>0</v>
      </c>
      <c r="X85" s="49">
        <f t="shared" si="23"/>
        <v>748487.8400000001</v>
      </c>
      <c r="Y85" s="49"/>
    </row>
    <row r="86" spans="1:25" s="54" customFormat="1" ht="12.75">
      <c r="A86" s="54">
        <v>179</v>
      </c>
      <c r="B86" s="54" t="s">
        <v>102</v>
      </c>
      <c r="C86" s="54" t="b">
        <f t="shared" si="15"/>
        <v>1</v>
      </c>
      <c r="D86" s="54">
        <v>179</v>
      </c>
      <c r="E86" s="54" t="s">
        <v>102</v>
      </c>
      <c r="F86" s="55">
        <v>159.89999999999998</v>
      </c>
      <c r="G86" s="48">
        <f t="shared" si="13"/>
        <v>569447.07</v>
      </c>
      <c r="H86" s="55">
        <v>33.13</v>
      </c>
      <c r="I86" s="56">
        <f t="shared" si="16"/>
        <v>58992.27</v>
      </c>
      <c r="J86" s="57">
        <v>20.3</v>
      </c>
      <c r="K86" s="57">
        <v>0</v>
      </c>
      <c r="L86" s="58">
        <f t="shared" si="17"/>
        <v>38891.96</v>
      </c>
      <c r="M86" s="58">
        <f t="shared" si="18"/>
        <v>0</v>
      </c>
      <c r="N86" s="57">
        <v>2</v>
      </c>
      <c r="O86" s="59">
        <f t="shared" si="19"/>
        <v>1393.54</v>
      </c>
      <c r="P86" s="58">
        <f t="shared" si="20"/>
        <v>668724.84</v>
      </c>
      <c r="Q86" s="53">
        <v>452169</v>
      </c>
      <c r="R86" s="58">
        <f t="shared" si="21"/>
        <v>216555.83999999997</v>
      </c>
      <c r="S86" s="52">
        <v>173610</v>
      </c>
      <c r="T86" s="53">
        <v>376332.85</v>
      </c>
      <c r="U86" s="52">
        <f t="shared" si="14"/>
        <v>406439</v>
      </c>
      <c r="V86" s="58">
        <f t="shared" si="22"/>
        <v>390165.83999999997</v>
      </c>
      <c r="W86" s="49">
        <v>0</v>
      </c>
      <c r="X86" s="49">
        <f t="shared" si="23"/>
        <v>390165.83999999997</v>
      </c>
      <c r="Y86" s="49"/>
    </row>
    <row r="87" spans="1:245" s="54" customFormat="1" ht="12.75">
      <c r="A87" s="54">
        <v>183</v>
      </c>
      <c r="B87" s="55" t="s">
        <v>103</v>
      </c>
      <c r="C87" s="60" t="b">
        <f t="shared" si="15"/>
        <v>1</v>
      </c>
      <c r="D87" s="52">
        <v>183</v>
      </c>
      <c r="E87" s="54" t="s">
        <v>103</v>
      </c>
      <c r="F87" s="55">
        <v>105.61999999999999</v>
      </c>
      <c r="G87" s="48">
        <f t="shared" si="13"/>
        <v>376141.34</v>
      </c>
      <c r="H87" s="55">
        <v>23.81</v>
      </c>
      <c r="I87" s="56">
        <f t="shared" si="16"/>
        <v>42396.8</v>
      </c>
      <c r="J87" s="57">
        <v>14</v>
      </c>
      <c r="K87" s="57">
        <v>0</v>
      </c>
      <c r="L87" s="58">
        <f t="shared" si="17"/>
        <v>26822.04</v>
      </c>
      <c r="M87" s="58">
        <f t="shared" si="18"/>
        <v>0</v>
      </c>
      <c r="N87" s="57">
        <v>0</v>
      </c>
      <c r="O87" s="59">
        <f t="shared" si="19"/>
        <v>0</v>
      </c>
      <c r="P87" s="58">
        <f t="shared" si="20"/>
        <v>445360.18</v>
      </c>
      <c r="Q87" s="53">
        <v>658587</v>
      </c>
      <c r="R87" s="58">
        <f t="shared" si="21"/>
        <v>0</v>
      </c>
      <c r="S87" s="52">
        <v>0</v>
      </c>
      <c r="T87" s="53">
        <v>0</v>
      </c>
      <c r="U87" s="52">
        <f t="shared" si="14"/>
        <v>0</v>
      </c>
      <c r="V87" s="58">
        <f t="shared" si="22"/>
        <v>0</v>
      </c>
      <c r="W87" s="49">
        <v>0</v>
      </c>
      <c r="X87" s="49">
        <f t="shared" si="23"/>
        <v>0</v>
      </c>
      <c r="Y87" s="49"/>
      <c r="BZ87" s="52"/>
      <c r="CA87" s="52"/>
      <c r="CB87" s="52"/>
      <c r="CC87" s="52"/>
      <c r="CD87" s="61"/>
      <c r="CE87" s="52"/>
      <c r="CF87" s="52"/>
      <c r="CG87" s="52"/>
      <c r="CK87" s="55"/>
      <c r="CL87" s="60"/>
      <c r="CM87" s="52"/>
      <c r="CN87" s="57"/>
      <c r="CO87" s="57"/>
      <c r="CP87" s="52"/>
      <c r="CQ87" s="52"/>
      <c r="CR87" s="52"/>
      <c r="CS87" s="52"/>
      <c r="CT87" s="61"/>
      <c r="CU87" s="52"/>
      <c r="CV87" s="52"/>
      <c r="CW87" s="52"/>
      <c r="DA87" s="55"/>
      <c r="DB87" s="60"/>
      <c r="DC87" s="52"/>
      <c r="DD87" s="57"/>
      <c r="DE87" s="57"/>
      <c r="DF87" s="52"/>
      <c r="DG87" s="52"/>
      <c r="DH87" s="52"/>
      <c r="DI87" s="52"/>
      <c r="DJ87" s="61"/>
      <c r="DK87" s="52"/>
      <c r="DL87" s="52"/>
      <c r="DM87" s="52"/>
      <c r="DQ87" s="55"/>
      <c r="DR87" s="60"/>
      <c r="DS87" s="52"/>
      <c r="DT87" s="57"/>
      <c r="DU87" s="57"/>
      <c r="DV87" s="52"/>
      <c r="DW87" s="52"/>
      <c r="DX87" s="52"/>
      <c r="DY87" s="52"/>
      <c r="DZ87" s="61"/>
      <c r="EA87" s="52"/>
      <c r="EB87" s="52"/>
      <c r="EC87" s="52"/>
      <c r="EG87" s="55"/>
      <c r="EH87" s="60"/>
      <c r="EI87" s="52"/>
      <c r="EJ87" s="57"/>
      <c r="EK87" s="57"/>
      <c r="EL87" s="52"/>
      <c r="EM87" s="52"/>
      <c r="EN87" s="52"/>
      <c r="EO87" s="52"/>
      <c r="EP87" s="61"/>
      <c r="EQ87" s="52"/>
      <c r="ER87" s="52"/>
      <c r="ES87" s="52"/>
      <c r="EW87" s="55"/>
      <c r="EX87" s="60"/>
      <c r="EY87" s="52"/>
      <c r="EZ87" s="57"/>
      <c r="FA87" s="57"/>
      <c r="FB87" s="52"/>
      <c r="FC87" s="52"/>
      <c r="FD87" s="52"/>
      <c r="FE87" s="52"/>
      <c r="FF87" s="61"/>
      <c r="FG87" s="52"/>
      <c r="FH87" s="52"/>
      <c r="FI87" s="52"/>
      <c r="FM87" s="55"/>
      <c r="FN87" s="60"/>
      <c r="FO87" s="52"/>
      <c r="FP87" s="57"/>
      <c r="FQ87" s="57"/>
      <c r="FR87" s="52"/>
      <c r="FS87" s="52"/>
      <c r="FT87" s="52"/>
      <c r="FU87" s="52"/>
      <c r="FV87" s="61"/>
      <c r="FW87" s="52"/>
      <c r="FX87" s="52"/>
      <c r="FY87" s="52"/>
      <c r="GC87" s="55"/>
      <c r="GD87" s="60"/>
      <c r="GE87" s="52"/>
      <c r="GF87" s="57"/>
      <c r="GG87" s="57"/>
      <c r="GH87" s="52"/>
      <c r="GI87" s="52"/>
      <c r="GJ87" s="52"/>
      <c r="GK87" s="52"/>
      <c r="GL87" s="61"/>
      <c r="GM87" s="52"/>
      <c r="GN87" s="52"/>
      <c r="GO87" s="52"/>
      <c r="GS87" s="55"/>
      <c r="GT87" s="60"/>
      <c r="GU87" s="52"/>
      <c r="GV87" s="57"/>
      <c r="GW87" s="57"/>
      <c r="GX87" s="52"/>
      <c r="GY87" s="52"/>
      <c r="GZ87" s="52"/>
      <c r="HA87" s="52"/>
      <c r="HB87" s="61"/>
      <c r="HC87" s="52"/>
      <c r="HD87" s="52"/>
      <c r="HE87" s="52"/>
      <c r="HI87" s="55"/>
      <c r="HJ87" s="60"/>
      <c r="HK87" s="52"/>
      <c r="HL87" s="57"/>
      <c r="HM87" s="57"/>
      <c r="HN87" s="52"/>
      <c r="HO87" s="52"/>
      <c r="HP87" s="52"/>
      <c r="HQ87" s="52"/>
      <c r="HR87" s="61"/>
      <c r="HS87" s="52"/>
      <c r="HT87" s="52"/>
      <c r="HU87" s="52"/>
      <c r="HY87" s="55"/>
      <c r="HZ87" s="60"/>
      <c r="IA87" s="52"/>
      <c r="IB87" s="57"/>
      <c r="IC87" s="57"/>
      <c r="ID87" s="52"/>
      <c r="IE87" s="52"/>
      <c r="IF87" s="52"/>
      <c r="IG87" s="52"/>
      <c r="IH87" s="61"/>
      <c r="II87" s="52"/>
      <c r="IJ87" s="52"/>
      <c r="IK87" s="52"/>
    </row>
    <row r="88" spans="1:25" s="54" customFormat="1" ht="12.75">
      <c r="A88" s="54">
        <v>185</v>
      </c>
      <c r="B88" s="54" t="s">
        <v>104</v>
      </c>
      <c r="C88" s="54" t="b">
        <f t="shared" si="15"/>
        <v>1</v>
      </c>
      <c r="D88" s="54">
        <v>185</v>
      </c>
      <c r="E88" s="54" t="s">
        <v>104</v>
      </c>
      <c r="F88" s="55">
        <v>1102.83</v>
      </c>
      <c r="G88" s="48">
        <f t="shared" si="13"/>
        <v>3927475.39</v>
      </c>
      <c r="H88" s="55">
        <v>691.58</v>
      </c>
      <c r="I88" s="56">
        <f t="shared" si="16"/>
        <v>1231448.1</v>
      </c>
      <c r="J88" s="57">
        <v>179.04000000000002</v>
      </c>
      <c r="K88" s="57">
        <v>5.05</v>
      </c>
      <c r="L88" s="58">
        <f t="shared" si="17"/>
        <v>343015.57</v>
      </c>
      <c r="M88" s="58">
        <f t="shared" si="18"/>
        <v>3518.69</v>
      </c>
      <c r="N88" s="57">
        <v>8.85</v>
      </c>
      <c r="O88" s="59">
        <f t="shared" si="19"/>
        <v>6166.41</v>
      </c>
      <c r="P88" s="58">
        <f t="shared" si="20"/>
        <v>5511624.160000001</v>
      </c>
      <c r="Q88" s="53">
        <v>1216829</v>
      </c>
      <c r="R88" s="58">
        <f t="shared" si="21"/>
        <v>4294795.160000001</v>
      </c>
      <c r="S88" s="52">
        <v>4034992</v>
      </c>
      <c r="T88" s="53">
        <v>8146890.8100000005</v>
      </c>
      <c r="U88" s="52">
        <f t="shared" si="14"/>
        <v>8798642</v>
      </c>
      <c r="V88" s="58">
        <f t="shared" si="22"/>
        <v>8329787.160000001</v>
      </c>
      <c r="W88" s="49">
        <v>0</v>
      </c>
      <c r="X88" s="49">
        <f t="shared" si="23"/>
        <v>8329787.160000001</v>
      </c>
      <c r="Y88" s="49"/>
    </row>
    <row r="89" spans="1:25" s="54" customFormat="1" ht="12.75">
      <c r="A89" s="54">
        <v>187</v>
      </c>
      <c r="B89" s="54" t="s">
        <v>105</v>
      </c>
      <c r="C89" s="54" t="b">
        <f t="shared" si="15"/>
        <v>1</v>
      </c>
      <c r="D89" s="54">
        <v>187</v>
      </c>
      <c r="E89" s="54" t="s">
        <v>105</v>
      </c>
      <c r="F89" s="55">
        <v>110.21000000000001</v>
      </c>
      <c r="G89" s="48">
        <f t="shared" si="13"/>
        <v>392487.57</v>
      </c>
      <c r="H89" s="55">
        <v>33.07</v>
      </c>
      <c r="I89" s="56">
        <f t="shared" si="16"/>
        <v>58885.43</v>
      </c>
      <c r="J89" s="57">
        <v>21.64</v>
      </c>
      <c r="K89" s="57">
        <v>0</v>
      </c>
      <c r="L89" s="58">
        <f t="shared" si="17"/>
        <v>41459.21</v>
      </c>
      <c r="M89" s="58">
        <f t="shared" si="18"/>
        <v>0</v>
      </c>
      <c r="N89" s="57">
        <v>0</v>
      </c>
      <c r="O89" s="59">
        <f t="shared" si="19"/>
        <v>0</v>
      </c>
      <c r="P89" s="58">
        <f t="shared" si="20"/>
        <v>492832.21</v>
      </c>
      <c r="Q89" s="53">
        <v>1067764</v>
      </c>
      <c r="R89" s="58">
        <f t="shared" si="21"/>
        <v>0</v>
      </c>
      <c r="S89" s="52">
        <v>0</v>
      </c>
      <c r="T89" s="53">
        <v>0</v>
      </c>
      <c r="U89" s="52">
        <f t="shared" si="14"/>
        <v>0</v>
      </c>
      <c r="V89" s="58">
        <f t="shared" si="22"/>
        <v>0</v>
      </c>
      <c r="W89" s="49">
        <v>0</v>
      </c>
      <c r="X89" s="49">
        <f t="shared" si="23"/>
        <v>0</v>
      </c>
      <c r="Y89" s="49"/>
    </row>
    <row r="90" spans="1:25" s="54" customFormat="1" ht="12.75">
      <c r="A90" s="54">
        <v>189</v>
      </c>
      <c r="B90" s="54" t="s">
        <v>106</v>
      </c>
      <c r="C90" s="54" t="b">
        <f t="shared" si="15"/>
        <v>1</v>
      </c>
      <c r="D90" s="54">
        <v>189</v>
      </c>
      <c r="E90" s="54" t="s">
        <v>106</v>
      </c>
      <c r="F90" s="55">
        <v>613.64</v>
      </c>
      <c r="G90" s="48">
        <f t="shared" si="13"/>
        <v>2185337.72</v>
      </c>
      <c r="H90" s="55">
        <v>96.2</v>
      </c>
      <c r="I90" s="56">
        <f t="shared" si="16"/>
        <v>171296.61</v>
      </c>
      <c r="J90" s="57">
        <v>91.04</v>
      </c>
      <c r="K90" s="57">
        <v>1</v>
      </c>
      <c r="L90" s="58">
        <f t="shared" si="17"/>
        <v>174419.89</v>
      </c>
      <c r="M90" s="58">
        <f t="shared" si="18"/>
        <v>696.77</v>
      </c>
      <c r="N90" s="57">
        <v>10</v>
      </c>
      <c r="O90" s="59">
        <f t="shared" si="19"/>
        <v>6967.7</v>
      </c>
      <c r="P90" s="58">
        <f t="shared" si="20"/>
        <v>2538718.6900000004</v>
      </c>
      <c r="Q90" s="53">
        <v>867240</v>
      </c>
      <c r="R90" s="58">
        <f t="shared" si="21"/>
        <v>1671478.6900000004</v>
      </c>
      <c r="S90" s="52">
        <v>0</v>
      </c>
      <c r="T90" s="53">
        <v>1712968.25</v>
      </c>
      <c r="U90" s="52">
        <f t="shared" si="14"/>
        <v>1850006</v>
      </c>
      <c r="V90" s="58">
        <f t="shared" si="22"/>
        <v>1671478.6900000004</v>
      </c>
      <c r="W90" s="49">
        <v>0</v>
      </c>
      <c r="X90" s="49">
        <f t="shared" si="23"/>
        <v>1671478.6900000004</v>
      </c>
      <c r="Y90" s="49"/>
    </row>
    <row r="91" spans="1:25" s="54" customFormat="1" ht="12.75">
      <c r="A91" s="54">
        <v>191</v>
      </c>
      <c r="B91" s="54" t="s">
        <v>107</v>
      </c>
      <c r="C91" s="54" t="b">
        <f t="shared" si="15"/>
        <v>1</v>
      </c>
      <c r="D91" s="54">
        <v>191</v>
      </c>
      <c r="E91" s="54" t="s">
        <v>107</v>
      </c>
      <c r="F91" s="55">
        <v>994.6800000000001</v>
      </c>
      <c r="G91" s="48">
        <f t="shared" si="13"/>
        <v>3542324.04</v>
      </c>
      <c r="H91" s="55">
        <v>227.01</v>
      </c>
      <c r="I91" s="56">
        <f t="shared" si="16"/>
        <v>404220.82</v>
      </c>
      <c r="J91" s="57">
        <v>146.37</v>
      </c>
      <c r="K91" s="57">
        <v>3.72</v>
      </c>
      <c r="L91" s="58">
        <f t="shared" si="17"/>
        <v>280424.43</v>
      </c>
      <c r="M91" s="58">
        <f t="shared" si="18"/>
        <v>2591.98</v>
      </c>
      <c r="N91" s="57">
        <v>3</v>
      </c>
      <c r="O91" s="59">
        <f t="shared" si="19"/>
        <v>2090.31</v>
      </c>
      <c r="P91" s="58">
        <f t="shared" si="20"/>
        <v>4231651.58</v>
      </c>
      <c r="Q91" s="53">
        <v>3967470</v>
      </c>
      <c r="R91" s="58">
        <f t="shared" si="21"/>
        <v>264181.5800000001</v>
      </c>
      <c r="S91" s="52">
        <v>363818</v>
      </c>
      <c r="T91" s="53">
        <v>685259.5700000003</v>
      </c>
      <c r="U91" s="52">
        <f t="shared" si="14"/>
        <v>740080</v>
      </c>
      <c r="V91" s="58">
        <f t="shared" si="22"/>
        <v>627999.5800000001</v>
      </c>
      <c r="W91" s="49">
        <v>9608.499999999884</v>
      </c>
      <c r="X91" s="49">
        <f t="shared" si="23"/>
        <v>637608.08</v>
      </c>
      <c r="Y91" s="49"/>
    </row>
    <row r="92" spans="1:25" s="54" customFormat="1" ht="12.75">
      <c r="A92" s="54">
        <v>195</v>
      </c>
      <c r="B92" s="54" t="s">
        <v>108</v>
      </c>
      <c r="C92" s="54" t="b">
        <f t="shared" si="15"/>
        <v>1</v>
      </c>
      <c r="D92" s="54">
        <v>195</v>
      </c>
      <c r="E92" s="54" t="s">
        <v>108</v>
      </c>
      <c r="F92" s="55">
        <v>544.48</v>
      </c>
      <c r="G92" s="48">
        <f t="shared" si="13"/>
        <v>1939040.29</v>
      </c>
      <c r="H92" s="55">
        <v>86.05000000000001</v>
      </c>
      <c r="I92" s="56">
        <f t="shared" si="16"/>
        <v>153223.21</v>
      </c>
      <c r="J92" s="57">
        <v>42.66</v>
      </c>
      <c r="K92" s="57">
        <v>0</v>
      </c>
      <c r="L92" s="58">
        <f t="shared" si="17"/>
        <v>81730.59</v>
      </c>
      <c r="M92" s="58">
        <f t="shared" si="18"/>
        <v>0</v>
      </c>
      <c r="N92" s="57">
        <v>2</v>
      </c>
      <c r="O92" s="59">
        <f t="shared" si="19"/>
        <v>1393.54</v>
      </c>
      <c r="P92" s="58">
        <f t="shared" si="20"/>
        <v>2175387.63</v>
      </c>
      <c r="Q92" s="53">
        <v>1031410</v>
      </c>
      <c r="R92" s="58">
        <f t="shared" si="21"/>
        <v>1143977.63</v>
      </c>
      <c r="S92" s="52">
        <v>0</v>
      </c>
      <c r="T92" s="53">
        <v>966155.34</v>
      </c>
      <c r="U92" s="52">
        <f t="shared" si="14"/>
        <v>1043448</v>
      </c>
      <c r="V92" s="58">
        <f t="shared" si="22"/>
        <v>1043448</v>
      </c>
      <c r="W92" s="49">
        <v>0</v>
      </c>
      <c r="X92" s="49">
        <f t="shared" si="23"/>
        <v>1043448</v>
      </c>
      <c r="Y92" s="49"/>
    </row>
    <row r="93" spans="1:25" s="54" customFormat="1" ht="12.75">
      <c r="A93" s="54">
        <v>197</v>
      </c>
      <c r="B93" s="54" t="s">
        <v>109</v>
      </c>
      <c r="C93" s="54" t="b">
        <f t="shared" si="15"/>
        <v>1</v>
      </c>
      <c r="D93" s="54">
        <v>197</v>
      </c>
      <c r="E93" s="54" t="s">
        <v>109</v>
      </c>
      <c r="F93" s="55">
        <v>62.48</v>
      </c>
      <c r="G93" s="48">
        <f t="shared" si="13"/>
        <v>222508.15</v>
      </c>
      <c r="H93" s="55">
        <v>30.42</v>
      </c>
      <c r="I93" s="56">
        <f t="shared" si="16"/>
        <v>54166.76</v>
      </c>
      <c r="J93" s="57">
        <v>9.55</v>
      </c>
      <c r="K93" s="57">
        <v>0</v>
      </c>
      <c r="L93" s="58">
        <f t="shared" si="17"/>
        <v>18296.46</v>
      </c>
      <c r="M93" s="58">
        <f t="shared" si="18"/>
        <v>0</v>
      </c>
      <c r="N93" s="57">
        <v>0</v>
      </c>
      <c r="O93" s="59">
        <f t="shared" si="19"/>
        <v>0</v>
      </c>
      <c r="P93" s="58">
        <f t="shared" si="20"/>
        <v>294971.37</v>
      </c>
      <c r="Q93" s="53">
        <v>142086</v>
      </c>
      <c r="R93" s="58">
        <f t="shared" si="21"/>
        <v>152885.37</v>
      </c>
      <c r="S93" s="52">
        <v>286055</v>
      </c>
      <c r="T93" s="53">
        <v>449564.37</v>
      </c>
      <c r="U93" s="52">
        <f t="shared" si="14"/>
        <v>485530</v>
      </c>
      <c r="V93" s="58">
        <f t="shared" si="22"/>
        <v>438940.37</v>
      </c>
      <c r="W93" s="49">
        <v>0</v>
      </c>
      <c r="X93" s="49">
        <f t="shared" si="23"/>
        <v>438940.37</v>
      </c>
      <c r="Y93" s="49"/>
    </row>
    <row r="94" spans="1:25" s="54" customFormat="1" ht="12.75">
      <c r="A94" s="54">
        <v>199</v>
      </c>
      <c r="B94" s="54" t="s">
        <v>110</v>
      </c>
      <c r="C94" s="54" t="b">
        <f t="shared" si="15"/>
        <v>1</v>
      </c>
      <c r="D94" s="54">
        <v>199</v>
      </c>
      <c r="E94" s="54" t="s">
        <v>110</v>
      </c>
      <c r="F94" s="55">
        <v>2170.0800000000004</v>
      </c>
      <c r="G94" s="48">
        <f t="shared" si="13"/>
        <v>7728240.8</v>
      </c>
      <c r="H94" s="55">
        <v>445.51</v>
      </c>
      <c r="I94" s="56">
        <f t="shared" si="16"/>
        <v>793288.47</v>
      </c>
      <c r="J94" s="57">
        <v>358.21</v>
      </c>
      <c r="K94" s="57">
        <v>29.580000000000002</v>
      </c>
      <c r="L94" s="58">
        <f t="shared" si="17"/>
        <v>686280.21</v>
      </c>
      <c r="M94" s="58">
        <f t="shared" si="18"/>
        <v>20610.46</v>
      </c>
      <c r="N94" s="57">
        <v>2</v>
      </c>
      <c r="O94" s="59">
        <f t="shared" si="19"/>
        <v>1393.54</v>
      </c>
      <c r="P94" s="58">
        <f t="shared" si="20"/>
        <v>9229813.48</v>
      </c>
      <c r="Q94" s="53">
        <v>3167853</v>
      </c>
      <c r="R94" s="58">
        <f t="shared" si="21"/>
        <v>6061960.48</v>
      </c>
      <c r="S94" s="52">
        <v>1040103</v>
      </c>
      <c r="T94" s="53">
        <v>6692846.8100000005</v>
      </c>
      <c r="U94" s="52">
        <f t="shared" si="14"/>
        <v>7228275</v>
      </c>
      <c r="V94" s="58">
        <f t="shared" si="22"/>
        <v>7102063.48</v>
      </c>
      <c r="W94" s="49">
        <v>0</v>
      </c>
      <c r="X94" s="49">
        <f t="shared" si="23"/>
        <v>7102063.48</v>
      </c>
      <c r="Y94" s="49"/>
    </row>
    <row r="95" spans="1:25" s="54" customFormat="1" ht="12.75">
      <c r="A95" s="54">
        <v>201</v>
      </c>
      <c r="B95" s="54" t="s">
        <v>111</v>
      </c>
      <c r="C95" s="54" t="b">
        <f t="shared" si="15"/>
        <v>1</v>
      </c>
      <c r="D95" s="54">
        <v>201</v>
      </c>
      <c r="E95" s="54" t="s">
        <v>111</v>
      </c>
      <c r="F95" s="55">
        <v>380.73</v>
      </c>
      <c r="G95" s="48">
        <f t="shared" si="13"/>
        <v>1355882.33</v>
      </c>
      <c r="H95" s="55">
        <v>105.36</v>
      </c>
      <c r="I95" s="56">
        <f t="shared" si="16"/>
        <v>187607.18</v>
      </c>
      <c r="J95" s="57">
        <v>81.37</v>
      </c>
      <c r="K95" s="57">
        <v>4</v>
      </c>
      <c r="L95" s="58">
        <f t="shared" si="17"/>
        <v>155893.53</v>
      </c>
      <c r="M95" s="58">
        <f t="shared" si="18"/>
        <v>2787.08</v>
      </c>
      <c r="N95" s="57">
        <v>4</v>
      </c>
      <c r="O95" s="59">
        <f t="shared" si="19"/>
        <v>2787.08</v>
      </c>
      <c r="P95" s="58">
        <f t="shared" si="20"/>
        <v>1704957.2000000002</v>
      </c>
      <c r="Q95" s="53">
        <v>577148</v>
      </c>
      <c r="R95" s="58">
        <f t="shared" si="21"/>
        <v>1127809.2000000002</v>
      </c>
      <c r="S95" s="52">
        <v>849335</v>
      </c>
      <c r="T95" s="53">
        <v>1927082.69</v>
      </c>
      <c r="U95" s="52">
        <f t="shared" si="14"/>
        <v>2081249</v>
      </c>
      <c r="V95" s="58">
        <f t="shared" si="22"/>
        <v>1977144.2000000002</v>
      </c>
      <c r="W95" s="49">
        <v>0</v>
      </c>
      <c r="X95" s="49">
        <f t="shared" si="23"/>
        <v>1977144.2000000002</v>
      </c>
      <c r="Y95" s="49"/>
    </row>
    <row r="96" spans="1:25" s="54" customFormat="1" ht="12.75">
      <c r="A96" s="54">
        <v>203</v>
      </c>
      <c r="B96" s="54" t="s">
        <v>112</v>
      </c>
      <c r="C96" s="54" t="b">
        <f t="shared" si="15"/>
        <v>1</v>
      </c>
      <c r="D96" s="54">
        <v>203</v>
      </c>
      <c r="E96" s="54" t="s">
        <v>112</v>
      </c>
      <c r="F96" s="55">
        <v>70.18</v>
      </c>
      <c r="G96" s="48">
        <f t="shared" si="13"/>
        <v>249929.93</v>
      </c>
      <c r="H96" s="55">
        <v>25.59</v>
      </c>
      <c r="I96" s="56">
        <f t="shared" si="16"/>
        <v>45566.32</v>
      </c>
      <c r="J96" s="57">
        <v>9.67</v>
      </c>
      <c r="K96" s="57">
        <v>0.21</v>
      </c>
      <c r="L96" s="58">
        <f t="shared" si="17"/>
        <v>18526.37</v>
      </c>
      <c r="M96" s="58">
        <f t="shared" si="18"/>
        <v>146.32</v>
      </c>
      <c r="N96" s="57">
        <v>0</v>
      </c>
      <c r="O96" s="59">
        <f t="shared" si="19"/>
        <v>0</v>
      </c>
      <c r="P96" s="58">
        <f t="shared" si="20"/>
        <v>314168.94</v>
      </c>
      <c r="Q96" s="53">
        <v>164399</v>
      </c>
      <c r="R96" s="58">
        <f t="shared" si="21"/>
        <v>149769.94</v>
      </c>
      <c r="S96" s="52">
        <v>221681</v>
      </c>
      <c r="T96" s="53">
        <v>399211.1</v>
      </c>
      <c r="U96" s="52">
        <f t="shared" si="14"/>
        <v>431148</v>
      </c>
      <c r="V96" s="58">
        <f t="shared" si="22"/>
        <v>371450.94</v>
      </c>
      <c r="W96" s="49">
        <v>0</v>
      </c>
      <c r="X96" s="49">
        <f t="shared" si="23"/>
        <v>371450.94</v>
      </c>
      <c r="Y96" s="49"/>
    </row>
    <row r="97" spans="1:25" s="54" customFormat="1" ht="12.75">
      <c r="A97" s="54">
        <v>209</v>
      </c>
      <c r="B97" s="54" t="s">
        <v>113</v>
      </c>
      <c r="C97" s="54" t="b">
        <f t="shared" si="15"/>
        <v>1</v>
      </c>
      <c r="D97" s="54">
        <v>209</v>
      </c>
      <c r="E97" s="54" t="s">
        <v>113</v>
      </c>
      <c r="F97" s="55">
        <v>134.78</v>
      </c>
      <c r="G97" s="48">
        <f t="shared" si="13"/>
        <v>479987.97</v>
      </c>
      <c r="H97" s="55">
        <v>44.68</v>
      </c>
      <c r="I97" s="56">
        <f t="shared" si="16"/>
        <v>79558.55</v>
      </c>
      <c r="J97" s="57">
        <v>23.41</v>
      </c>
      <c r="K97" s="57">
        <v>0</v>
      </c>
      <c r="L97" s="58">
        <f t="shared" si="17"/>
        <v>44850.28</v>
      </c>
      <c r="M97" s="58">
        <f t="shared" si="18"/>
        <v>0</v>
      </c>
      <c r="N97" s="57">
        <v>0</v>
      </c>
      <c r="O97" s="59">
        <f t="shared" si="19"/>
        <v>0</v>
      </c>
      <c r="P97" s="58">
        <f t="shared" si="20"/>
        <v>604396.8</v>
      </c>
      <c r="Q97" s="53">
        <v>260059</v>
      </c>
      <c r="R97" s="58">
        <f t="shared" si="21"/>
        <v>344337.80000000005</v>
      </c>
      <c r="S97" s="52">
        <v>250176</v>
      </c>
      <c r="T97" s="53">
        <v>618857.2399999999</v>
      </c>
      <c r="U97" s="52">
        <f t="shared" si="14"/>
        <v>668366</v>
      </c>
      <c r="V97" s="58">
        <f t="shared" si="22"/>
        <v>594513.8</v>
      </c>
      <c r="W97" s="49">
        <v>13903.599999999977</v>
      </c>
      <c r="X97" s="49">
        <f t="shared" si="23"/>
        <v>608417.4</v>
      </c>
      <c r="Y97" s="49"/>
    </row>
    <row r="98" spans="1:25" s="54" customFormat="1" ht="12.75">
      <c r="A98" s="54">
        <v>211</v>
      </c>
      <c r="B98" s="54" t="s">
        <v>114</v>
      </c>
      <c r="C98" s="54" t="b">
        <f t="shared" si="15"/>
        <v>1</v>
      </c>
      <c r="D98" s="54">
        <v>211</v>
      </c>
      <c r="E98" s="54" t="s">
        <v>114</v>
      </c>
      <c r="F98" s="55">
        <v>422.7</v>
      </c>
      <c r="G98" s="48">
        <f t="shared" si="13"/>
        <v>1505348.83</v>
      </c>
      <c r="H98" s="55">
        <v>31.78</v>
      </c>
      <c r="I98" s="56">
        <f t="shared" si="16"/>
        <v>56588.42</v>
      </c>
      <c r="J98" s="57">
        <v>49.010000000000005</v>
      </c>
      <c r="K98" s="57">
        <v>0</v>
      </c>
      <c r="L98" s="58">
        <f t="shared" si="17"/>
        <v>93896.3</v>
      </c>
      <c r="M98" s="58">
        <f t="shared" si="18"/>
        <v>0</v>
      </c>
      <c r="N98" s="57">
        <v>1</v>
      </c>
      <c r="O98" s="59">
        <f t="shared" si="19"/>
        <v>696.77</v>
      </c>
      <c r="P98" s="58">
        <f t="shared" si="20"/>
        <v>1656530.32</v>
      </c>
      <c r="Q98" s="53">
        <v>1136603</v>
      </c>
      <c r="R98" s="58">
        <f t="shared" si="21"/>
        <v>519927.32000000007</v>
      </c>
      <c r="S98" s="52">
        <v>0</v>
      </c>
      <c r="T98" s="53">
        <v>13734</v>
      </c>
      <c r="U98" s="52">
        <f t="shared" si="14"/>
        <v>14833</v>
      </c>
      <c r="V98" s="58">
        <f t="shared" si="22"/>
        <v>14833</v>
      </c>
      <c r="W98" s="49">
        <v>0</v>
      </c>
      <c r="X98" s="49">
        <f t="shared" si="23"/>
        <v>14833</v>
      </c>
      <c r="Y98" s="49"/>
    </row>
    <row r="99" spans="1:25" s="54" customFormat="1" ht="12.75">
      <c r="A99" s="54">
        <v>213</v>
      </c>
      <c r="B99" s="54" t="s">
        <v>115</v>
      </c>
      <c r="C99" s="54" t="b">
        <f t="shared" si="15"/>
        <v>1</v>
      </c>
      <c r="D99" s="54">
        <v>213</v>
      </c>
      <c r="E99" s="54" t="s">
        <v>115</v>
      </c>
      <c r="F99" s="55">
        <v>193.96</v>
      </c>
      <c r="G99" s="48">
        <f t="shared" si="13"/>
        <v>690743.93</v>
      </c>
      <c r="H99" s="55">
        <v>53.91</v>
      </c>
      <c r="I99" s="56">
        <f t="shared" si="16"/>
        <v>95993.76</v>
      </c>
      <c r="J99" s="57">
        <v>25.73</v>
      </c>
      <c r="K99" s="57">
        <v>0</v>
      </c>
      <c r="L99" s="58">
        <f t="shared" si="17"/>
        <v>49295.08</v>
      </c>
      <c r="M99" s="58">
        <f t="shared" si="18"/>
        <v>0</v>
      </c>
      <c r="N99" s="57">
        <v>2</v>
      </c>
      <c r="O99" s="59">
        <f t="shared" si="19"/>
        <v>1393.54</v>
      </c>
      <c r="P99" s="58">
        <f t="shared" si="20"/>
        <v>837426.31</v>
      </c>
      <c r="Q99" s="53">
        <v>330776</v>
      </c>
      <c r="R99" s="58">
        <f t="shared" si="21"/>
        <v>506650.31000000006</v>
      </c>
      <c r="S99" s="52">
        <v>347765</v>
      </c>
      <c r="T99" s="53">
        <v>850988.71</v>
      </c>
      <c r="U99" s="52">
        <f t="shared" si="14"/>
        <v>919068</v>
      </c>
      <c r="V99" s="58">
        <f t="shared" si="22"/>
        <v>854415.31</v>
      </c>
      <c r="W99" s="49">
        <v>0</v>
      </c>
      <c r="X99" s="49">
        <f t="shared" si="23"/>
        <v>854415.31</v>
      </c>
      <c r="Y99" s="49"/>
    </row>
    <row r="100" spans="1:25" s="54" customFormat="1" ht="12.75">
      <c r="A100" s="54">
        <v>215</v>
      </c>
      <c r="B100" s="54" t="s">
        <v>116</v>
      </c>
      <c r="C100" s="54" t="b">
        <f t="shared" si="15"/>
        <v>1</v>
      </c>
      <c r="D100" s="54">
        <v>215</v>
      </c>
      <c r="E100" s="54" t="s">
        <v>116</v>
      </c>
      <c r="F100" s="55">
        <v>530.2</v>
      </c>
      <c r="G100" s="48">
        <f t="shared" si="13"/>
        <v>1888185.35</v>
      </c>
      <c r="H100" s="55">
        <v>30.71</v>
      </c>
      <c r="I100" s="56">
        <f t="shared" si="16"/>
        <v>54683.15</v>
      </c>
      <c r="J100" s="57">
        <v>62.32</v>
      </c>
      <c r="K100" s="57">
        <v>3.5</v>
      </c>
      <c r="L100" s="58">
        <f t="shared" si="17"/>
        <v>119396.4</v>
      </c>
      <c r="M100" s="58">
        <f t="shared" si="18"/>
        <v>2438.7</v>
      </c>
      <c r="N100" s="57">
        <v>2</v>
      </c>
      <c r="O100" s="59">
        <f t="shared" si="19"/>
        <v>1393.54</v>
      </c>
      <c r="P100" s="58">
        <f t="shared" si="20"/>
        <v>2066097.14</v>
      </c>
      <c r="Q100" s="53">
        <v>1621454</v>
      </c>
      <c r="R100" s="58">
        <f t="shared" si="21"/>
        <v>444643.1399999999</v>
      </c>
      <c r="S100" s="52">
        <v>19719</v>
      </c>
      <c r="T100" s="53">
        <v>408678.6499999999</v>
      </c>
      <c r="U100" s="52">
        <f t="shared" si="14"/>
        <v>441373</v>
      </c>
      <c r="V100" s="58">
        <f t="shared" si="22"/>
        <v>441373</v>
      </c>
      <c r="W100" s="49">
        <v>0</v>
      </c>
      <c r="X100" s="49">
        <f t="shared" si="23"/>
        <v>441373</v>
      </c>
      <c r="Y100" s="49"/>
    </row>
    <row r="101" spans="1:25" s="54" customFormat="1" ht="12.75">
      <c r="A101" s="54">
        <v>219</v>
      </c>
      <c r="B101" s="54" t="s">
        <v>117</v>
      </c>
      <c r="C101" s="54" t="b">
        <f t="shared" si="15"/>
        <v>1</v>
      </c>
      <c r="D101" s="54">
        <v>219</v>
      </c>
      <c r="E101" s="54" t="s">
        <v>117</v>
      </c>
      <c r="F101" s="55">
        <v>270.31</v>
      </c>
      <c r="G101" s="48">
        <f t="shared" si="13"/>
        <v>962646.89</v>
      </c>
      <c r="H101" s="55">
        <v>130.13</v>
      </c>
      <c r="I101" s="56">
        <f t="shared" si="16"/>
        <v>231713.38</v>
      </c>
      <c r="J101" s="57">
        <v>37.98</v>
      </c>
      <c r="K101" s="57">
        <v>5.82</v>
      </c>
      <c r="L101" s="58">
        <f t="shared" si="17"/>
        <v>72764.36</v>
      </c>
      <c r="M101" s="58">
        <f t="shared" si="18"/>
        <v>4055.2</v>
      </c>
      <c r="N101" s="57">
        <v>0</v>
      </c>
      <c r="O101" s="59">
        <f t="shared" si="19"/>
        <v>0</v>
      </c>
      <c r="P101" s="58">
        <f t="shared" si="20"/>
        <v>1271179.83</v>
      </c>
      <c r="Q101" s="53">
        <v>230918</v>
      </c>
      <c r="R101" s="58">
        <f t="shared" si="21"/>
        <v>1040261.8300000001</v>
      </c>
      <c r="S101" s="52">
        <v>1186140</v>
      </c>
      <c r="T101" s="53">
        <v>2240136.42</v>
      </c>
      <c r="U101" s="52">
        <f t="shared" si="14"/>
        <v>2419347</v>
      </c>
      <c r="V101" s="58">
        <f t="shared" si="22"/>
        <v>2226401.83</v>
      </c>
      <c r="W101" s="49">
        <v>0</v>
      </c>
      <c r="X101" s="49">
        <f t="shared" si="23"/>
        <v>2226401.83</v>
      </c>
      <c r="Y101" s="49"/>
    </row>
    <row r="102" spans="1:25" s="54" customFormat="1" ht="12.75">
      <c r="A102" s="54">
        <v>221</v>
      </c>
      <c r="B102" s="54" t="s">
        <v>118</v>
      </c>
      <c r="C102" s="54" t="b">
        <f t="shared" si="15"/>
        <v>1</v>
      </c>
      <c r="D102" s="54">
        <v>221</v>
      </c>
      <c r="E102" s="54" t="s">
        <v>118</v>
      </c>
      <c r="F102" s="55">
        <v>49.88</v>
      </c>
      <c r="G102" s="48">
        <f t="shared" si="13"/>
        <v>177636.15</v>
      </c>
      <c r="H102" s="55">
        <v>20.029999999999998</v>
      </c>
      <c r="I102" s="56">
        <f t="shared" si="16"/>
        <v>35666.02</v>
      </c>
      <c r="J102" s="57">
        <v>9.91</v>
      </c>
      <c r="K102" s="57">
        <v>0</v>
      </c>
      <c r="L102" s="58">
        <f t="shared" si="17"/>
        <v>18986.17</v>
      </c>
      <c r="M102" s="58">
        <f t="shared" si="18"/>
        <v>0</v>
      </c>
      <c r="N102" s="57">
        <v>0</v>
      </c>
      <c r="O102" s="59">
        <f t="shared" si="19"/>
        <v>0</v>
      </c>
      <c r="P102" s="58">
        <f t="shared" si="20"/>
        <v>232288.33999999997</v>
      </c>
      <c r="Q102" s="53">
        <v>151861</v>
      </c>
      <c r="R102" s="58">
        <f t="shared" si="21"/>
        <v>80427.33999999997</v>
      </c>
      <c r="S102" s="52">
        <v>204912</v>
      </c>
      <c r="T102" s="53">
        <v>258410.93</v>
      </c>
      <c r="U102" s="52">
        <f t="shared" si="14"/>
        <v>279084</v>
      </c>
      <c r="V102" s="58">
        <f t="shared" si="22"/>
        <v>279084</v>
      </c>
      <c r="W102" s="49">
        <v>0</v>
      </c>
      <c r="X102" s="49">
        <f t="shared" si="23"/>
        <v>279084</v>
      </c>
      <c r="Y102" s="49"/>
    </row>
    <row r="103" spans="1:25" s="54" customFormat="1" ht="12.75">
      <c r="A103" s="54">
        <v>222</v>
      </c>
      <c r="B103" s="54" t="s">
        <v>119</v>
      </c>
      <c r="C103" s="54" t="b">
        <f t="shared" si="15"/>
        <v>1</v>
      </c>
      <c r="D103" s="54">
        <v>222</v>
      </c>
      <c r="E103" s="54" t="s">
        <v>119</v>
      </c>
      <c r="F103" s="55">
        <v>2.3</v>
      </c>
      <c r="G103" s="48">
        <f t="shared" si="13"/>
        <v>8190.92</v>
      </c>
      <c r="H103" s="55">
        <v>0</v>
      </c>
      <c r="I103" s="56">
        <f t="shared" si="16"/>
        <v>0</v>
      </c>
      <c r="J103" s="57">
        <v>0</v>
      </c>
      <c r="K103" s="57">
        <v>0</v>
      </c>
      <c r="L103" s="58">
        <f t="shared" si="17"/>
        <v>0</v>
      </c>
      <c r="M103" s="58">
        <f t="shared" si="18"/>
        <v>0</v>
      </c>
      <c r="N103" s="57">
        <v>0</v>
      </c>
      <c r="O103" s="59">
        <f t="shared" si="19"/>
        <v>0</v>
      </c>
      <c r="P103" s="58">
        <f t="shared" si="20"/>
        <v>8190.92</v>
      </c>
      <c r="Q103" s="53">
        <v>179764</v>
      </c>
      <c r="R103" s="58">
        <f t="shared" si="21"/>
        <v>0</v>
      </c>
      <c r="S103" s="52">
        <v>0</v>
      </c>
      <c r="T103" s="53">
        <v>0</v>
      </c>
      <c r="U103" s="52">
        <f t="shared" si="14"/>
        <v>0</v>
      </c>
      <c r="V103" s="58">
        <f t="shared" si="22"/>
        <v>0</v>
      </c>
      <c r="W103" s="49">
        <v>0</v>
      </c>
      <c r="X103" s="49">
        <f t="shared" si="23"/>
        <v>0</v>
      </c>
      <c r="Y103" s="49"/>
    </row>
    <row r="104" spans="1:25" s="54" customFormat="1" ht="12.75">
      <c r="A104" s="54">
        <v>223</v>
      </c>
      <c r="B104" s="54" t="s">
        <v>120</v>
      </c>
      <c r="C104" s="54" t="b">
        <f t="shared" si="15"/>
        <v>1</v>
      </c>
      <c r="D104" s="54">
        <v>223</v>
      </c>
      <c r="E104" s="54" t="s">
        <v>120</v>
      </c>
      <c r="F104" s="55">
        <v>1266.54</v>
      </c>
      <c r="G104" s="48">
        <f t="shared" si="13"/>
        <v>4510490.91</v>
      </c>
      <c r="H104" s="55">
        <v>131.17000000000002</v>
      </c>
      <c r="I104" s="56">
        <f t="shared" si="16"/>
        <v>233565.24</v>
      </c>
      <c r="J104" s="57">
        <v>212.48999999999998</v>
      </c>
      <c r="K104" s="57">
        <v>6.74</v>
      </c>
      <c r="L104" s="58">
        <f t="shared" si="17"/>
        <v>407101.09</v>
      </c>
      <c r="M104" s="58">
        <f t="shared" si="18"/>
        <v>4696.23</v>
      </c>
      <c r="N104" s="57">
        <v>4.26</v>
      </c>
      <c r="O104" s="59">
        <f t="shared" si="19"/>
        <v>2968.24</v>
      </c>
      <c r="P104" s="58">
        <f t="shared" si="20"/>
        <v>5158821.710000001</v>
      </c>
      <c r="Q104" s="53">
        <v>2352691</v>
      </c>
      <c r="R104" s="58">
        <f t="shared" si="21"/>
        <v>2806130.710000001</v>
      </c>
      <c r="S104" s="52">
        <v>13676</v>
      </c>
      <c r="T104" s="53">
        <v>2859848.76</v>
      </c>
      <c r="U104" s="52">
        <f t="shared" si="14"/>
        <v>3088637</v>
      </c>
      <c r="V104" s="58">
        <f t="shared" si="22"/>
        <v>2819806.710000001</v>
      </c>
      <c r="W104" s="49">
        <v>0</v>
      </c>
      <c r="X104" s="49">
        <f t="shared" si="23"/>
        <v>2819806.710000001</v>
      </c>
      <c r="Y104" s="49"/>
    </row>
    <row r="105" spans="1:25" s="54" customFormat="1" ht="12.75">
      <c r="A105" s="54">
        <v>225</v>
      </c>
      <c r="B105" s="54" t="s">
        <v>121</v>
      </c>
      <c r="C105" s="54" t="b">
        <f t="shared" si="15"/>
        <v>1</v>
      </c>
      <c r="D105" s="54">
        <v>225</v>
      </c>
      <c r="E105" s="54" t="s">
        <v>121</v>
      </c>
      <c r="F105" s="55">
        <v>1602.92</v>
      </c>
      <c r="G105" s="48">
        <f t="shared" si="13"/>
        <v>5708430.91</v>
      </c>
      <c r="H105" s="55">
        <v>291.34000000000003</v>
      </c>
      <c r="I105" s="56">
        <f t="shared" si="16"/>
        <v>518768.74</v>
      </c>
      <c r="J105" s="57">
        <v>174.78</v>
      </c>
      <c r="K105" s="57">
        <v>15.29</v>
      </c>
      <c r="L105" s="58">
        <f t="shared" si="17"/>
        <v>334854.01</v>
      </c>
      <c r="M105" s="58">
        <f t="shared" si="18"/>
        <v>10653.61</v>
      </c>
      <c r="N105" s="57">
        <v>2</v>
      </c>
      <c r="O105" s="59">
        <f t="shared" si="19"/>
        <v>1393.54</v>
      </c>
      <c r="P105" s="58">
        <f t="shared" si="20"/>
        <v>6574100.8100000005</v>
      </c>
      <c r="Q105" s="53">
        <v>6769141</v>
      </c>
      <c r="R105" s="58">
        <f t="shared" si="21"/>
        <v>0</v>
      </c>
      <c r="S105" s="52">
        <v>0</v>
      </c>
      <c r="T105" s="53">
        <v>50129.88</v>
      </c>
      <c r="U105" s="52">
        <f t="shared" si="14"/>
        <v>54140</v>
      </c>
      <c r="V105" s="58">
        <f t="shared" si="22"/>
        <v>0</v>
      </c>
      <c r="W105" s="49">
        <v>0</v>
      </c>
      <c r="X105" s="49">
        <f t="shared" si="23"/>
        <v>0</v>
      </c>
      <c r="Y105" s="49"/>
    </row>
    <row r="106" spans="1:25" s="54" customFormat="1" ht="12.75">
      <c r="A106" s="54">
        <v>227</v>
      </c>
      <c r="B106" s="54" t="s">
        <v>122</v>
      </c>
      <c r="C106" s="54" t="b">
        <f t="shared" si="15"/>
        <v>1</v>
      </c>
      <c r="D106" s="54">
        <v>227</v>
      </c>
      <c r="E106" s="54" t="s">
        <v>122</v>
      </c>
      <c r="F106" s="55">
        <v>340.82</v>
      </c>
      <c r="G106" s="48">
        <f t="shared" si="13"/>
        <v>1213752.04</v>
      </c>
      <c r="H106" s="55">
        <v>20.63</v>
      </c>
      <c r="I106" s="56">
        <f t="shared" si="16"/>
        <v>36734.4</v>
      </c>
      <c r="J106" s="57">
        <v>38.55</v>
      </c>
      <c r="K106" s="57">
        <v>0</v>
      </c>
      <c r="L106" s="58">
        <f t="shared" si="17"/>
        <v>73856.4</v>
      </c>
      <c r="M106" s="58">
        <f t="shared" si="18"/>
        <v>0</v>
      </c>
      <c r="N106" s="57">
        <v>2</v>
      </c>
      <c r="O106" s="59">
        <f t="shared" si="19"/>
        <v>1393.54</v>
      </c>
      <c r="P106" s="58">
        <f t="shared" si="20"/>
        <v>1325736.38</v>
      </c>
      <c r="Q106" s="53">
        <v>1006265</v>
      </c>
      <c r="R106" s="58">
        <f t="shared" si="21"/>
        <v>319471.3799999999</v>
      </c>
      <c r="S106" s="52">
        <v>0</v>
      </c>
      <c r="T106" s="53">
        <v>168326</v>
      </c>
      <c r="U106" s="52">
        <f t="shared" si="14"/>
        <v>181792</v>
      </c>
      <c r="V106" s="58">
        <f t="shared" si="22"/>
        <v>181792</v>
      </c>
      <c r="W106" s="49">
        <v>0</v>
      </c>
      <c r="X106" s="49">
        <f t="shared" si="23"/>
        <v>181792</v>
      </c>
      <c r="Y106" s="49"/>
    </row>
    <row r="107" spans="1:25" s="54" customFormat="1" ht="12.75">
      <c r="A107" s="54">
        <v>231</v>
      </c>
      <c r="B107" s="54" t="s">
        <v>123</v>
      </c>
      <c r="C107" s="54" t="b">
        <f t="shared" si="15"/>
        <v>1</v>
      </c>
      <c r="D107" s="54">
        <v>231</v>
      </c>
      <c r="E107" s="54" t="s">
        <v>123</v>
      </c>
      <c r="F107" s="55">
        <v>166.18</v>
      </c>
      <c r="G107" s="48">
        <f t="shared" si="13"/>
        <v>591811.85</v>
      </c>
      <c r="H107" s="55">
        <v>30.49</v>
      </c>
      <c r="I107" s="56">
        <f t="shared" si="16"/>
        <v>54291.41</v>
      </c>
      <c r="J107" s="57">
        <v>26.16</v>
      </c>
      <c r="K107" s="57">
        <v>0.87</v>
      </c>
      <c r="L107" s="58">
        <f t="shared" si="17"/>
        <v>50118.9</v>
      </c>
      <c r="M107" s="58">
        <f t="shared" si="18"/>
        <v>606.19</v>
      </c>
      <c r="N107" s="57">
        <v>0</v>
      </c>
      <c r="O107" s="59">
        <f t="shared" si="19"/>
        <v>0</v>
      </c>
      <c r="P107" s="58">
        <f t="shared" si="20"/>
        <v>696828.35</v>
      </c>
      <c r="Q107" s="53">
        <v>592558</v>
      </c>
      <c r="R107" s="58">
        <f t="shared" si="21"/>
        <v>104270.34999999998</v>
      </c>
      <c r="S107" s="52">
        <v>128961</v>
      </c>
      <c r="T107" s="53">
        <v>238134.46999999997</v>
      </c>
      <c r="U107" s="52">
        <f t="shared" si="14"/>
        <v>257185</v>
      </c>
      <c r="V107" s="58">
        <f t="shared" si="22"/>
        <v>233231.34999999998</v>
      </c>
      <c r="W107" s="49">
        <v>0</v>
      </c>
      <c r="X107" s="49">
        <f t="shared" si="23"/>
        <v>233231.34999999998</v>
      </c>
      <c r="Y107" s="49"/>
    </row>
    <row r="108" spans="1:245" s="54" customFormat="1" ht="12.75">
      <c r="A108" s="54">
        <v>233</v>
      </c>
      <c r="B108" s="55" t="s">
        <v>124</v>
      </c>
      <c r="C108" s="60" t="b">
        <f t="shared" si="15"/>
        <v>1</v>
      </c>
      <c r="D108" s="52">
        <v>233</v>
      </c>
      <c r="E108" s="54" t="s">
        <v>124</v>
      </c>
      <c r="F108" s="55">
        <v>1171.3</v>
      </c>
      <c r="G108" s="48">
        <f t="shared" si="13"/>
        <v>4171315.55</v>
      </c>
      <c r="H108" s="55">
        <v>37.67</v>
      </c>
      <c r="I108" s="56">
        <f t="shared" si="16"/>
        <v>67076.33</v>
      </c>
      <c r="J108" s="57">
        <v>128.68</v>
      </c>
      <c r="K108" s="57">
        <v>24.419999999999998</v>
      </c>
      <c r="L108" s="58">
        <f t="shared" si="17"/>
        <v>246532.86</v>
      </c>
      <c r="M108" s="58">
        <f t="shared" si="18"/>
        <v>17015.12</v>
      </c>
      <c r="N108" s="57">
        <v>1</v>
      </c>
      <c r="O108" s="59">
        <f t="shared" si="19"/>
        <v>696.77</v>
      </c>
      <c r="P108" s="58">
        <f t="shared" si="20"/>
        <v>4502636.63</v>
      </c>
      <c r="Q108" s="53">
        <v>4955338</v>
      </c>
      <c r="R108" s="58">
        <f t="shared" si="21"/>
        <v>0</v>
      </c>
      <c r="S108" s="52">
        <v>0</v>
      </c>
      <c r="T108" s="53">
        <v>0</v>
      </c>
      <c r="U108" s="52">
        <f t="shared" si="14"/>
        <v>0</v>
      </c>
      <c r="V108" s="58">
        <f t="shared" si="22"/>
        <v>0</v>
      </c>
      <c r="W108" s="49">
        <v>0</v>
      </c>
      <c r="X108" s="49">
        <f t="shared" si="23"/>
        <v>0</v>
      </c>
      <c r="Y108" s="49"/>
      <c r="BZ108" s="52"/>
      <c r="CA108" s="52"/>
      <c r="CB108" s="52"/>
      <c r="CC108" s="52"/>
      <c r="CD108" s="61"/>
      <c r="CE108" s="52"/>
      <c r="CF108" s="52"/>
      <c r="CG108" s="52"/>
      <c r="CK108" s="55"/>
      <c r="CL108" s="60"/>
      <c r="CM108" s="52"/>
      <c r="CN108" s="57"/>
      <c r="CO108" s="57"/>
      <c r="CP108" s="52"/>
      <c r="CQ108" s="52"/>
      <c r="CR108" s="52"/>
      <c r="CS108" s="52"/>
      <c r="CT108" s="61"/>
      <c r="CU108" s="52"/>
      <c r="CV108" s="52"/>
      <c r="CW108" s="52"/>
      <c r="DA108" s="55"/>
      <c r="DB108" s="60"/>
      <c r="DC108" s="52"/>
      <c r="DD108" s="57"/>
      <c r="DE108" s="57"/>
      <c r="DF108" s="52"/>
      <c r="DG108" s="52"/>
      <c r="DH108" s="52"/>
      <c r="DI108" s="52"/>
      <c r="DJ108" s="61"/>
      <c r="DK108" s="52"/>
      <c r="DL108" s="52"/>
      <c r="DM108" s="52"/>
      <c r="DQ108" s="55"/>
      <c r="DR108" s="60"/>
      <c r="DS108" s="52"/>
      <c r="DT108" s="57"/>
      <c r="DU108" s="57"/>
      <c r="DV108" s="52"/>
      <c r="DW108" s="52"/>
      <c r="DX108" s="52"/>
      <c r="DY108" s="52"/>
      <c r="DZ108" s="61"/>
      <c r="EA108" s="52"/>
      <c r="EB108" s="52"/>
      <c r="EC108" s="52"/>
      <c r="EG108" s="55"/>
      <c r="EH108" s="60"/>
      <c r="EI108" s="52"/>
      <c r="EJ108" s="57"/>
      <c r="EK108" s="57"/>
      <c r="EL108" s="52"/>
      <c r="EM108" s="52"/>
      <c r="EN108" s="52"/>
      <c r="EO108" s="52"/>
      <c r="EP108" s="61"/>
      <c r="EQ108" s="52"/>
      <c r="ER108" s="52"/>
      <c r="ES108" s="52"/>
      <c r="EW108" s="55"/>
      <c r="EX108" s="60"/>
      <c r="EY108" s="52"/>
      <c r="EZ108" s="57"/>
      <c r="FA108" s="57"/>
      <c r="FB108" s="52"/>
      <c r="FC108" s="52"/>
      <c r="FD108" s="52"/>
      <c r="FE108" s="52"/>
      <c r="FF108" s="61"/>
      <c r="FG108" s="52"/>
      <c r="FH108" s="52"/>
      <c r="FI108" s="52"/>
      <c r="FM108" s="55"/>
      <c r="FN108" s="60"/>
      <c r="FO108" s="52"/>
      <c r="FP108" s="57"/>
      <c r="FQ108" s="57"/>
      <c r="FR108" s="52"/>
      <c r="FS108" s="52"/>
      <c r="FT108" s="52"/>
      <c r="FU108" s="52"/>
      <c r="FV108" s="61"/>
      <c r="FW108" s="52"/>
      <c r="FX108" s="52"/>
      <c r="FY108" s="52"/>
      <c r="GC108" s="55"/>
      <c r="GD108" s="60"/>
      <c r="GE108" s="52"/>
      <c r="GF108" s="57"/>
      <c r="GG108" s="57"/>
      <c r="GH108" s="52"/>
      <c r="GI108" s="52"/>
      <c r="GJ108" s="52"/>
      <c r="GK108" s="52"/>
      <c r="GL108" s="61"/>
      <c r="GM108" s="52"/>
      <c r="GN108" s="52"/>
      <c r="GO108" s="52"/>
      <c r="GS108" s="55"/>
      <c r="GT108" s="60"/>
      <c r="GU108" s="52"/>
      <c r="GV108" s="57"/>
      <c r="GW108" s="57"/>
      <c r="GX108" s="52"/>
      <c r="GY108" s="52"/>
      <c r="GZ108" s="52"/>
      <c r="HA108" s="52"/>
      <c r="HB108" s="61"/>
      <c r="HC108" s="52"/>
      <c r="HD108" s="52"/>
      <c r="HE108" s="52"/>
      <c r="HI108" s="55"/>
      <c r="HJ108" s="60"/>
      <c r="HK108" s="52"/>
      <c r="HL108" s="57"/>
      <c r="HM108" s="57"/>
      <c r="HN108" s="52"/>
      <c r="HO108" s="52"/>
      <c r="HP108" s="52"/>
      <c r="HQ108" s="52"/>
      <c r="HR108" s="61"/>
      <c r="HS108" s="52"/>
      <c r="HT108" s="52"/>
      <c r="HU108" s="52"/>
      <c r="HY108" s="55"/>
      <c r="HZ108" s="60"/>
      <c r="IA108" s="52"/>
      <c r="IB108" s="57"/>
      <c r="IC108" s="57"/>
      <c r="ID108" s="52"/>
      <c r="IE108" s="52"/>
      <c r="IF108" s="52"/>
      <c r="IG108" s="52"/>
      <c r="IH108" s="61"/>
      <c r="II108" s="52"/>
      <c r="IJ108" s="52"/>
      <c r="IK108" s="52"/>
    </row>
    <row r="109" spans="1:25" s="54" customFormat="1" ht="12.75">
      <c r="A109" s="54">
        <v>235</v>
      </c>
      <c r="B109" s="54" t="s">
        <v>125</v>
      </c>
      <c r="C109" s="54" t="b">
        <f t="shared" si="15"/>
        <v>1</v>
      </c>
      <c r="D109" s="54">
        <v>235</v>
      </c>
      <c r="E109" s="54" t="s">
        <v>125</v>
      </c>
      <c r="F109" s="55">
        <v>68.33</v>
      </c>
      <c r="G109" s="48">
        <f t="shared" si="13"/>
        <v>243341.58</v>
      </c>
      <c r="H109" s="55">
        <v>16.51</v>
      </c>
      <c r="I109" s="56">
        <f t="shared" si="16"/>
        <v>29398.2</v>
      </c>
      <c r="J109" s="57">
        <v>13.12</v>
      </c>
      <c r="K109" s="57">
        <v>1</v>
      </c>
      <c r="L109" s="58">
        <f t="shared" si="17"/>
        <v>25136.08</v>
      </c>
      <c r="M109" s="58">
        <f t="shared" si="18"/>
        <v>696.77</v>
      </c>
      <c r="N109" s="57">
        <v>1</v>
      </c>
      <c r="O109" s="59">
        <f t="shared" si="19"/>
        <v>696.77</v>
      </c>
      <c r="P109" s="58">
        <f t="shared" si="20"/>
        <v>299269.4</v>
      </c>
      <c r="Q109" s="53">
        <v>447944</v>
      </c>
      <c r="R109" s="58">
        <f t="shared" si="21"/>
        <v>0</v>
      </c>
      <c r="S109" s="52">
        <v>13345</v>
      </c>
      <c r="T109" s="53">
        <v>13345</v>
      </c>
      <c r="U109" s="52">
        <f t="shared" si="14"/>
        <v>14413</v>
      </c>
      <c r="V109" s="58">
        <f t="shared" si="22"/>
        <v>13345</v>
      </c>
      <c r="W109" s="49">
        <v>0</v>
      </c>
      <c r="X109" s="49">
        <f t="shared" si="23"/>
        <v>13345</v>
      </c>
      <c r="Y109" s="49"/>
    </row>
    <row r="110" spans="1:25" s="54" customFormat="1" ht="12.75">
      <c r="A110" s="54">
        <v>236</v>
      </c>
      <c r="B110" s="54" t="s">
        <v>126</v>
      </c>
      <c r="C110" s="54" t="b">
        <f t="shared" si="15"/>
        <v>1</v>
      </c>
      <c r="D110" s="54">
        <v>236</v>
      </c>
      <c r="E110" s="54" t="s">
        <v>126</v>
      </c>
      <c r="F110" s="55">
        <v>0.98</v>
      </c>
      <c r="G110" s="48">
        <f t="shared" si="13"/>
        <v>3490.04</v>
      </c>
      <c r="H110" s="55">
        <v>0</v>
      </c>
      <c r="I110" s="56">
        <f t="shared" si="16"/>
        <v>0</v>
      </c>
      <c r="J110" s="57">
        <v>0</v>
      </c>
      <c r="K110" s="57">
        <v>0</v>
      </c>
      <c r="L110" s="58">
        <f t="shared" si="17"/>
        <v>0</v>
      </c>
      <c r="M110" s="58">
        <f t="shared" si="18"/>
        <v>0</v>
      </c>
      <c r="N110" s="57">
        <v>0</v>
      </c>
      <c r="O110" s="59">
        <f t="shared" si="19"/>
        <v>0</v>
      </c>
      <c r="P110" s="58">
        <f t="shared" si="20"/>
        <v>3490.04</v>
      </c>
      <c r="Q110" s="53">
        <v>35782</v>
      </c>
      <c r="R110" s="58">
        <f t="shared" si="21"/>
        <v>0</v>
      </c>
      <c r="S110" s="52">
        <v>0</v>
      </c>
      <c r="T110" s="53">
        <v>0</v>
      </c>
      <c r="U110" s="52">
        <f t="shared" si="14"/>
        <v>0</v>
      </c>
      <c r="V110" s="58">
        <f t="shared" si="22"/>
        <v>0</v>
      </c>
      <c r="W110" s="49">
        <v>0</v>
      </c>
      <c r="X110" s="49">
        <f t="shared" si="23"/>
        <v>0</v>
      </c>
      <c r="Y110" s="49"/>
    </row>
    <row r="111" spans="1:25" s="54" customFormat="1" ht="12.75">
      <c r="A111" s="54">
        <v>238</v>
      </c>
      <c r="B111" s="54" t="s">
        <v>127</v>
      </c>
      <c r="C111" s="54" t="b">
        <f t="shared" si="15"/>
        <v>1</v>
      </c>
      <c r="D111" s="54">
        <v>238</v>
      </c>
      <c r="E111" s="54" t="s">
        <v>127</v>
      </c>
      <c r="F111" s="55">
        <v>589.57</v>
      </c>
      <c r="G111" s="48">
        <f t="shared" si="13"/>
        <v>2099617.95</v>
      </c>
      <c r="H111" s="55">
        <v>252.2</v>
      </c>
      <c r="I111" s="56">
        <f t="shared" si="16"/>
        <v>449074.89</v>
      </c>
      <c r="J111" s="57">
        <v>106.87</v>
      </c>
      <c r="K111" s="57">
        <v>7.18</v>
      </c>
      <c r="L111" s="58">
        <f t="shared" si="17"/>
        <v>204747.96</v>
      </c>
      <c r="M111" s="58">
        <f t="shared" si="18"/>
        <v>5002.81</v>
      </c>
      <c r="N111" s="57">
        <v>11.45</v>
      </c>
      <c r="O111" s="59">
        <f t="shared" si="19"/>
        <v>7978.02</v>
      </c>
      <c r="P111" s="58">
        <f t="shared" si="20"/>
        <v>2766421.6300000004</v>
      </c>
      <c r="Q111" s="53">
        <v>751038</v>
      </c>
      <c r="R111" s="58">
        <f t="shared" si="21"/>
        <v>2015383.6300000004</v>
      </c>
      <c r="S111" s="52">
        <v>2109770</v>
      </c>
      <c r="T111" s="53">
        <v>4104789.9</v>
      </c>
      <c r="U111" s="52">
        <f t="shared" si="14"/>
        <v>4433173</v>
      </c>
      <c r="V111" s="58">
        <f t="shared" si="22"/>
        <v>4125153.6300000004</v>
      </c>
      <c r="W111" s="49">
        <v>0</v>
      </c>
      <c r="X111" s="49">
        <f t="shared" si="23"/>
        <v>4125153.6300000004</v>
      </c>
      <c r="Y111" s="49"/>
    </row>
    <row r="112" spans="1:25" s="54" customFormat="1" ht="12.75">
      <c r="A112" s="54">
        <v>243</v>
      </c>
      <c r="B112" s="54" t="s">
        <v>128</v>
      </c>
      <c r="C112" s="54" t="b">
        <f t="shared" si="15"/>
        <v>1</v>
      </c>
      <c r="D112" s="54">
        <v>243</v>
      </c>
      <c r="E112" s="54" t="s">
        <v>128</v>
      </c>
      <c r="F112" s="55">
        <v>39.05</v>
      </c>
      <c r="G112" s="48">
        <f t="shared" si="13"/>
        <v>139067.59</v>
      </c>
      <c r="H112" s="55">
        <v>10.4</v>
      </c>
      <c r="I112" s="56">
        <f t="shared" si="16"/>
        <v>18518.55</v>
      </c>
      <c r="J112" s="57">
        <v>6.54</v>
      </c>
      <c r="K112" s="57">
        <v>0</v>
      </c>
      <c r="L112" s="58">
        <f t="shared" si="17"/>
        <v>12529.72</v>
      </c>
      <c r="M112" s="58">
        <f t="shared" si="18"/>
        <v>0</v>
      </c>
      <c r="N112" s="57">
        <v>0</v>
      </c>
      <c r="O112" s="59">
        <f t="shared" si="19"/>
        <v>0</v>
      </c>
      <c r="P112" s="58">
        <f t="shared" si="20"/>
        <v>170115.86</v>
      </c>
      <c r="Q112" s="53">
        <v>643432</v>
      </c>
      <c r="R112" s="58">
        <f t="shared" si="21"/>
        <v>0</v>
      </c>
      <c r="S112" s="52">
        <v>0</v>
      </c>
      <c r="T112" s="53">
        <v>0</v>
      </c>
      <c r="U112" s="52">
        <f t="shared" si="14"/>
        <v>0</v>
      </c>
      <c r="V112" s="58">
        <f t="shared" si="22"/>
        <v>0</v>
      </c>
      <c r="W112" s="49">
        <v>0</v>
      </c>
      <c r="X112" s="49">
        <f t="shared" si="23"/>
        <v>0</v>
      </c>
      <c r="Y112" s="49"/>
    </row>
    <row r="113" spans="1:25" s="54" customFormat="1" ht="12.75">
      <c r="A113" s="54">
        <v>245</v>
      </c>
      <c r="B113" s="54" t="s">
        <v>129</v>
      </c>
      <c r="C113" s="54" t="b">
        <f t="shared" si="15"/>
        <v>1</v>
      </c>
      <c r="D113" s="54">
        <v>245</v>
      </c>
      <c r="E113" s="54" t="s">
        <v>129</v>
      </c>
      <c r="F113" s="55">
        <v>526.93</v>
      </c>
      <c r="G113" s="48">
        <f t="shared" si="13"/>
        <v>1876540</v>
      </c>
      <c r="H113" s="55">
        <v>134.29000000000002</v>
      </c>
      <c r="I113" s="56">
        <f t="shared" si="16"/>
        <v>239120.8</v>
      </c>
      <c r="J113" s="57">
        <v>104.66</v>
      </c>
      <c r="K113" s="57">
        <v>0</v>
      </c>
      <c r="L113" s="58">
        <f t="shared" si="17"/>
        <v>200513.91</v>
      </c>
      <c r="M113" s="58">
        <f t="shared" si="18"/>
        <v>0</v>
      </c>
      <c r="N113" s="57">
        <v>0.99</v>
      </c>
      <c r="O113" s="59">
        <f t="shared" si="19"/>
        <v>689.8</v>
      </c>
      <c r="P113" s="58">
        <f t="shared" si="20"/>
        <v>2316864.51</v>
      </c>
      <c r="Q113" s="53">
        <v>900029</v>
      </c>
      <c r="R113" s="58">
        <f t="shared" si="21"/>
        <v>1416835.5099999998</v>
      </c>
      <c r="S113" s="52">
        <v>839188</v>
      </c>
      <c r="T113" s="53">
        <v>2237466.62</v>
      </c>
      <c r="U113" s="52">
        <f t="shared" si="14"/>
        <v>2416464</v>
      </c>
      <c r="V113" s="58">
        <f t="shared" si="22"/>
        <v>2256023.51</v>
      </c>
      <c r="W113" s="49">
        <v>0</v>
      </c>
      <c r="X113" s="49">
        <f t="shared" si="23"/>
        <v>2256023.51</v>
      </c>
      <c r="Y113" s="49"/>
    </row>
    <row r="114" spans="1:25" s="54" customFormat="1" ht="12.75">
      <c r="A114" s="54">
        <v>247</v>
      </c>
      <c r="B114" s="54" t="s">
        <v>130</v>
      </c>
      <c r="C114" s="54" t="b">
        <f t="shared" si="15"/>
        <v>1</v>
      </c>
      <c r="D114" s="54">
        <v>247</v>
      </c>
      <c r="E114" s="54" t="s">
        <v>130</v>
      </c>
      <c r="F114" s="55">
        <v>126.27</v>
      </c>
      <c r="G114" s="48">
        <f t="shared" si="13"/>
        <v>449681.56</v>
      </c>
      <c r="H114" s="55">
        <v>50</v>
      </c>
      <c r="I114" s="56">
        <f t="shared" si="16"/>
        <v>89031.5</v>
      </c>
      <c r="J114" s="57">
        <v>14.79</v>
      </c>
      <c r="K114" s="57">
        <v>0</v>
      </c>
      <c r="L114" s="58">
        <f t="shared" si="17"/>
        <v>28335.57</v>
      </c>
      <c r="M114" s="58">
        <f t="shared" si="18"/>
        <v>0</v>
      </c>
      <c r="N114" s="57">
        <v>1</v>
      </c>
      <c r="O114" s="59">
        <f t="shared" si="19"/>
        <v>696.77</v>
      </c>
      <c r="P114" s="58">
        <f t="shared" si="20"/>
        <v>567745.4</v>
      </c>
      <c r="Q114" s="53">
        <v>175157</v>
      </c>
      <c r="R114" s="58">
        <f t="shared" si="21"/>
        <v>392588.4</v>
      </c>
      <c r="S114" s="52">
        <v>64565</v>
      </c>
      <c r="T114" s="53">
        <v>459769.05000000005</v>
      </c>
      <c r="U114" s="52">
        <f t="shared" si="14"/>
        <v>496551</v>
      </c>
      <c r="V114" s="58">
        <f t="shared" si="22"/>
        <v>457153.4</v>
      </c>
      <c r="W114" s="49">
        <v>0</v>
      </c>
      <c r="X114" s="49">
        <f t="shared" si="23"/>
        <v>457153.4</v>
      </c>
      <c r="Y114" s="49"/>
    </row>
    <row r="115" spans="1:25" s="54" customFormat="1" ht="12.75">
      <c r="A115" s="54">
        <v>249</v>
      </c>
      <c r="B115" s="54" t="s">
        <v>131</v>
      </c>
      <c r="C115" s="54" t="b">
        <f t="shared" si="15"/>
        <v>1</v>
      </c>
      <c r="D115" s="54">
        <v>249</v>
      </c>
      <c r="E115" s="54" t="s">
        <v>131</v>
      </c>
      <c r="F115" s="55">
        <v>869.95</v>
      </c>
      <c r="G115" s="48">
        <f t="shared" si="13"/>
        <v>3098126.84</v>
      </c>
      <c r="H115" s="55">
        <v>399.81</v>
      </c>
      <c r="I115" s="56">
        <f t="shared" si="16"/>
        <v>711913.68</v>
      </c>
      <c r="J115" s="57">
        <v>190.29</v>
      </c>
      <c r="K115" s="57">
        <v>6.26</v>
      </c>
      <c r="L115" s="58">
        <f t="shared" si="17"/>
        <v>364569</v>
      </c>
      <c r="M115" s="58">
        <f t="shared" si="18"/>
        <v>4361.78</v>
      </c>
      <c r="N115" s="57">
        <v>7.49</v>
      </c>
      <c r="O115" s="59">
        <f t="shared" si="19"/>
        <v>5218.81</v>
      </c>
      <c r="P115" s="58">
        <f t="shared" si="20"/>
        <v>4184190.11</v>
      </c>
      <c r="Q115" s="53">
        <v>1114749</v>
      </c>
      <c r="R115" s="58">
        <f t="shared" si="21"/>
        <v>3069441.11</v>
      </c>
      <c r="S115" s="52">
        <v>2337908</v>
      </c>
      <c r="T115" s="53">
        <v>5398135.55</v>
      </c>
      <c r="U115" s="52">
        <f t="shared" si="14"/>
        <v>5829986</v>
      </c>
      <c r="V115" s="58">
        <f t="shared" si="22"/>
        <v>5407349.109999999</v>
      </c>
      <c r="W115" s="49">
        <v>0</v>
      </c>
      <c r="X115" s="49">
        <f t="shared" si="23"/>
        <v>5407349.109999999</v>
      </c>
      <c r="Y115" s="49"/>
    </row>
    <row r="116" spans="1:25" s="54" customFormat="1" ht="12.75">
      <c r="A116" s="54">
        <v>255</v>
      </c>
      <c r="B116" s="54" t="s">
        <v>132</v>
      </c>
      <c r="C116" s="54" t="b">
        <f t="shared" si="15"/>
        <v>1</v>
      </c>
      <c r="D116" s="54">
        <v>255</v>
      </c>
      <c r="E116" s="54" t="s">
        <v>132</v>
      </c>
      <c r="F116" s="55">
        <v>498.95000000000005</v>
      </c>
      <c r="G116" s="48">
        <f t="shared" si="13"/>
        <v>1776895.67</v>
      </c>
      <c r="H116" s="55">
        <v>198.33</v>
      </c>
      <c r="I116" s="56">
        <f t="shared" si="16"/>
        <v>353152.35</v>
      </c>
      <c r="J116" s="57">
        <v>99.22</v>
      </c>
      <c r="K116" s="57">
        <v>2.2800000000000002</v>
      </c>
      <c r="L116" s="58">
        <f t="shared" si="17"/>
        <v>190091.63</v>
      </c>
      <c r="M116" s="58">
        <f t="shared" si="18"/>
        <v>1588.64</v>
      </c>
      <c r="N116" s="57">
        <v>4.36</v>
      </c>
      <c r="O116" s="59">
        <f t="shared" si="19"/>
        <v>3037.92</v>
      </c>
      <c r="P116" s="58">
        <f t="shared" si="20"/>
        <v>2324766.21</v>
      </c>
      <c r="Q116" s="53">
        <v>578430</v>
      </c>
      <c r="R116" s="58">
        <f t="shared" si="21"/>
        <v>1746336.21</v>
      </c>
      <c r="S116" s="52">
        <v>2455617</v>
      </c>
      <c r="T116" s="53">
        <v>4189809.85</v>
      </c>
      <c r="U116" s="52">
        <f t="shared" si="14"/>
        <v>4524995</v>
      </c>
      <c r="V116" s="58">
        <f t="shared" si="22"/>
        <v>4201953.21</v>
      </c>
      <c r="W116" s="49">
        <v>0</v>
      </c>
      <c r="X116" s="49">
        <f t="shared" si="23"/>
        <v>4201953.21</v>
      </c>
      <c r="Y116" s="49"/>
    </row>
    <row r="117" spans="1:245" s="54" customFormat="1" ht="12.75">
      <c r="A117" s="54">
        <v>257</v>
      </c>
      <c r="B117" s="55" t="s">
        <v>133</v>
      </c>
      <c r="C117" s="60" t="b">
        <f t="shared" si="15"/>
        <v>1</v>
      </c>
      <c r="D117" s="52">
        <v>257</v>
      </c>
      <c r="E117" s="54" t="s">
        <v>133</v>
      </c>
      <c r="F117" s="55">
        <v>236.96</v>
      </c>
      <c r="G117" s="48">
        <f t="shared" si="13"/>
        <v>843878.54</v>
      </c>
      <c r="H117" s="55">
        <v>63.49</v>
      </c>
      <c r="I117" s="56">
        <f t="shared" si="16"/>
        <v>113052.2</v>
      </c>
      <c r="J117" s="57">
        <v>43.76</v>
      </c>
      <c r="K117" s="57">
        <v>2</v>
      </c>
      <c r="L117" s="58">
        <f t="shared" si="17"/>
        <v>83838.03</v>
      </c>
      <c r="M117" s="58">
        <f t="shared" si="18"/>
        <v>1393.54</v>
      </c>
      <c r="N117" s="57">
        <v>0</v>
      </c>
      <c r="O117" s="59">
        <f t="shared" si="19"/>
        <v>0</v>
      </c>
      <c r="P117" s="58">
        <f t="shared" si="20"/>
        <v>1042162.31</v>
      </c>
      <c r="Q117" s="53">
        <v>1771544</v>
      </c>
      <c r="R117" s="58">
        <f t="shared" si="21"/>
        <v>0</v>
      </c>
      <c r="S117" s="52">
        <v>0</v>
      </c>
      <c r="T117" s="53">
        <v>0</v>
      </c>
      <c r="U117" s="52">
        <f t="shared" si="14"/>
        <v>0</v>
      </c>
      <c r="V117" s="58">
        <f t="shared" si="22"/>
        <v>0</v>
      </c>
      <c r="W117" s="49">
        <v>0</v>
      </c>
      <c r="X117" s="49">
        <f t="shared" si="23"/>
        <v>0</v>
      </c>
      <c r="Y117" s="49"/>
      <c r="BZ117" s="52"/>
      <c r="CA117" s="52"/>
      <c r="CB117" s="52"/>
      <c r="CC117" s="52"/>
      <c r="CD117" s="61"/>
      <c r="CE117" s="52"/>
      <c r="CF117" s="52"/>
      <c r="CG117" s="52"/>
      <c r="CK117" s="55"/>
      <c r="CL117" s="60"/>
      <c r="CM117" s="52"/>
      <c r="CN117" s="57"/>
      <c r="CO117" s="57"/>
      <c r="CP117" s="52"/>
      <c r="CQ117" s="52"/>
      <c r="CR117" s="52"/>
      <c r="CS117" s="52"/>
      <c r="CT117" s="61"/>
      <c r="CU117" s="52"/>
      <c r="CV117" s="52"/>
      <c r="CW117" s="52"/>
      <c r="DA117" s="55"/>
      <c r="DB117" s="60"/>
      <c r="DC117" s="52"/>
      <c r="DD117" s="57"/>
      <c r="DE117" s="57"/>
      <c r="DF117" s="52"/>
      <c r="DG117" s="52"/>
      <c r="DH117" s="52"/>
      <c r="DI117" s="52"/>
      <c r="DJ117" s="61"/>
      <c r="DK117" s="52"/>
      <c r="DL117" s="52"/>
      <c r="DM117" s="52"/>
      <c r="DQ117" s="55"/>
      <c r="DR117" s="60"/>
      <c r="DS117" s="52"/>
      <c r="DT117" s="57"/>
      <c r="DU117" s="57"/>
      <c r="DV117" s="52"/>
      <c r="DW117" s="52"/>
      <c r="DX117" s="52"/>
      <c r="DY117" s="52"/>
      <c r="DZ117" s="61"/>
      <c r="EA117" s="52"/>
      <c r="EB117" s="52"/>
      <c r="EC117" s="52"/>
      <c r="EG117" s="55"/>
      <c r="EH117" s="60"/>
      <c r="EI117" s="52"/>
      <c r="EJ117" s="57"/>
      <c r="EK117" s="57"/>
      <c r="EL117" s="52"/>
      <c r="EM117" s="52"/>
      <c r="EN117" s="52"/>
      <c r="EO117" s="52"/>
      <c r="EP117" s="61"/>
      <c r="EQ117" s="52"/>
      <c r="ER117" s="52"/>
      <c r="ES117" s="52"/>
      <c r="EW117" s="55"/>
      <c r="EX117" s="60"/>
      <c r="EY117" s="52"/>
      <c r="EZ117" s="57"/>
      <c r="FA117" s="57"/>
      <c r="FB117" s="52"/>
      <c r="FC117" s="52"/>
      <c r="FD117" s="52"/>
      <c r="FE117" s="52"/>
      <c r="FF117" s="61"/>
      <c r="FG117" s="52"/>
      <c r="FH117" s="52"/>
      <c r="FI117" s="52"/>
      <c r="FM117" s="55"/>
      <c r="FN117" s="60"/>
      <c r="FO117" s="52"/>
      <c r="FP117" s="57"/>
      <c r="FQ117" s="57"/>
      <c r="FR117" s="52"/>
      <c r="FS117" s="52"/>
      <c r="FT117" s="52"/>
      <c r="FU117" s="52"/>
      <c r="FV117" s="61"/>
      <c r="FW117" s="52"/>
      <c r="FX117" s="52"/>
      <c r="FY117" s="52"/>
      <c r="GC117" s="55"/>
      <c r="GD117" s="60"/>
      <c r="GE117" s="52"/>
      <c r="GF117" s="57"/>
      <c r="GG117" s="57"/>
      <c r="GH117" s="52"/>
      <c r="GI117" s="52"/>
      <c r="GJ117" s="52"/>
      <c r="GK117" s="52"/>
      <c r="GL117" s="61"/>
      <c r="GM117" s="52"/>
      <c r="GN117" s="52"/>
      <c r="GO117" s="52"/>
      <c r="GS117" s="55"/>
      <c r="GT117" s="60"/>
      <c r="GU117" s="52"/>
      <c r="GV117" s="57"/>
      <c r="GW117" s="57"/>
      <c r="GX117" s="52"/>
      <c r="GY117" s="52"/>
      <c r="GZ117" s="52"/>
      <c r="HA117" s="52"/>
      <c r="HB117" s="61"/>
      <c r="HC117" s="52"/>
      <c r="HD117" s="52"/>
      <c r="HE117" s="52"/>
      <c r="HI117" s="55"/>
      <c r="HJ117" s="60"/>
      <c r="HK117" s="52"/>
      <c r="HL117" s="57"/>
      <c r="HM117" s="57"/>
      <c r="HN117" s="52"/>
      <c r="HO117" s="52"/>
      <c r="HP117" s="52"/>
      <c r="HQ117" s="52"/>
      <c r="HR117" s="61"/>
      <c r="HS117" s="52"/>
      <c r="HT117" s="52"/>
      <c r="HU117" s="52"/>
      <c r="HY117" s="55"/>
      <c r="HZ117" s="60"/>
      <c r="IA117" s="52"/>
      <c r="IB117" s="57"/>
      <c r="IC117" s="57"/>
      <c r="ID117" s="52"/>
      <c r="IE117" s="52"/>
      <c r="IF117" s="52"/>
      <c r="IG117" s="52"/>
      <c r="IH117" s="61"/>
      <c r="II117" s="52"/>
      <c r="IJ117" s="52"/>
      <c r="IK117" s="52"/>
    </row>
    <row r="118" spans="1:25" s="54" customFormat="1" ht="12.75">
      <c r="A118" s="54">
        <v>259</v>
      </c>
      <c r="B118" s="54" t="s">
        <v>134</v>
      </c>
      <c r="C118" s="54" t="b">
        <f t="shared" si="15"/>
        <v>1</v>
      </c>
      <c r="D118" s="54">
        <v>259</v>
      </c>
      <c r="E118" s="54" t="s">
        <v>134</v>
      </c>
      <c r="F118" s="55">
        <v>1262.47</v>
      </c>
      <c r="G118" s="48">
        <f t="shared" si="13"/>
        <v>4495996.54</v>
      </c>
      <c r="H118" s="55">
        <v>39.31</v>
      </c>
      <c r="I118" s="56">
        <f t="shared" si="16"/>
        <v>69996.57</v>
      </c>
      <c r="J118" s="57">
        <v>154</v>
      </c>
      <c r="K118" s="57">
        <v>10.5</v>
      </c>
      <c r="L118" s="58">
        <f t="shared" si="17"/>
        <v>295042.44</v>
      </c>
      <c r="M118" s="58">
        <f t="shared" si="18"/>
        <v>7316.09</v>
      </c>
      <c r="N118" s="57">
        <v>0</v>
      </c>
      <c r="O118" s="59">
        <f t="shared" si="19"/>
        <v>0</v>
      </c>
      <c r="P118" s="58">
        <f t="shared" si="20"/>
        <v>4868351.640000001</v>
      </c>
      <c r="Q118" s="53">
        <v>2903117</v>
      </c>
      <c r="R118" s="58">
        <f t="shared" si="21"/>
        <v>1965234.6400000006</v>
      </c>
      <c r="S118" s="52">
        <v>0</v>
      </c>
      <c r="T118" s="53">
        <v>1888989.9399999995</v>
      </c>
      <c r="U118" s="52">
        <f t="shared" si="14"/>
        <v>2040109</v>
      </c>
      <c r="V118" s="58">
        <f t="shared" si="22"/>
        <v>1965234.6400000006</v>
      </c>
      <c r="W118" s="49">
        <v>0</v>
      </c>
      <c r="X118" s="49">
        <f t="shared" si="23"/>
        <v>1965234.6400000006</v>
      </c>
      <c r="Y118" s="49"/>
    </row>
    <row r="119" spans="1:25" s="54" customFormat="1" ht="12.75">
      <c r="A119" s="54">
        <v>261</v>
      </c>
      <c r="B119" s="54" t="s">
        <v>135</v>
      </c>
      <c r="C119" s="54" t="b">
        <f t="shared" si="15"/>
        <v>1</v>
      </c>
      <c r="D119" s="54">
        <v>261</v>
      </c>
      <c r="E119" s="54" t="s">
        <v>135</v>
      </c>
      <c r="F119" s="55">
        <v>1902.28</v>
      </c>
      <c r="G119" s="48">
        <f t="shared" si="13"/>
        <v>6774532.7</v>
      </c>
      <c r="H119" s="55">
        <v>340.83000000000004</v>
      </c>
      <c r="I119" s="56">
        <f t="shared" si="16"/>
        <v>606892.12</v>
      </c>
      <c r="J119" s="57">
        <v>256.48</v>
      </c>
      <c r="K119" s="57">
        <v>44.83</v>
      </c>
      <c r="L119" s="58">
        <f t="shared" si="17"/>
        <v>491379.77</v>
      </c>
      <c r="M119" s="58">
        <f t="shared" si="18"/>
        <v>31236.2</v>
      </c>
      <c r="N119" s="57">
        <v>12</v>
      </c>
      <c r="O119" s="59">
        <f t="shared" si="19"/>
        <v>8361.24</v>
      </c>
      <c r="P119" s="58">
        <f t="shared" si="20"/>
        <v>7912402.03</v>
      </c>
      <c r="Q119" s="53">
        <v>3815350</v>
      </c>
      <c r="R119" s="58">
        <f t="shared" si="21"/>
        <v>4097052.0300000003</v>
      </c>
      <c r="S119" s="52">
        <v>0</v>
      </c>
      <c r="T119" s="53">
        <v>3585500</v>
      </c>
      <c r="U119" s="52">
        <f t="shared" si="14"/>
        <v>3872340</v>
      </c>
      <c r="V119" s="58">
        <f t="shared" si="22"/>
        <v>3872340</v>
      </c>
      <c r="W119" s="49">
        <v>0</v>
      </c>
      <c r="X119" s="49">
        <f t="shared" si="23"/>
        <v>3872340</v>
      </c>
      <c r="Y119" s="49"/>
    </row>
    <row r="120" spans="1:25" s="54" customFormat="1" ht="12.75">
      <c r="A120" s="54">
        <v>263</v>
      </c>
      <c r="B120" s="54" t="s">
        <v>136</v>
      </c>
      <c r="C120" s="54" t="b">
        <f t="shared" si="15"/>
        <v>1</v>
      </c>
      <c r="D120" s="54">
        <v>263</v>
      </c>
      <c r="E120" s="54" t="s">
        <v>136</v>
      </c>
      <c r="F120" s="55">
        <v>817.33</v>
      </c>
      <c r="G120" s="48">
        <f t="shared" si="13"/>
        <v>2910732.81</v>
      </c>
      <c r="H120" s="55">
        <v>79.37</v>
      </c>
      <c r="I120" s="56">
        <f t="shared" si="16"/>
        <v>141328.6</v>
      </c>
      <c r="J120" s="57">
        <v>172.08</v>
      </c>
      <c r="K120" s="57">
        <v>3.95</v>
      </c>
      <c r="L120" s="58">
        <f t="shared" si="17"/>
        <v>329681.19</v>
      </c>
      <c r="M120" s="58">
        <f t="shared" si="18"/>
        <v>2752.24</v>
      </c>
      <c r="N120" s="57">
        <v>3</v>
      </c>
      <c r="O120" s="59">
        <f t="shared" si="19"/>
        <v>2090.31</v>
      </c>
      <c r="P120" s="58">
        <f t="shared" si="20"/>
        <v>3386585.1500000004</v>
      </c>
      <c r="Q120" s="53">
        <v>1463055</v>
      </c>
      <c r="R120" s="58">
        <f t="shared" si="21"/>
        <v>1923530.1500000004</v>
      </c>
      <c r="S120" s="52">
        <v>0</v>
      </c>
      <c r="T120" s="53">
        <v>1939804.2999999998</v>
      </c>
      <c r="U120" s="52">
        <f t="shared" si="14"/>
        <v>2094989</v>
      </c>
      <c r="V120" s="58">
        <f t="shared" si="22"/>
        <v>1923530.1500000004</v>
      </c>
      <c r="W120" s="49">
        <v>0</v>
      </c>
      <c r="X120" s="49">
        <f t="shared" si="23"/>
        <v>1923530.1500000004</v>
      </c>
      <c r="Y120" s="49"/>
    </row>
    <row r="121" spans="1:25" s="54" customFormat="1" ht="12.75">
      <c r="A121" s="54">
        <v>267</v>
      </c>
      <c r="B121" s="54" t="s">
        <v>137</v>
      </c>
      <c r="C121" s="54" t="b">
        <f t="shared" si="15"/>
        <v>1</v>
      </c>
      <c r="D121" s="54">
        <v>267</v>
      </c>
      <c r="E121" s="54" t="s">
        <v>137</v>
      </c>
      <c r="F121" s="55">
        <v>3565.27</v>
      </c>
      <c r="G121" s="48">
        <f t="shared" si="13"/>
        <v>12696889.09</v>
      </c>
      <c r="H121" s="55">
        <v>606.01</v>
      </c>
      <c r="I121" s="56">
        <f t="shared" si="16"/>
        <v>1079079.59</v>
      </c>
      <c r="J121" s="57">
        <v>534.77</v>
      </c>
      <c r="K121" s="57">
        <v>28.05</v>
      </c>
      <c r="L121" s="58">
        <f t="shared" si="17"/>
        <v>1024544.45</v>
      </c>
      <c r="M121" s="58">
        <f t="shared" si="18"/>
        <v>19544.4</v>
      </c>
      <c r="N121" s="57">
        <v>23.03</v>
      </c>
      <c r="O121" s="59">
        <f t="shared" si="19"/>
        <v>16046.61</v>
      </c>
      <c r="P121" s="58">
        <f t="shared" si="20"/>
        <v>14836104.139999999</v>
      </c>
      <c r="Q121" s="53">
        <v>6067793</v>
      </c>
      <c r="R121" s="58">
        <f t="shared" si="21"/>
        <v>8768311.139999999</v>
      </c>
      <c r="S121" s="52">
        <v>0</v>
      </c>
      <c r="T121" s="53">
        <v>9045779.63</v>
      </c>
      <c r="U121" s="52">
        <f t="shared" si="14"/>
        <v>9769442</v>
      </c>
      <c r="V121" s="58">
        <f t="shared" si="22"/>
        <v>8768311.139999999</v>
      </c>
      <c r="W121" s="49">
        <v>0</v>
      </c>
      <c r="X121" s="49">
        <f t="shared" si="23"/>
        <v>8768311.139999999</v>
      </c>
      <c r="Y121" s="49"/>
    </row>
    <row r="122" spans="1:25" s="54" customFormat="1" ht="12.75">
      <c r="A122" s="54">
        <v>271</v>
      </c>
      <c r="B122" s="54" t="s">
        <v>138</v>
      </c>
      <c r="C122" s="54" t="b">
        <f t="shared" si="15"/>
        <v>1</v>
      </c>
      <c r="D122" s="54">
        <v>271</v>
      </c>
      <c r="E122" s="54" t="s">
        <v>138</v>
      </c>
      <c r="F122" s="55">
        <v>79.73</v>
      </c>
      <c r="G122" s="48">
        <f t="shared" si="13"/>
        <v>283940.06</v>
      </c>
      <c r="H122" s="55">
        <v>10.25</v>
      </c>
      <c r="I122" s="56">
        <f t="shared" si="16"/>
        <v>18251.46</v>
      </c>
      <c r="J122" s="57">
        <v>10.5</v>
      </c>
      <c r="K122" s="57">
        <v>0</v>
      </c>
      <c r="L122" s="58">
        <f t="shared" si="17"/>
        <v>20116.53</v>
      </c>
      <c r="M122" s="58">
        <f t="shared" si="18"/>
        <v>0</v>
      </c>
      <c r="N122" s="57">
        <v>0</v>
      </c>
      <c r="O122" s="59">
        <f t="shared" si="19"/>
        <v>0</v>
      </c>
      <c r="P122" s="58">
        <f t="shared" si="20"/>
        <v>322308.05000000005</v>
      </c>
      <c r="Q122" s="53">
        <v>911004</v>
      </c>
      <c r="R122" s="58">
        <f t="shared" si="21"/>
        <v>0</v>
      </c>
      <c r="S122" s="52">
        <v>78127</v>
      </c>
      <c r="T122" s="53">
        <v>78127</v>
      </c>
      <c r="U122" s="52">
        <f t="shared" si="14"/>
        <v>84377</v>
      </c>
      <c r="V122" s="58">
        <f t="shared" si="22"/>
        <v>78127</v>
      </c>
      <c r="W122" s="49">
        <v>0</v>
      </c>
      <c r="X122" s="49">
        <f t="shared" si="23"/>
        <v>78127</v>
      </c>
      <c r="Y122" s="49"/>
    </row>
    <row r="123" spans="1:25" s="54" customFormat="1" ht="12.75">
      <c r="A123" s="54">
        <v>273</v>
      </c>
      <c r="B123" s="54" t="s">
        <v>139</v>
      </c>
      <c r="C123" s="54" t="b">
        <f t="shared" si="15"/>
        <v>1</v>
      </c>
      <c r="D123" s="54">
        <v>273</v>
      </c>
      <c r="E123" s="54" t="s">
        <v>139</v>
      </c>
      <c r="F123" s="55">
        <v>695.5799999999999</v>
      </c>
      <c r="G123" s="48">
        <f t="shared" si="13"/>
        <v>2477148.19</v>
      </c>
      <c r="H123" s="55">
        <v>263.99</v>
      </c>
      <c r="I123" s="56">
        <f t="shared" si="16"/>
        <v>470068.51</v>
      </c>
      <c r="J123" s="57">
        <v>111.23</v>
      </c>
      <c r="K123" s="57">
        <v>1.74</v>
      </c>
      <c r="L123" s="58">
        <f t="shared" si="17"/>
        <v>213101.11</v>
      </c>
      <c r="M123" s="58">
        <f t="shared" si="18"/>
        <v>1212.38</v>
      </c>
      <c r="N123" s="57">
        <v>0</v>
      </c>
      <c r="O123" s="59">
        <f t="shared" si="19"/>
        <v>0</v>
      </c>
      <c r="P123" s="58">
        <f t="shared" si="20"/>
        <v>3161530.19</v>
      </c>
      <c r="Q123" s="53">
        <v>986344</v>
      </c>
      <c r="R123" s="58">
        <f t="shared" si="21"/>
        <v>2175186.19</v>
      </c>
      <c r="S123" s="52">
        <v>1210683</v>
      </c>
      <c r="T123" s="53">
        <v>3517475.81</v>
      </c>
      <c r="U123" s="52">
        <f t="shared" si="14"/>
        <v>3798874</v>
      </c>
      <c r="V123" s="58">
        <f t="shared" si="22"/>
        <v>3385869.19</v>
      </c>
      <c r="W123" s="49">
        <v>0</v>
      </c>
      <c r="X123" s="49">
        <f t="shared" si="23"/>
        <v>3385869.19</v>
      </c>
      <c r="Y123" s="49"/>
    </row>
    <row r="124" spans="1:25" s="54" customFormat="1" ht="12.75">
      <c r="A124" s="54">
        <v>275</v>
      </c>
      <c r="B124" s="54" t="s">
        <v>140</v>
      </c>
      <c r="C124" s="54" t="b">
        <f t="shared" si="15"/>
        <v>1</v>
      </c>
      <c r="D124" s="54">
        <v>275</v>
      </c>
      <c r="E124" s="54" t="s">
        <v>140</v>
      </c>
      <c r="F124" s="55">
        <v>117.77</v>
      </c>
      <c r="G124" s="48">
        <f t="shared" si="13"/>
        <v>419410.77</v>
      </c>
      <c r="H124" s="55">
        <v>52.07</v>
      </c>
      <c r="I124" s="56">
        <f t="shared" si="16"/>
        <v>92717.4</v>
      </c>
      <c r="J124" s="57">
        <v>15.78</v>
      </c>
      <c r="K124" s="57">
        <v>1</v>
      </c>
      <c r="L124" s="58">
        <f t="shared" si="17"/>
        <v>30232.27</v>
      </c>
      <c r="M124" s="58">
        <f t="shared" si="18"/>
        <v>696.77</v>
      </c>
      <c r="N124" s="57">
        <v>0</v>
      </c>
      <c r="O124" s="59">
        <f t="shared" si="19"/>
        <v>0</v>
      </c>
      <c r="P124" s="58">
        <f t="shared" si="20"/>
        <v>543057.2100000001</v>
      </c>
      <c r="Q124" s="53">
        <v>273452</v>
      </c>
      <c r="R124" s="58">
        <f t="shared" si="21"/>
        <v>269605.2100000001</v>
      </c>
      <c r="S124" s="52">
        <v>208016</v>
      </c>
      <c r="T124" s="53">
        <v>477143.94000000006</v>
      </c>
      <c r="U124" s="52">
        <f t="shared" si="14"/>
        <v>515315</v>
      </c>
      <c r="V124" s="58">
        <f t="shared" si="22"/>
        <v>477621.2100000001</v>
      </c>
      <c r="W124" s="49">
        <v>0</v>
      </c>
      <c r="X124" s="49">
        <f t="shared" si="23"/>
        <v>477621.2100000001</v>
      </c>
      <c r="Y124" s="49"/>
    </row>
    <row r="125" spans="1:25" s="54" customFormat="1" ht="12.75">
      <c r="A125" s="54">
        <v>279</v>
      </c>
      <c r="B125" s="54" t="s">
        <v>141</v>
      </c>
      <c r="C125" s="54" t="b">
        <f t="shared" si="15"/>
        <v>1</v>
      </c>
      <c r="D125" s="54">
        <v>279</v>
      </c>
      <c r="E125" s="54" t="s">
        <v>141</v>
      </c>
      <c r="F125" s="55">
        <v>2439.1</v>
      </c>
      <c r="G125" s="48">
        <f t="shared" si="13"/>
        <v>8686293.66</v>
      </c>
      <c r="H125" s="55">
        <v>857.0699999999999</v>
      </c>
      <c r="I125" s="56">
        <f t="shared" si="16"/>
        <v>1526124.55</v>
      </c>
      <c r="J125" s="57">
        <v>521.94</v>
      </c>
      <c r="K125" s="57">
        <v>28.72</v>
      </c>
      <c r="L125" s="58">
        <f t="shared" si="17"/>
        <v>999963.97</v>
      </c>
      <c r="M125" s="58">
        <f t="shared" si="18"/>
        <v>20011.23</v>
      </c>
      <c r="N125" s="57">
        <v>5.53</v>
      </c>
      <c r="O125" s="59">
        <f t="shared" si="19"/>
        <v>3853.14</v>
      </c>
      <c r="P125" s="58">
        <f t="shared" si="20"/>
        <v>11236246.550000003</v>
      </c>
      <c r="Q125" s="53">
        <v>4207896</v>
      </c>
      <c r="R125" s="58">
        <f t="shared" si="21"/>
        <v>7028350.550000003</v>
      </c>
      <c r="S125" s="52">
        <v>3556155</v>
      </c>
      <c r="T125" s="53">
        <v>10475824.27</v>
      </c>
      <c r="U125" s="52">
        <f t="shared" si="14"/>
        <v>11313890</v>
      </c>
      <c r="V125" s="58">
        <f t="shared" si="22"/>
        <v>10584505.550000003</v>
      </c>
      <c r="W125" s="49">
        <v>0</v>
      </c>
      <c r="X125" s="49">
        <f t="shared" si="23"/>
        <v>10584505.550000003</v>
      </c>
      <c r="Y125" s="49"/>
    </row>
    <row r="126" spans="1:25" s="54" customFormat="1" ht="12.75">
      <c r="A126" s="54">
        <v>281</v>
      </c>
      <c r="B126" s="54" t="s">
        <v>142</v>
      </c>
      <c r="C126" s="54" t="b">
        <f t="shared" si="15"/>
        <v>1</v>
      </c>
      <c r="D126" s="54">
        <v>281</v>
      </c>
      <c r="E126" s="54" t="s">
        <v>142</v>
      </c>
      <c r="F126" s="55">
        <v>364.2</v>
      </c>
      <c r="G126" s="48">
        <f t="shared" si="13"/>
        <v>1297014.53</v>
      </c>
      <c r="H126" s="55">
        <v>42.84</v>
      </c>
      <c r="I126" s="56">
        <f t="shared" si="16"/>
        <v>76282.19</v>
      </c>
      <c r="J126" s="57">
        <v>50.31</v>
      </c>
      <c r="K126" s="57">
        <v>3</v>
      </c>
      <c r="L126" s="58">
        <f t="shared" si="17"/>
        <v>96386.92</v>
      </c>
      <c r="M126" s="58">
        <f t="shared" si="18"/>
        <v>2090.31</v>
      </c>
      <c r="N126" s="57">
        <v>0</v>
      </c>
      <c r="O126" s="59">
        <f t="shared" si="19"/>
        <v>0</v>
      </c>
      <c r="P126" s="58">
        <f t="shared" si="20"/>
        <v>1471773.95</v>
      </c>
      <c r="Q126" s="53">
        <v>713714</v>
      </c>
      <c r="R126" s="58">
        <f t="shared" si="21"/>
        <v>758059.95</v>
      </c>
      <c r="S126" s="52">
        <v>0</v>
      </c>
      <c r="T126" s="53">
        <v>538041</v>
      </c>
      <c r="U126" s="52">
        <f t="shared" si="14"/>
        <v>581084</v>
      </c>
      <c r="V126" s="58">
        <f t="shared" si="22"/>
        <v>581084</v>
      </c>
      <c r="W126" s="49">
        <v>0</v>
      </c>
      <c r="X126" s="49">
        <f t="shared" si="23"/>
        <v>581084</v>
      </c>
      <c r="Y126" s="49"/>
    </row>
    <row r="127" spans="1:25" s="54" customFormat="1" ht="12.75">
      <c r="A127" s="54">
        <v>283</v>
      </c>
      <c r="B127" s="54" t="s">
        <v>143</v>
      </c>
      <c r="C127" s="54" t="b">
        <f t="shared" si="15"/>
        <v>1</v>
      </c>
      <c r="D127" s="54">
        <v>283</v>
      </c>
      <c r="E127" s="54" t="s">
        <v>143</v>
      </c>
      <c r="F127" s="55">
        <v>761.8399999999999</v>
      </c>
      <c r="G127" s="48">
        <f t="shared" si="13"/>
        <v>2713117.94</v>
      </c>
      <c r="H127" s="55">
        <v>146.94000000000003</v>
      </c>
      <c r="I127" s="56">
        <f t="shared" si="16"/>
        <v>261645.77</v>
      </c>
      <c r="J127" s="57">
        <v>134.92</v>
      </c>
      <c r="K127" s="57">
        <v>4</v>
      </c>
      <c r="L127" s="58">
        <f t="shared" si="17"/>
        <v>258487.83</v>
      </c>
      <c r="M127" s="58">
        <f t="shared" si="18"/>
        <v>2787.08</v>
      </c>
      <c r="N127" s="57">
        <v>5</v>
      </c>
      <c r="O127" s="59">
        <f t="shared" si="19"/>
        <v>3483.85</v>
      </c>
      <c r="P127" s="58">
        <f t="shared" si="20"/>
        <v>3239522.47</v>
      </c>
      <c r="Q127" s="53">
        <v>1462121</v>
      </c>
      <c r="R127" s="58">
        <f t="shared" si="21"/>
        <v>1777401.4700000002</v>
      </c>
      <c r="S127" s="52">
        <v>0</v>
      </c>
      <c r="T127" s="53">
        <v>1804188.6700000004</v>
      </c>
      <c r="U127" s="52">
        <f t="shared" si="14"/>
        <v>1948524</v>
      </c>
      <c r="V127" s="58">
        <f t="shared" si="22"/>
        <v>1777401.4700000002</v>
      </c>
      <c r="W127" s="49">
        <v>0</v>
      </c>
      <c r="X127" s="49">
        <f t="shared" si="23"/>
        <v>1777401.4700000002</v>
      </c>
      <c r="Y127" s="49"/>
    </row>
    <row r="128" spans="1:25" s="54" customFormat="1" ht="12.75">
      <c r="A128" s="54">
        <v>285</v>
      </c>
      <c r="B128" s="54" t="s">
        <v>144</v>
      </c>
      <c r="C128" s="54" t="b">
        <f t="shared" si="15"/>
        <v>1</v>
      </c>
      <c r="D128" s="54">
        <v>285</v>
      </c>
      <c r="E128" s="54" t="s">
        <v>144</v>
      </c>
      <c r="F128" s="55">
        <v>1914.1699999999998</v>
      </c>
      <c r="G128" s="48">
        <f t="shared" si="13"/>
        <v>6816876.2</v>
      </c>
      <c r="H128" s="55">
        <v>1098.1499999999999</v>
      </c>
      <c r="I128" s="56">
        <f t="shared" si="16"/>
        <v>1955398.83</v>
      </c>
      <c r="J128" s="57">
        <v>339.95000000000005</v>
      </c>
      <c r="K128" s="57">
        <v>24.83</v>
      </c>
      <c r="L128" s="58">
        <f t="shared" si="17"/>
        <v>651296.61</v>
      </c>
      <c r="M128" s="58">
        <f t="shared" si="18"/>
        <v>17300.8</v>
      </c>
      <c r="N128" s="57">
        <v>7.99</v>
      </c>
      <c r="O128" s="59">
        <f t="shared" si="19"/>
        <v>5567.19</v>
      </c>
      <c r="P128" s="58">
        <f t="shared" si="20"/>
        <v>9446439.63</v>
      </c>
      <c r="Q128" s="53">
        <v>4402329</v>
      </c>
      <c r="R128" s="58">
        <f t="shared" si="21"/>
        <v>5044110.630000001</v>
      </c>
      <c r="S128" s="52">
        <v>1463505</v>
      </c>
      <c r="T128" s="53">
        <v>6123817.34</v>
      </c>
      <c r="U128" s="52">
        <f t="shared" si="14"/>
        <v>6613723</v>
      </c>
      <c r="V128" s="58">
        <f t="shared" si="22"/>
        <v>6507615.630000001</v>
      </c>
      <c r="W128" s="49">
        <v>0</v>
      </c>
      <c r="X128" s="49">
        <f t="shared" si="23"/>
        <v>6507615.630000001</v>
      </c>
      <c r="Y128" s="49"/>
    </row>
    <row r="129" spans="1:25" s="54" customFormat="1" ht="12.75">
      <c r="A129" s="54">
        <v>287</v>
      </c>
      <c r="B129" s="54" t="s">
        <v>145</v>
      </c>
      <c r="C129" s="54" t="b">
        <f t="shared" si="15"/>
        <v>1</v>
      </c>
      <c r="D129" s="54">
        <v>287</v>
      </c>
      <c r="E129" s="54" t="s">
        <v>145</v>
      </c>
      <c r="F129" s="55">
        <v>471.04</v>
      </c>
      <c r="G129" s="48">
        <f t="shared" si="13"/>
        <v>1677500.62</v>
      </c>
      <c r="H129" s="55">
        <v>224.23</v>
      </c>
      <c r="I129" s="56">
        <f t="shared" si="16"/>
        <v>399270.66</v>
      </c>
      <c r="J129" s="57">
        <v>76.31</v>
      </c>
      <c r="K129" s="57">
        <v>0</v>
      </c>
      <c r="L129" s="58">
        <f t="shared" si="17"/>
        <v>146199.28</v>
      </c>
      <c r="M129" s="58">
        <f t="shared" si="18"/>
        <v>0</v>
      </c>
      <c r="N129" s="57">
        <v>3</v>
      </c>
      <c r="O129" s="59">
        <f t="shared" si="19"/>
        <v>2090.31</v>
      </c>
      <c r="P129" s="58">
        <f t="shared" si="20"/>
        <v>2225060.87</v>
      </c>
      <c r="Q129" s="53">
        <v>588368</v>
      </c>
      <c r="R129" s="58">
        <f t="shared" si="21"/>
        <v>1636692.87</v>
      </c>
      <c r="S129" s="52">
        <v>1995143</v>
      </c>
      <c r="T129" s="53">
        <v>3728131.08</v>
      </c>
      <c r="U129" s="52">
        <f t="shared" si="14"/>
        <v>4026382</v>
      </c>
      <c r="V129" s="58">
        <f t="shared" si="22"/>
        <v>3631835.87</v>
      </c>
      <c r="W129" s="49">
        <v>0</v>
      </c>
      <c r="X129" s="49">
        <f t="shared" si="23"/>
        <v>3631835.87</v>
      </c>
      <c r="Y129" s="49"/>
    </row>
    <row r="130" spans="1:25" s="54" customFormat="1" ht="12.75">
      <c r="A130" s="54">
        <v>291</v>
      </c>
      <c r="B130" s="54" t="s">
        <v>146</v>
      </c>
      <c r="C130" s="54" t="b">
        <f t="shared" si="15"/>
        <v>1</v>
      </c>
      <c r="D130" s="54">
        <v>291</v>
      </c>
      <c r="E130" s="54" t="s">
        <v>146</v>
      </c>
      <c r="F130" s="55">
        <v>48.35</v>
      </c>
      <c r="G130" s="48">
        <f t="shared" si="13"/>
        <v>172187.4</v>
      </c>
      <c r="H130" s="55">
        <v>12.86</v>
      </c>
      <c r="I130" s="56">
        <f t="shared" si="16"/>
        <v>22898.9</v>
      </c>
      <c r="J130" s="57">
        <v>4.9</v>
      </c>
      <c r="K130" s="57">
        <v>0</v>
      </c>
      <c r="L130" s="58">
        <f t="shared" si="17"/>
        <v>9387.71</v>
      </c>
      <c r="M130" s="58">
        <f t="shared" si="18"/>
        <v>0</v>
      </c>
      <c r="N130" s="57">
        <v>0</v>
      </c>
      <c r="O130" s="59">
        <f t="shared" si="19"/>
        <v>0</v>
      </c>
      <c r="P130" s="58">
        <f t="shared" si="20"/>
        <v>204474.00999999998</v>
      </c>
      <c r="Q130" s="53">
        <v>115295</v>
      </c>
      <c r="R130" s="58">
        <f t="shared" si="21"/>
        <v>89179.00999999998</v>
      </c>
      <c r="S130" s="52">
        <v>61334</v>
      </c>
      <c r="T130" s="53">
        <v>153330.03</v>
      </c>
      <c r="U130" s="52">
        <f t="shared" si="14"/>
        <v>165596</v>
      </c>
      <c r="V130" s="58">
        <f t="shared" si="22"/>
        <v>150513.00999999998</v>
      </c>
      <c r="W130" s="49">
        <v>0</v>
      </c>
      <c r="X130" s="49">
        <f t="shared" si="23"/>
        <v>150513.00999999998</v>
      </c>
      <c r="Y130" s="49"/>
    </row>
    <row r="131" spans="1:25" s="54" customFormat="1" ht="12.75">
      <c r="A131" s="54">
        <v>293</v>
      </c>
      <c r="B131" s="54" t="s">
        <v>147</v>
      </c>
      <c r="C131" s="54" t="b">
        <f t="shared" si="15"/>
        <v>1</v>
      </c>
      <c r="D131" s="54">
        <v>293</v>
      </c>
      <c r="E131" s="54" t="s">
        <v>147</v>
      </c>
      <c r="F131" s="55">
        <v>87.67</v>
      </c>
      <c r="G131" s="48">
        <f t="shared" si="13"/>
        <v>312216.54</v>
      </c>
      <c r="H131" s="55">
        <v>23.95</v>
      </c>
      <c r="I131" s="56">
        <f t="shared" si="16"/>
        <v>42646.09</v>
      </c>
      <c r="J131" s="57">
        <v>16.19</v>
      </c>
      <c r="K131" s="57">
        <v>0</v>
      </c>
      <c r="L131" s="58">
        <f t="shared" si="17"/>
        <v>31017.77</v>
      </c>
      <c r="M131" s="58">
        <f t="shared" si="18"/>
        <v>0</v>
      </c>
      <c r="N131" s="57">
        <v>2</v>
      </c>
      <c r="O131" s="59">
        <f t="shared" si="19"/>
        <v>1393.54</v>
      </c>
      <c r="P131" s="58">
        <f t="shared" si="20"/>
        <v>387273.94</v>
      </c>
      <c r="Q131" s="53">
        <v>142750</v>
      </c>
      <c r="R131" s="58">
        <f t="shared" si="21"/>
        <v>244523.94</v>
      </c>
      <c r="S131" s="52">
        <v>174135</v>
      </c>
      <c r="T131" s="53">
        <v>328952.00999999995</v>
      </c>
      <c r="U131" s="52">
        <f t="shared" si="14"/>
        <v>355268</v>
      </c>
      <c r="V131" s="58">
        <f t="shared" si="22"/>
        <v>355268</v>
      </c>
      <c r="W131" s="49">
        <v>0</v>
      </c>
      <c r="X131" s="49">
        <f t="shared" si="23"/>
        <v>355268</v>
      </c>
      <c r="Y131" s="49"/>
    </row>
    <row r="132" spans="1:25" s="54" customFormat="1" ht="12.75">
      <c r="A132" s="54">
        <v>295</v>
      </c>
      <c r="B132" s="54" t="s">
        <v>148</v>
      </c>
      <c r="C132" s="54" t="b">
        <f t="shared" si="15"/>
        <v>1</v>
      </c>
      <c r="D132" s="54">
        <v>295</v>
      </c>
      <c r="E132" s="54" t="s">
        <v>148</v>
      </c>
      <c r="F132" s="55">
        <v>1304.7</v>
      </c>
      <c r="G132" s="48">
        <f t="shared" si="13"/>
        <v>4646388.97</v>
      </c>
      <c r="H132" s="55">
        <v>361.84999999999997</v>
      </c>
      <c r="I132" s="56">
        <f t="shared" si="16"/>
        <v>644320.97</v>
      </c>
      <c r="J132" s="57">
        <v>176.27</v>
      </c>
      <c r="K132" s="57">
        <v>62.41</v>
      </c>
      <c r="L132" s="58">
        <f t="shared" si="17"/>
        <v>337708.64</v>
      </c>
      <c r="M132" s="58">
        <f t="shared" si="18"/>
        <v>43485.42</v>
      </c>
      <c r="N132" s="57">
        <v>6.41</v>
      </c>
      <c r="O132" s="59">
        <f t="shared" si="19"/>
        <v>4466.3</v>
      </c>
      <c r="P132" s="58">
        <f t="shared" si="20"/>
        <v>5676370.299999999</v>
      </c>
      <c r="Q132" s="53">
        <v>4543496</v>
      </c>
      <c r="R132" s="58">
        <f t="shared" si="21"/>
        <v>1132874.2999999989</v>
      </c>
      <c r="S132" s="52">
        <v>768410</v>
      </c>
      <c r="T132" s="53">
        <v>1809045.7199999997</v>
      </c>
      <c r="U132" s="52">
        <f t="shared" si="14"/>
        <v>1953769</v>
      </c>
      <c r="V132" s="58">
        <f t="shared" si="22"/>
        <v>1901284.2999999989</v>
      </c>
      <c r="W132" s="49">
        <v>0</v>
      </c>
      <c r="X132" s="49">
        <f t="shared" si="23"/>
        <v>1901284.2999999989</v>
      </c>
      <c r="Y132" s="49"/>
    </row>
    <row r="133" spans="1:25" s="54" customFormat="1" ht="12.75">
      <c r="A133" s="54">
        <v>297</v>
      </c>
      <c r="B133" s="54" t="s">
        <v>149</v>
      </c>
      <c r="C133" s="54" t="b">
        <f t="shared" si="15"/>
        <v>1</v>
      </c>
      <c r="D133" s="54">
        <v>297</v>
      </c>
      <c r="E133" s="54" t="s">
        <v>149</v>
      </c>
      <c r="F133" s="55">
        <v>656.9</v>
      </c>
      <c r="G133" s="48">
        <f t="shared" si="13"/>
        <v>2339398.26</v>
      </c>
      <c r="H133" s="55">
        <v>82.35</v>
      </c>
      <c r="I133" s="56">
        <f t="shared" si="16"/>
        <v>146634.88</v>
      </c>
      <c r="J133" s="57">
        <v>145.63</v>
      </c>
      <c r="K133" s="57">
        <v>13.34</v>
      </c>
      <c r="L133" s="58">
        <f t="shared" si="17"/>
        <v>279006.69</v>
      </c>
      <c r="M133" s="58">
        <f t="shared" si="18"/>
        <v>9294.91</v>
      </c>
      <c r="N133" s="57">
        <v>2</v>
      </c>
      <c r="O133" s="59">
        <f t="shared" si="19"/>
        <v>1393.54</v>
      </c>
      <c r="P133" s="58">
        <f t="shared" si="20"/>
        <v>2775728.28</v>
      </c>
      <c r="Q133" s="53">
        <v>1015473</v>
      </c>
      <c r="R133" s="58">
        <f t="shared" si="21"/>
        <v>1760255.2799999998</v>
      </c>
      <c r="S133" s="52">
        <v>672635</v>
      </c>
      <c r="T133" s="53">
        <v>2422308.04</v>
      </c>
      <c r="U133" s="52">
        <f t="shared" si="14"/>
        <v>2616093</v>
      </c>
      <c r="V133" s="58">
        <f t="shared" si="22"/>
        <v>2432890.28</v>
      </c>
      <c r="W133" s="49">
        <v>0</v>
      </c>
      <c r="X133" s="49">
        <f t="shared" si="23"/>
        <v>2432890.28</v>
      </c>
      <c r="Y133" s="49"/>
    </row>
    <row r="134" spans="1:25" s="54" customFormat="1" ht="12.75">
      <c r="A134" s="54">
        <v>299</v>
      </c>
      <c r="B134" s="54" t="s">
        <v>150</v>
      </c>
      <c r="C134" s="54" t="b">
        <f t="shared" si="15"/>
        <v>1</v>
      </c>
      <c r="D134" s="54">
        <v>299</v>
      </c>
      <c r="E134" s="54" t="s">
        <v>150</v>
      </c>
      <c r="F134" s="55">
        <v>136.69</v>
      </c>
      <c r="G134" s="48">
        <f t="shared" si="13"/>
        <v>486790</v>
      </c>
      <c r="H134" s="55">
        <v>62.08</v>
      </c>
      <c r="I134" s="56">
        <f t="shared" si="16"/>
        <v>110541.51</v>
      </c>
      <c r="J134" s="57">
        <v>33.11000000000001</v>
      </c>
      <c r="K134" s="57">
        <v>0</v>
      </c>
      <c r="L134" s="58">
        <f t="shared" si="17"/>
        <v>63434.12</v>
      </c>
      <c r="M134" s="58">
        <f t="shared" si="18"/>
        <v>0</v>
      </c>
      <c r="N134" s="57">
        <v>0</v>
      </c>
      <c r="O134" s="59">
        <f t="shared" si="19"/>
        <v>0</v>
      </c>
      <c r="P134" s="58">
        <f t="shared" si="20"/>
        <v>660765.63</v>
      </c>
      <c r="Q134" s="53">
        <v>263457</v>
      </c>
      <c r="R134" s="58">
        <f t="shared" si="21"/>
        <v>397308.63</v>
      </c>
      <c r="S134" s="52">
        <v>271086</v>
      </c>
      <c r="T134" s="53">
        <v>667814.6</v>
      </c>
      <c r="U134" s="52">
        <f t="shared" si="14"/>
        <v>721240</v>
      </c>
      <c r="V134" s="58">
        <f t="shared" si="22"/>
        <v>668394.63</v>
      </c>
      <c r="W134" s="49">
        <v>0</v>
      </c>
      <c r="X134" s="49">
        <f t="shared" si="23"/>
        <v>668394.63</v>
      </c>
      <c r="Y134" s="49"/>
    </row>
    <row r="135" spans="1:25" s="54" customFormat="1" ht="12.75">
      <c r="A135" s="54">
        <v>303</v>
      </c>
      <c r="B135" s="54" t="s">
        <v>151</v>
      </c>
      <c r="C135" s="54" t="b">
        <f t="shared" si="15"/>
        <v>1</v>
      </c>
      <c r="D135" s="54">
        <v>303</v>
      </c>
      <c r="E135" s="54" t="s">
        <v>151</v>
      </c>
      <c r="F135" s="55">
        <v>139.95000000000002</v>
      </c>
      <c r="G135" s="48">
        <f t="shared" si="13"/>
        <v>498399.74</v>
      </c>
      <c r="H135" s="55">
        <v>53.79</v>
      </c>
      <c r="I135" s="56">
        <f t="shared" si="16"/>
        <v>95780.09</v>
      </c>
      <c r="J135" s="57">
        <v>17.49</v>
      </c>
      <c r="K135" s="57">
        <v>1.59</v>
      </c>
      <c r="L135" s="58">
        <f t="shared" si="17"/>
        <v>33508.39</v>
      </c>
      <c r="M135" s="58">
        <f t="shared" si="18"/>
        <v>1107.86</v>
      </c>
      <c r="N135" s="57">
        <v>0</v>
      </c>
      <c r="O135" s="59">
        <f t="shared" si="19"/>
        <v>0</v>
      </c>
      <c r="P135" s="58">
        <f t="shared" si="20"/>
        <v>628796.08</v>
      </c>
      <c r="Q135" s="53">
        <v>1842174</v>
      </c>
      <c r="R135" s="58">
        <f t="shared" si="21"/>
        <v>0</v>
      </c>
      <c r="S135" s="52">
        <v>0</v>
      </c>
      <c r="T135" s="53">
        <v>0</v>
      </c>
      <c r="U135" s="52">
        <f t="shared" si="14"/>
        <v>0</v>
      </c>
      <c r="V135" s="58">
        <f t="shared" si="22"/>
        <v>0</v>
      </c>
      <c r="W135" s="49">
        <v>0</v>
      </c>
      <c r="X135" s="49">
        <f t="shared" si="23"/>
        <v>0</v>
      </c>
      <c r="Y135" s="49"/>
    </row>
    <row r="136" spans="1:25" s="54" customFormat="1" ht="12.75">
      <c r="A136" s="54">
        <v>311</v>
      </c>
      <c r="B136" s="54" t="s">
        <v>152</v>
      </c>
      <c r="C136" s="54" t="b">
        <f t="shared" si="15"/>
        <v>1</v>
      </c>
      <c r="D136" s="54">
        <v>311</v>
      </c>
      <c r="E136" s="54" t="s">
        <v>152</v>
      </c>
      <c r="F136" s="55">
        <v>235.49</v>
      </c>
      <c r="G136" s="48">
        <f t="shared" si="13"/>
        <v>838643.47</v>
      </c>
      <c r="H136" s="55">
        <v>113.34</v>
      </c>
      <c r="I136" s="56">
        <f t="shared" si="16"/>
        <v>201816.6</v>
      </c>
      <c r="J136" s="57">
        <v>39.12</v>
      </c>
      <c r="K136" s="57">
        <v>0</v>
      </c>
      <c r="L136" s="58">
        <f t="shared" si="17"/>
        <v>74948.44</v>
      </c>
      <c r="M136" s="58">
        <f t="shared" si="18"/>
        <v>0</v>
      </c>
      <c r="N136" s="57">
        <v>2</v>
      </c>
      <c r="O136" s="59">
        <f t="shared" si="19"/>
        <v>1393.54</v>
      </c>
      <c r="P136" s="58">
        <f t="shared" si="20"/>
        <v>1116802.05</v>
      </c>
      <c r="Q136" s="53">
        <v>263294</v>
      </c>
      <c r="R136" s="58">
        <f t="shared" si="21"/>
        <v>853508.05</v>
      </c>
      <c r="S136" s="52">
        <v>884432</v>
      </c>
      <c r="T136" s="53">
        <v>1716212.74</v>
      </c>
      <c r="U136" s="52">
        <f t="shared" si="14"/>
        <v>1853510</v>
      </c>
      <c r="V136" s="58">
        <f t="shared" si="22"/>
        <v>1737940.05</v>
      </c>
      <c r="W136" s="49">
        <v>0</v>
      </c>
      <c r="X136" s="49">
        <f t="shared" si="23"/>
        <v>1737940.05</v>
      </c>
      <c r="Y136" s="49"/>
    </row>
    <row r="137" spans="1:25" s="54" customFormat="1" ht="12.75">
      <c r="A137" s="54">
        <v>315</v>
      </c>
      <c r="B137" s="54" t="s">
        <v>153</v>
      </c>
      <c r="C137" s="54" t="b">
        <f t="shared" si="15"/>
        <v>1</v>
      </c>
      <c r="D137" s="54">
        <v>315</v>
      </c>
      <c r="E137" s="54" t="s">
        <v>153</v>
      </c>
      <c r="F137" s="55">
        <v>1344.1599999999999</v>
      </c>
      <c r="G137" s="48">
        <f t="shared" si="13"/>
        <v>4786916.68</v>
      </c>
      <c r="H137" s="55">
        <v>119.4</v>
      </c>
      <c r="I137" s="56">
        <f t="shared" si="16"/>
        <v>212607.22</v>
      </c>
      <c r="J137" s="57">
        <v>193.26</v>
      </c>
      <c r="K137" s="57">
        <v>10.78</v>
      </c>
      <c r="L137" s="58">
        <f t="shared" si="17"/>
        <v>370259.1</v>
      </c>
      <c r="M137" s="58">
        <f t="shared" si="18"/>
        <v>7511.18</v>
      </c>
      <c r="N137" s="57">
        <v>7</v>
      </c>
      <c r="O137" s="59">
        <f t="shared" si="19"/>
        <v>4877.39</v>
      </c>
      <c r="P137" s="58">
        <f t="shared" si="20"/>
        <v>5382171.569999998</v>
      </c>
      <c r="Q137" s="53">
        <v>1869042</v>
      </c>
      <c r="R137" s="58">
        <f t="shared" si="21"/>
        <v>3513129.5699999984</v>
      </c>
      <c r="S137" s="52">
        <v>2167003</v>
      </c>
      <c r="T137" s="53">
        <v>5669287.75</v>
      </c>
      <c r="U137" s="52">
        <f t="shared" si="14"/>
        <v>6122831</v>
      </c>
      <c r="V137" s="58">
        <f t="shared" si="22"/>
        <v>5680132.569999998</v>
      </c>
      <c r="W137" s="49">
        <v>0</v>
      </c>
      <c r="X137" s="49">
        <f t="shared" si="23"/>
        <v>5680132.569999998</v>
      </c>
      <c r="Y137" s="49"/>
    </row>
    <row r="138" spans="1:25" s="54" customFormat="1" ht="12.75">
      <c r="A138" s="54">
        <v>317</v>
      </c>
      <c r="B138" s="54" t="s">
        <v>154</v>
      </c>
      <c r="C138" s="54" t="b">
        <f t="shared" si="15"/>
        <v>1</v>
      </c>
      <c r="D138" s="54">
        <v>317</v>
      </c>
      <c r="E138" s="54" t="s">
        <v>154</v>
      </c>
      <c r="F138" s="55">
        <v>700.6800000000001</v>
      </c>
      <c r="G138" s="48">
        <f aca="true" t="shared" si="24" ref="G138:G201">ROUND(F138*G$6,2)</f>
        <v>2495310.66</v>
      </c>
      <c r="H138" s="55">
        <v>317.90000000000003</v>
      </c>
      <c r="I138" s="56">
        <f t="shared" si="16"/>
        <v>566062.28</v>
      </c>
      <c r="J138" s="57">
        <v>113.14</v>
      </c>
      <c r="K138" s="57">
        <v>30.79</v>
      </c>
      <c r="L138" s="58">
        <f t="shared" si="17"/>
        <v>216760.4</v>
      </c>
      <c r="M138" s="58">
        <f t="shared" si="18"/>
        <v>21453.55</v>
      </c>
      <c r="N138" s="57">
        <v>2</v>
      </c>
      <c r="O138" s="59">
        <f t="shared" si="19"/>
        <v>1393.54</v>
      </c>
      <c r="P138" s="58">
        <f t="shared" si="20"/>
        <v>3300980.43</v>
      </c>
      <c r="Q138" s="53">
        <v>1257813</v>
      </c>
      <c r="R138" s="58">
        <f t="shared" si="21"/>
        <v>2043167.4300000002</v>
      </c>
      <c r="S138" s="52">
        <v>1498757</v>
      </c>
      <c r="T138" s="53">
        <v>3693351.64</v>
      </c>
      <c r="U138" s="52">
        <f aca="true" t="shared" si="25" ref="U138:U201">ROUND(T138*$U$4,0)</f>
        <v>3988820</v>
      </c>
      <c r="V138" s="58">
        <f t="shared" si="22"/>
        <v>3541924.43</v>
      </c>
      <c r="W138" s="49">
        <v>0</v>
      </c>
      <c r="X138" s="49">
        <f t="shared" si="23"/>
        <v>3541924.43</v>
      </c>
      <c r="Y138" s="49"/>
    </row>
    <row r="139" spans="1:25" s="54" customFormat="1" ht="12.75">
      <c r="A139" s="54">
        <v>319</v>
      </c>
      <c r="B139" s="54" t="s">
        <v>155</v>
      </c>
      <c r="C139" s="54" t="b">
        <f aca="true" t="shared" si="26" ref="C139:C202">B139=E139</f>
        <v>1</v>
      </c>
      <c r="D139" s="54">
        <v>319</v>
      </c>
      <c r="E139" s="54" t="s">
        <v>155</v>
      </c>
      <c r="F139" s="55">
        <v>4158.15</v>
      </c>
      <c r="G139" s="48">
        <f t="shared" si="24"/>
        <v>14808294.85</v>
      </c>
      <c r="H139" s="55">
        <v>446.52</v>
      </c>
      <c r="I139" s="56">
        <f aca="true" t="shared" si="27" ref="I139:I202">ROUND(H139*$I$6,2)</f>
        <v>795086.91</v>
      </c>
      <c r="J139" s="57">
        <v>694.0799999999999</v>
      </c>
      <c r="K139" s="57">
        <v>14</v>
      </c>
      <c r="L139" s="58">
        <f aca="true" t="shared" si="28" ref="L139:L202">ROUND(J139*$L$6,2)</f>
        <v>1329760.11</v>
      </c>
      <c r="M139" s="58">
        <f aca="true" t="shared" si="29" ref="M139:M202">ROUND(K139*$M$6,2)</f>
        <v>9754.78</v>
      </c>
      <c r="N139" s="57">
        <v>7</v>
      </c>
      <c r="O139" s="59">
        <f aca="true" t="shared" si="30" ref="O139:O202">ROUND(N139*$O$6,2)</f>
        <v>4877.39</v>
      </c>
      <c r="P139" s="58">
        <f aca="true" t="shared" si="31" ref="P139:P202">G139+I139+L139+M139+O139</f>
        <v>16947774.040000003</v>
      </c>
      <c r="Q139" s="53">
        <v>6550222</v>
      </c>
      <c r="R139" s="58">
        <f aca="true" t="shared" si="32" ref="R139:R202">IF(P139&gt;Q139,P139-Q139,0)</f>
        <v>10397552.040000003</v>
      </c>
      <c r="S139" s="52">
        <v>1295082</v>
      </c>
      <c r="T139" s="53">
        <v>12169237.780000001</v>
      </c>
      <c r="U139" s="52">
        <f t="shared" si="25"/>
        <v>13142777</v>
      </c>
      <c r="V139" s="58">
        <f aca="true" t="shared" si="33" ref="V139:V202">IF(R139+S139&lt;U139,R139+S139,U139)</f>
        <v>11692634.040000003</v>
      </c>
      <c r="W139" s="49">
        <v>0</v>
      </c>
      <c r="X139" s="49">
        <f aca="true" t="shared" si="34" ref="X139:X202">V139+W139</f>
        <v>11692634.040000003</v>
      </c>
      <c r="Y139" s="49"/>
    </row>
    <row r="140" spans="1:25" s="54" customFormat="1" ht="12.75">
      <c r="A140" s="54">
        <v>321</v>
      </c>
      <c r="B140" s="54" t="s">
        <v>156</v>
      </c>
      <c r="C140" s="54" t="b">
        <f t="shared" si="26"/>
        <v>1</v>
      </c>
      <c r="D140" s="54">
        <v>321</v>
      </c>
      <c r="E140" s="54" t="s">
        <v>156</v>
      </c>
      <c r="F140" s="55">
        <v>733.22</v>
      </c>
      <c r="G140" s="48">
        <f t="shared" si="24"/>
        <v>2611194.39</v>
      </c>
      <c r="H140" s="55">
        <v>175.88000000000002</v>
      </c>
      <c r="I140" s="56">
        <f t="shared" si="27"/>
        <v>313177.2</v>
      </c>
      <c r="J140" s="57">
        <v>112.89</v>
      </c>
      <c r="K140" s="57">
        <v>1.5</v>
      </c>
      <c r="L140" s="58">
        <f t="shared" si="28"/>
        <v>216281.44</v>
      </c>
      <c r="M140" s="58">
        <f t="shared" si="29"/>
        <v>1045.16</v>
      </c>
      <c r="N140" s="57">
        <v>6</v>
      </c>
      <c r="O140" s="59">
        <f t="shared" si="30"/>
        <v>4180.62</v>
      </c>
      <c r="P140" s="58">
        <f t="shared" si="31"/>
        <v>3145878.8100000005</v>
      </c>
      <c r="Q140" s="53">
        <v>1158954</v>
      </c>
      <c r="R140" s="58">
        <f t="shared" si="32"/>
        <v>1986924.8100000005</v>
      </c>
      <c r="S140" s="52">
        <v>714779</v>
      </c>
      <c r="T140" s="53">
        <v>2508378.5000000005</v>
      </c>
      <c r="U140" s="52">
        <f t="shared" si="25"/>
        <v>2709049</v>
      </c>
      <c r="V140" s="58">
        <f t="shared" si="33"/>
        <v>2701703.8100000005</v>
      </c>
      <c r="W140" s="49">
        <v>0</v>
      </c>
      <c r="X140" s="49">
        <f t="shared" si="34"/>
        <v>2701703.8100000005</v>
      </c>
      <c r="Y140" s="49"/>
    </row>
    <row r="141" spans="1:25" s="54" customFormat="1" ht="12.75">
      <c r="A141" s="54">
        <v>323</v>
      </c>
      <c r="B141" s="54" t="s">
        <v>157</v>
      </c>
      <c r="C141" s="54" t="b">
        <f t="shared" si="26"/>
        <v>1</v>
      </c>
      <c r="D141" s="54">
        <v>323</v>
      </c>
      <c r="E141" s="54" t="s">
        <v>157</v>
      </c>
      <c r="F141" s="55">
        <v>45.480000000000004</v>
      </c>
      <c r="G141" s="48">
        <f t="shared" si="24"/>
        <v>161966.56</v>
      </c>
      <c r="H141" s="55">
        <v>19.34</v>
      </c>
      <c r="I141" s="56">
        <f t="shared" si="27"/>
        <v>34437.38</v>
      </c>
      <c r="J141" s="57">
        <v>4</v>
      </c>
      <c r="K141" s="57">
        <v>0</v>
      </c>
      <c r="L141" s="58">
        <f t="shared" si="28"/>
        <v>7663.44</v>
      </c>
      <c r="M141" s="58">
        <f t="shared" si="29"/>
        <v>0</v>
      </c>
      <c r="N141" s="57">
        <v>0</v>
      </c>
      <c r="O141" s="59">
        <f t="shared" si="30"/>
        <v>0</v>
      </c>
      <c r="P141" s="58">
        <f t="shared" si="31"/>
        <v>204067.38</v>
      </c>
      <c r="Q141" s="53">
        <v>143021</v>
      </c>
      <c r="R141" s="58">
        <f t="shared" si="32"/>
        <v>61046.380000000005</v>
      </c>
      <c r="S141" s="52">
        <v>101586</v>
      </c>
      <c r="T141" s="53">
        <v>136682.08000000002</v>
      </c>
      <c r="U141" s="52">
        <f t="shared" si="25"/>
        <v>147617</v>
      </c>
      <c r="V141" s="58">
        <f t="shared" si="33"/>
        <v>147617</v>
      </c>
      <c r="W141" s="49">
        <v>0</v>
      </c>
      <c r="X141" s="49">
        <f t="shared" si="34"/>
        <v>147617</v>
      </c>
      <c r="Y141" s="49"/>
    </row>
    <row r="142" spans="1:25" s="54" customFormat="1" ht="12.75">
      <c r="A142" s="54">
        <v>327</v>
      </c>
      <c r="B142" s="54" t="s">
        <v>158</v>
      </c>
      <c r="C142" s="54" t="b">
        <f t="shared" si="26"/>
        <v>1</v>
      </c>
      <c r="D142" s="54">
        <v>327</v>
      </c>
      <c r="E142" s="54" t="s">
        <v>158</v>
      </c>
      <c r="F142" s="55">
        <v>266.60999999999996</v>
      </c>
      <c r="G142" s="48">
        <f t="shared" si="24"/>
        <v>949470.19</v>
      </c>
      <c r="H142" s="55">
        <v>14.1</v>
      </c>
      <c r="I142" s="56">
        <f t="shared" si="27"/>
        <v>25106.88</v>
      </c>
      <c r="J142" s="57">
        <v>43.42</v>
      </c>
      <c r="K142" s="57">
        <v>2.3200000000000003</v>
      </c>
      <c r="L142" s="58">
        <f t="shared" si="28"/>
        <v>83186.64</v>
      </c>
      <c r="M142" s="58">
        <f t="shared" si="29"/>
        <v>1616.51</v>
      </c>
      <c r="N142" s="57">
        <v>1</v>
      </c>
      <c r="O142" s="59">
        <f t="shared" si="30"/>
        <v>696.77</v>
      </c>
      <c r="P142" s="58">
        <f t="shared" si="31"/>
        <v>1060076.99</v>
      </c>
      <c r="Q142" s="53">
        <v>794962</v>
      </c>
      <c r="R142" s="58">
        <f t="shared" si="32"/>
        <v>265114.99</v>
      </c>
      <c r="S142" s="52">
        <v>52744</v>
      </c>
      <c r="T142" s="53">
        <v>265841</v>
      </c>
      <c r="U142" s="52">
        <f t="shared" si="25"/>
        <v>287108</v>
      </c>
      <c r="V142" s="58">
        <f t="shared" si="33"/>
        <v>287108</v>
      </c>
      <c r="W142" s="49">
        <v>0</v>
      </c>
      <c r="X142" s="49">
        <f t="shared" si="34"/>
        <v>287108</v>
      </c>
      <c r="Y142" s="49"/>
    </row>
    <row r="143" spans="1:25" s="54" customFormat="1" ht="12.75">
      <c r="A143" s="54">
        <v>329</v>
      </c>
      <c r="B143" s="54" t="s">
        <v>159</v>
      </c>
      <c r="C143" s="54" t="b">
        <f t="shared" si="26"/>
        <v>1</v>
      </c>
      <c r="D143" s="54">
        <v>329</v>
      </c>
      <c r="E143" s="54" t="s">
        <v>159</v>
      </c>
      <c r="F143" s="55">
        <v>156.54</v>
      </c>
      <c r="G143" s="48">
        <f t="shared" si="24"/>
        <v>557481.21</v>
      </c>
      <c r="H143" s="55">
        <v>28.03</v>
      </c>
      <c r="I143" s="56">
        <f t="shared" si="27"/>
        <v>49911.06</v>
      </c>
      <c r="J143" s="57">
        <v>18.77</v>
      </c>
      <c r="K143" s="57">
        <v>0</v>
      </c>
      <c r="L143" s="58">
        <f t="shared" si="28"/>
        <v>35960.69</v>
      </c>
      <c r="M143" s="58">
        <f t="shared" si="29"/>
        <v>0</v>
      </c>
      <c r="N143" s="57">
        <v>0</v>
      </c>
      <c r="O143" s="59">
        <f t="shared" si="30"/>
        <v>0</v>
      </c>
      <c r="P143" s="58">
        <f t="shared" si="31"/>
        <v>643352.96</v>
      </c>
      <c r="Q143" s="53">
        <v>369619</v>
      </c>
      <c r="R143" s="58">
        <f t="shared" si="32"/>
        <v>273733.95999999996</v>
      </c>
      <c r="S143" s="52">
        <v>95306</v>
      </c>
      <c r="T143" s="53">
        <v>329094.35</v>
      </c>
      <c r="U143" s="52">
        <f t="shared" si="25"/>
        <v>355422</v>
      </c>
      <c r="V143" s="58">
        <f t="shared" si="33"/>
        <v>355422</v>
      </c>
      <c r="W143" s="49">
        <v>0</v>
      </c>
      <c r="X143" s="49">
        <f t="shared" si="34"/>
        <v>355422</v>
      </c>
      <c r="Y143" s="49"/>
    </row>
    <row r="144" spans="1:25" s="54" customFormat="1" ht="12.75">
      <c r="A144" s="54">
        <v>331</v>
      </c>
      <c r="B144" s="54" t="s">
        <v>160</v>
      </c>
      <c r="C144" s="54" t="b">
        <f t="shared" si="26"/>
        <v>1</v>
      </c>
      <c r="D144" s="54">
        <v>331</v>
      </c>
      <c r="E144" s="54" t="s">
        <v>160</v>
      </c>
      <c r="F144" s="55">
        <v>366.35</v>
      </c>
      <c r="G144" s="48">
        <f t="shared" si="24"/>
        <v>1304671.26</v>
      </c>
      <c r="H144" s="55">
        <v>35.4</v>
      </c>
      <c r="I144" s="56">
        <f t="shared" si="27"/>
        <v>63034.3</v>
      </c>
      <c r="J144" s="57">
        <v>62.97</v>
      </c>
      <c r="K144" s="57">
        <v>1.27</v>
      </c>
      <c r="L144" s="58">
        <f t="shared" si="28"/>
        <v>120641.7</v>
      </c>
      <c r="M144" s="58">
        <f t="shared" si="29"/>
        <v>884.9</v>
      </c>
      <c r="N144" s="57">
        <v>0</v>
      </c>
      <c r="O144" s="59">
        <f t="shared" si="30"/>
        <v>0</v>
      </c>
      <c r="P144" s="58">
        <f t="shared" si="31"/>
        <v>1489232.16</v>
      </c>
      <c r="Q144" s="53">
        <v>498983</v>
      </c>
      <c r="R144" s="58">
        <f t="shared" si="32"/>
        <v>990249.1599999999</v>
      </c>
      <c r="S144" s="52">
        <v>142268</v>
      </c>
      <c r="T144" s="53">
        <v>999745</v>
      </c>
      <c r="U144" s="52">
        <f t="shared" si="25"/>
        <v>1079725</v>
      </c>
      <c r="V144" s="58">
        <f t="shared" si="33"/>
        <v>1079725</v>
      </c>
      <c r="W144" s="49">
        <v>0</v>
      </c>
      <c r="X144" s="49">
        <f t="shared" si="34"/>
        <v>1079725</v>
      </c>
      <c r="Y144" s="49"/>
    </row>
    <row r="145" spans="1:25" s="54" customFormat="1" ht="12.75">
      <c r="A145" s="54">
        <v>333</v>
      </c>
      <c r="B145" s="54" t="s">
        <v>161</v>
      </c>
      <c r="C145" s="54" t="b">
        <f t="shared" si="26"/>
        <v>1</v>
      </c>
      <c r="D145" s="54">
        <v>333</v>
      </c>
      <c r="E145" s="54" t="s">
        <v>161</v>
      </c>
      <c r="F145" s="55">
        <v>303.89</v>
      </c>
      <c r="G145" s="48">
        <f t="shared" si="24"/>
        <v>1082234.34</v>
      </c>
      <c r="H145" s="55">
        <v>118.16</v>
      </c>
      <c r="I145" s="56">
        <f t="shared" si="27"/>
        <v>210399.24</v>
      </c>
      <c r="J145" s="57">
        <v>43.46</v>
      </c>
      <c r="K145" s="57">
        <v>0</v>
      </c>
      <c r="L145" s="58">
        <f t="shared" si="28"/>
        <v>83263.28</v>
      </c>
      <c r="M145" s="58">
        <f t="shared" si="29"/>
        <v>0</v>
      </c>
      <c r="N145" s="57">
        <v>0</v>
      </c>
      <c r="O145" s="59">
        <f t="shared" si="30"/>
        <v>0</v>
      </c>
      <c r="P145" s="58">
        <f t="shared" si="31"/>
        <v>1375896.86</v>
      </c>
      <c r="Q145" s="53">
        <v>1105334</v>
      </c>
      <c r="R145" s="58">
        <f t="shared" si="32"/>
        <v>270562.8600000001</v>
      </c>
      <c r="S145" s="52">
        <v>307677</v>
      </c>
      <c r="T145" s="53">
        <v>559688</v>
      </c>
      <c r="U145" s="52">
        <f t="shared" si="25"/>
        <v>604463</v>
      </c>
      <c r="V145" s="58">
        <f t="shared" si="33"/>
        <v>578239.8600000001</v>
      </c>
      <c r="W145" s="49">
        <v>0</v>
      </c>
      <c r="X145" s="49">
        <f t="shared" si="34"/>
        <v>578239.8600000001</v>
      </c>
      <c r="Y145" s="49"/>
    </row>
    <row r="146" spans="1:25" s="54" customFormat="1" ht="12.75">
      <c r="A146" s="54">
        <v>335</v>
      </c>
      <c r="B146" s="54" t="s">
        <v>162</v>
      </c>
      <c r="C146" s="54" t="b">
        <f t="shared" si="26"/>
        <v>1</v>
      </c>
      <c r="D146" s="54">
        <v>335</v>
      </c>
      <c r="E146" s="54" t="s">
        <v>162</v>
      </c>
      <c r="F146" s="55">
        <v>13338.7</v>
      </c>
      <c r="G146" s="48">
        <f t="shared" si="24"/>
        <v>47502712.15</v>
      </c>
      <c r="H146" s="55">
        <v>7434.719999999999</v>
      </c>
      <c r="I146" s="56">
        <f t="shared" si="27"/>
        <v>13238485.47</v>
      </c>
      <c r="J146" s="57">
        <v>2406.2400000000002</v>
      </c>
      <c r="K146" s="57">
        <v>1460.76</v>
      </c>
      <c r="L146" s="58">
        <f t="shared" si="28"/>
        <v>4610018.97</v>
      </c>
      <c r="M146" s="58">
        <f t="shared" si="29"/>
        <v>1017813.75</v>
      </c>
      <c r="N146" s="57">
        <v>66.06</v>
      </c>
      <c r="O146" s="59">
        <f t="shared" si="30"/>
        <v>46028.63</v>
      </c>
      <c r="P146" s="58">
        <f t="shared" si="31"/>
        <v>66415058.97</v>
      </c>
      <c r="Q146" s="53">
        <v>19963219</v>
      </c>
      <c r="R146" s="58">
        <f t="shared" si="32"/>
        <v>46451839.97</v>
      </c>
      <c r="S146" s="52">
        <v>12454439</v>
      </c>
      <c r="T146" s="53">
        <v>56699577.190000005</v>
      </c>
      <c r="U146" s="52">
        <f t="shared" si="25"/>
        <v>61235543</v>
      </c>
      <c r="V146" s="58">
        <f t="shared" si="33"/>
        <v>58906278.97</v>
      </c>
      <c r="W146" s="49">
        <v>0</v>
      </c>
      <c r="X146" s="49">
        <f t="shared" si="34"/>
        <v>58906278.97</v>
      </c>
      <c r="Y146" s="49"/>
    </row>
    <row r="147" spans="1:25" s="54" customFormat="1" ht="12.75">
      <c r="A147" s="54">
        <v>339</v>
      </c>
      <c r="B147" s="54" t="s">
        <v>163</v>
      </c>
      <c r="C147" s="54" t="b">
        <f t="shared" si="26"/>
        <v>1</v>
      </c>
      <c r="D147" s="54">
        <v>339</v>
      </c>
      <c r="E147" s="54" t="s">
        <v>163</v>
      </c>
      <c r="F147" s="55">
        <v>257.01</v>
      </c>
      <c r="G147" s="48">
        <f t="shared" si="24"/>
        <v>915282</v>
      </c>
      <c r="H147" s="55">
        <v>88.98</v>
      </c>
      <c r="I147" s="56">
        <f t="shared" si="27"/>
        <v>158440.46</v>
      </c>
      <c r="J147" s="57">
        <v>28.45</v>
      </c>
      <c r="K147" s="57">
        <v>0</v>
      </c>
      <c r="L147" s="58">
        <f t="shared" si="28"/>
        <v>54506.22</v>
      </c>
      <c r="M147" s="58">
        <f t="shared" si="29"/>
        <v>0</v>
      </c>
      <c r="N147" s="57">
        <v>1</v>
      </c>
      <c r="O147" s="59">
        <f t="shared" si="30"/>
        <v>696.77</v>
      </c>
      <c r="P147" s="58">
        <f t="shared" si="31"/>
        <v>1128925.45</v>
      </c>
      <c r="Q147" s="53">
        <v>394001</v>
      </c>
      <c r="R147" s="58">
        <f t="shared" si="32"/>
        <v>734924.45</v>
      </c>
      <c r="S147" s="52">
        <v>550103</v>
      </c>
      <c r="T147" s="53">
        <v>1242875.0999999999</v>
      </c>
      <c r="U147" s="52">
        <f t="shared" si="25"/>
        <v>1342305</v>
      </c>
      <c r="V147" s="58">
        <f t="shared" si="33"/>
        <v>1285027.45</v>
      </c>
      <c r="W147" s="49">
        <v>0</v>
      </c>
      <c r="X147" s="49">
        <f t="shared" si="34"/>
        <v>1285027.45</v>
      </c>
      <c r="Y147" s="49"/>
    </row>
    <row r="148" spans="1:25" s="54" customFormat="1" ht="12.75">
      <c r="A148" s="54">
        <v>341</v>
      </c>
      <c r="B148" s="54" t="s">
        <v>164</v>
      </c>
      <c r="C148" s="54" t="b">
        <f t="shared" si="26"/>
        <v>1</v>
      </c>
      <c r="D148" s="54">
        <v>341</v>
      </c>
      <c r="E148" s="54" t="s">
        <v>164</v>
      </c>
      <c r="F148" s="55">
        <v>76.75</v>
      </c>
      <c r="G148" s="48">
        <f t="shared" si="24"/>
        <v>273327.47</v>
      </c>
      <c r="H148" s="55">
        <v>28.240000000000002</v>
      </c>
      <c r="I148" s="56">
        <f t="shared" si="27"/>
        <v>50284.99</v>
      </c>
      <c r="J148" s="57">
        <v>16.89</v>
      </c>
      <c r="K148" s="57">
        <v>0</v>
      </c>
      <c r="L148" s="58">
        <f t="shared" si="28"/>
        <v>32358.88</v>
      </c>
      <c r="M148" s="58">
        <f t="shared" si="29"/>
        <v>0</v>
      </c>
      <c r="N148" s="57">
        <v>0</v>
      </c>
      <c r="O148" s="59">
        <f t="shared" si="30"/>
        <v>0</v>
      </c>
      <c r="P148" s="58">
        <f t="shared" si="31"/>
        <v>355971.33999999997</v>
      </c>
      <c r="Q148" s="53">
        <v>148062</v>
      </c>
      <c r="R148" s="58">
        <f t="shared" si="32"/>
        <v>207909.33999999997</v>
      </c>
      <c r="S148" s="52">
        <v>368990</v>
      </c>
      <c r="T148" s="53">
        <v>568742.19</v>
      </c>
      <c r="U148" s="52">
        <f t="shared" si="25"/>
        <v>614242</v>
      </c>
      <c r="V148" s="58">
        <f t="shared" si="33"/>
        <v>576899.34</v>
      </c>
      <c r="W148" s="49">
        <v>0</v>
      </c>
      <c r="X148" s="49">
        <f t="shared" si="34"/>
        <v>576899.34</v>
      </c>
      <c r="Y148" s="49"/>
    </row>
    <row r="149" spans="1:25" s="54" customFormat="1" ht="12.75">
      <c r="A149" s="54">
        <v>344</v>
      </c>
      <c r="B149" s="54" t="s">
        <v>165</v>
      </c>
      <c r="C149" s="54" t="b">
        <f t="shared" si="26"/>
        <v>1</v>
      </c>
      <c r="D149" s="54">
        <v>344</v>
      </c>
      <c r="E149" s="54" t="s">
        <v>165</v>
      </c>
      <c r="F149" s="55">
        <v>0</v>
      </c>
      <c r="G149" s="48">
        <f t="shared" si="24"/>
        <v>0</v>
      </c>
      <c r="H149" s="55">
        <v>0</v>
      </c>
      <c r="I149" s="56">
        <f t="shared" si="27"/>
        <v>0</v>
      </c>
      <c r="J149" s="57">
        <v>0</v>
      </c>
      <c r="K149" s="57">
        <v>0</v>
      </c>
      <c r="L149" s="58">
        <f t="shared" si="28"/>
        <v>0</v>
      </c>
      <c r="M149" s="58">
        <f t="shared" si="29"/>
        <v>0</v>
      </c>
      <c r="N149" s="57">
        <v>0</v>
      </c>
      <c r="O149" s="59">
        <f t="shared" si="30"/>
        <v>0</v>
      </c>
      <c r="P149" s="58">
        <f t="shared" si="31"/>
        <v>0</v>
      </c>
      <c r="Q149" s="53">
        <v>0</v>
      </c>
      <c r="R149" s="58">
        <f t="shared" si="32"/>
        <v>0</v>
      </c>
      <c r="S149" s="52">
        <v>0</v>
      </c>
      <c r="T149" s="53">
        <v>0</v>
      </c>
      <c r="U149" s="52">
        <f t="shared" si="25"/>
        <v>0</v>
      </c>
      <c r="V149" s="58">
        <f t="shared" si="33"/>
        <v>0</v>
      </c>
      <c r="W149" s="49">
        <v>0</v>
      </c>
      <c r="X149" s="49">
        <f t="shared" si="34"/>
        <v>0</v>
      </c>
      <c r="Y149" s="49"/>
    </row>
    <row r="150" spans="1:25" s="54" customFormat="1" ht="12.75">
      <c r="A150" s="54">
        <v>345</v>
      </c>
      <c r="B150" s="54" t="s">
        <v>166</v>
      </c>
      <c r="C150" s="54" t="b">
        <f t="shared" si="26"/>
        <v>1</v>
      </c>
      <c r="D150" s="54">
        <v>345</v>
      </c>
      <c r="E150" s="54" t="s">
        <v>166</v>
      </c>
      <c r="F150" s="55">
        <v>146.34</v>
      </c>
      <c r="G150" s="48">
        <f t="shared" si="24"/>
        <v>521156.25</v>
      </c>
      <c r="H150" s="55">
        <v>19.11</v>
      </c>
      <c r="I150" s="56">
        <f t="shared" si="27"/>
        <v>34027.84</v>
      </c>
      <c r="J150" s="57">
        <v>24.01</v>
      </c>
      <c r="K150" s="57">
        <v>0</v>
      </c>
      <c r="L150" s="58">
        <f t="shared" si="28"/>
        <v>45999.8</v>
      </c>
      <c r="M150" s="58">
        <f t="shared" si="29"/>
        <v>0</v>
      </c>
      <c r="N150" s="57">
        <v>0</v>
      </c>
      <c r="O150" s="59">
        <f t="shared" si="30"/>
        <v>0</v>
      </c>
      <c r="P150" s="58">
        <f t="shared" si="31"/>
        <v>601183.89</v>
      </c>
      <c r="Q150" s="53">
        <v>333647</v>
      </c>
      <c r="R150" s="58">
        <f t="shared" si="32"/>
        <v>267536.89</v>
      </c>
      <c r="S150" s="52">
        <v>53895</v>
      </c>
      <c r="T150" s="53">
        <v>318392</v>
      </c>
      <c r="U150" s="52">
        <f t="shared" si="25"/>
        <v>343863</v>
      </c>
      <c r="V150" s="58">
        <f t="shared" si="33"/>
        <v>321431.89</v>
      </c>
      <c r="W150" s="49">
        <v>0</v>
      </c>
      <c r="X150" s="49">
        <f t="shared" si="34"/>
        <v>321431.89</v>
      </c>
      <c r="Y150" s="49"/>
    </row>
    <row r="151" spans="1:25" s="54" customFormat="1" ht="12.75">
      <c r="A151" s="54">
        <v>347</v>
      </c>
      <c r="B151" s="54" t="s">
        <v>167</v>
      </c>
      <c r="C151" s="54" t="b">
        <f t="shared" si="26"/>
        <v>1</v>
      </c>
      <c r="D151" s="54">
        <v>347</v>
      </c>
      <c r="E151" s="54" t="s">
        <v>167</v>
      </c>
      <c r="F151" s="55">
        <v>766.6300000000001</v>
      </c>
      <c r="G151" s="48">
        <f t="shared" si="24"/>
        <v>2730176.42</v>
      </c>
      <c r="H151" s="55">
        <v>287.13</v>
      </c>
      <c r="I151" s="56">
        <f t="shared" si="27"/>
        <v>511272.29</v>
      </c>
      <c r="J151" s="57">
        <v>138.87</v>
      </c>
      <c r="K151" s="57">
        <v>6.44</v>
      </c>
      <c r="L151" s="58">
        <f t="shared" si="28"/>
        <v>266055.48</v>
      </c>
      <c r="M151" s="58">
        <f t="shared" si="29"/>
        <v>4487.2</v>
      </c>
      <c r="N151" s="57">
        <v>1.98</v>
      </c>
      <c r="O151" s="59">
        <f t="shared" si="30"/>
        <v>1379.6</v>
      </c>
      <c r="P151" s="58">
        <f t="shared" si="31"/>
        <v>3513370.99</v>
      </c>
      <c r="Q151" s="53">
        <v>4242838</v>
      </c>
      <c r="R151" s="58">
        <f t="shared" si="32"/>
        <v>0</v>
      </c>
      <c r="S151" s="52">
        <v>248981</v>
      </c>
      <c r="T151" s="53">
        <v>248981</v>
      </c>
      <c r="U151" s="52">
        <f t="shared" si="25"/>
        <v>268899</v>
      </c>
      <c r="V151" s="58">
        <f t="shared" si="33"/>
        <v>248981</v>
      </c>
      <c r="W151" s="49">
        <v>0</v>
      </c>
      <c r="X151" s="49">
        <f t="shared" si="34"/>
        <v>248981</v>
      </c>
      <c r="Y151" s="49"/>
    </row>
    <row r="152" spans="1:25" s="54" customFormat="1" ht="12.75">
      <c r="A152" s="54">
        <v>351</v>
      </c>
      <c r="B152" s="54" t="s">
        <v>168</v>
      </c>
      <c r="C152" s="54" t="b">
        <f t="shared" si="26"/>
        <v>1</v>
      </c>
      <c r="D152" s="54">
        <v>351</v>
      </c>
      <c r="E152" s="54" t="s">
        <v>168</v>
      </c>
      <c r="F152" s="55">
        <v>3703.99</v>
      </c>
      <c r="G152" s="48">
        <f t="shared" si="24"/>
        <v>13190908.47</v>
      </c>
      <c r="H152" s="55">
        <v>379.38</v>
      </c>
      <c r="I152" s="56">
        <f t="shared" si="27"/>
        <v>675535.41</v>
      </c>
      <c r="J152" s="57">
        <v>625.38</v>
      </c>
      <c r="K152" s="57">
        <v>53.93</v>
      </c>
      <c r="L152" s="58">
        <f t="shared" si="28"/>
        <v>1198140.53</v>
      </c>
      <c r="M152" s="58">
        <f t="shared" si="29"/>
        <v>37576.81</v>
      </c>
      <c r="N152" s="57">
        <v>34.4</v>
      </c>
      <c r="O152" s="59">
        <f t="shared" si="30"/>
        <v>23968.89</v>
      </c>
      <c r="P152" s="58">
        <f t="shared" si="31"/>
        <v>15126130.110000001</v>
      </c>
      <c r="Q152" s="53">
        <v>6884669</v>
      </c>
      <c r="R152" s="58">
        <f t="shared" si="32"/>
        <v>8241461.110000001</v>
      </c>
      <c r="S152" s="52">
        <v>531304</v>
      </c>
      <c r="T152" s="53">
        <v>8552846.810000002</v>
      </c>
      <c r="U152" s="52">
        <f t="shared" si="25"/>
        <v>9237075</v>
      </c>
      <c r="V152" s="58">
        <f t="shared" si="33"/>
        <v>8772765.110000001</v>
      </c>
      <c r="W152" s="49">
        <v>0</v>
      </c>
      <c r="X152" s="49">
        <f t="shared" si="34"/>
        <v>8772765.110000001</v>
      </c>
      <c r="Y152" s="49"/>
    </row>
    <row r="153" spans="1:25" s="54" customFormat="1" ht="12.75">
      <c r="A153" s="54">
        <v>353</v>
      </c>
      <c r="B153" s="54" t="s">
        <v>169</v>
      </c>
      <c r="C153" s="54" t="b">
        <f t="shared" si="26"/>
        <v>1</v>
      </c>
      <c r="D153" s="54">
        <v>353</v>
      </c>
      <c r="E153" s="54" t="s">
        <v>169</v>
      </c>
      <c r="F153" s="55">
        <v>248.34</v>
      </c>
      <c r="G153" s="48">
        <f t="shared" si="24"/>
        <v>884405.79</v>
      </c>
      <c r="H153" s="55">
        <v>106.81</v>
      </c>
      <c r="I153" s="56">
        <f t="shared" si="27"/>
        <v>190189.09</v>
      </c>
      <c r="J153" s="57">
        <v>46.29</v>
      </c>
      <c r="K153" s="57">
        <v>0</v>
      </c>
      <c r="L153" s="58">
        <f t="shared" si="28"/>
        <v>88685.16</v>
      </c>
      <c r="M153" s="58">
        <f t="shared" si="29"/>
        <v>0</v>
      </c>
      <c r="N153" s="57">
        <v>2</v>
      </c>
      <c r="O153" s="59">
        <f t="shared" si="30"/>
        <v>1393.54</v>
      </c>
      <c r="P153" s="58">
        <f t="shared" si="31"/>
        <v>1164673.58</v>
      </c>
      <c r="Q153" s="53">
        <v>394587</v>
      </c>
      <c r="R153" s="58">
        <f t="shared" si="32"/>
        <v>770086.5800000001</v>
      </c>
      <c r="S153" s="52">
        <v>579583</v>
      </c>
      <c r="T153" s="53">
        <v>1338522.8499999999</v>
      </c>
      <c r="U153" s="52">
        <f t="shared" si="25"/>
        <v>1445605</v>
      </c>
      <c r="V153" s="58">
        <f t="shared" si="33"/>
        <v>1349669.58</v>
      </c>
      <c r="W153" s="49">
        <v>0</v>
      </c>
      <c r="X153" s="49">
        <f t="shared" si="34"/>
        <v>1349669.58</v>
      </c>
      <c r="Y153" s="49"/>
    </row>
    <row r="154" spans="1:25" s="54" customFormat="1" ht="12.75">
      <c r="A154" s="54">
        <v>355</v>
      </c>
      <c r="B154" s="54" t="s">
        <v>170</v>
      </c>
      <c r="C154" s="54" t="b">
        <f t="shared" si="26"/>
        <v>1</v>
      </c>
      <c r="D154" s="54">
        <v>355</v>
      </c>
      <c r="E154" s="54" t="s">
        <v>170</v>
      </c>
      <c r="F154" s="55">
        <v>159.11</v>
      </c>
      <c r="G154" s="48">
        <f t="shared" si="24"/>
        <v>566633.67</v>
      </c>
      <c r="H154" s="55">
        <v>42.949999999999996</v>
      </c>
      <c r="I154" s="56">
        <f t="shared" si="27"/>
        <v>76478.06</v>
      </c>
      <c r="J154" s="57">
        <v>10.01</v>
      </c>
      <c r="K154" s="57">
        <v>0</v>
      </c>
      <c r="L154" s="58">
        <f t="shared" si="28"/>
        <v>19177.76</v>
      </c>
      <c r="M154" s="58">
        <f t="shared" si="29"/>
        <v>0</v>
      </c>
      <c r="N154" s="57">
        <v>2</v>
      </c>
      <c r="O154" s="59">
        <f t="shared" si="30"/>
        <v>1393.54</v>
      </c>
      <c r="P154" s="58">
        <f t="shared" si="31"/>
        <v>663683.03</v>
      </c>
      <c r="Q154" s="53">
        <v>246540</v>
      </c>
      <c r="R154" s="58">
        <f t="shared" si="32"/>
        <v>417143.03</v>
      </c>
      <c r="S154" s="52">
        <v>627508</v>
      </c>
      <c r="T154" s="53">
        <v>1050530.47</v>
      </c>
      <c r="U154" s="52">
        <f t="shared" si="25"/>
        <v>1134573</v>
      </c>
      <c r="V154" s="58">
        <f t="shared" si="33"/>
        <v>1044651.03</v>
      </c>
      <c r="W154" s="49">
        <v>0</v>
      </c>
      <c r="X154" s="49">
        <f t="shared" si="34"/>
        <v>1044651.03</v>
      </c>
      <c r="Y154" s="49"/>
    </row>
    <row r="155" spans="1:25" s="54" customFormat="1" ht="12.75">
      <c r="A155" s="54">
        <v>357</v>
      </c>
      <c r="B155" s="54" t="s">
        <v>171</v>
      </c>
      <c r="C155" s="54" t="b">
        <f t="shared" si="26"/>
        <v>1</v>
      </c>
      <c r="D155" s="54">
        <v>357</v>
      </c>
      <c r="E155" s="54" t="s">
        <v>171</v>
      </c>
      <c r="F155" s="55">
        <v>2302.07</v>
      </c>
      <c r="G155" s="48">
        <f t="shared" si="24"/>
        <v>8198292.83</v>
      </c>
      <c r="H155" s="55">
        <v>484.53999999999996</v>
      </c>
      <c r="I155" s="56">
        <f t="shared" si="27"/>
        <v>862786.46</v>
      </c>
      <c r="J155" s="57">
        <v>332.43</v>
      </c>
      <c r="K155" s="57">
        <v>26.87</v>
      </c>
      <c r="L155" s="58">
        <f t="shared" si="28"/>
        <v>636889.34</v>
      </c>
      <c r="M155" s="58">
        <f t="shared" si="29"/>
        <v>18722.21</v>
      </c>
      <c r="N155" s="57">
        <v>18</v>
      </c>
      <c r="O155" s="59">
        <f t="shared" si="30"/>
        <v>12541.86</v>
      </c>
      <c r="P155" s="58">
        <f t="shared" si="31"/>
        <v>9729232.7</v>
      </c>
      <c r="Q155" s="53">
        <v>3004090</v>
      </c>
      <c r="R155" s="58">
        <f t="shared" si="32"/>
        <v>6725142.699999999</v>
      </c>
      <c r="S155" s="52">
        <v>1100484</v>
      </c>
      <c r="T155" s="53">
        <v>8071340.069999998</v>
      </c>
      <c r="U155" s="52">
        <f t="shared" si="25"/>
        <v>8717047</v>
      </c>
      <c r="V155" s="58">
        <f t="shared" si="33"/>
        <v>7825626.699999999</v>
      </c>
      <c r="W155" s="49">
        <v>0</v>
      </c>
      <c r="X155" s="49">
        <f t="shared" si="34"/>
        <v>7825626.699999999</v>
      </c>
      <c r="Y155" s="49"/>
    </row>
    <row r="156" spans="1:25" s="54" customFormat="1" ht="12.75">
      <c r="A156" s="54">
        <v>358</v>
      </c>
      <c r="B156" s="54" t="s">
        <v>172</v>
      </c>
      <c r="C156" s="54" t="b">
        <f t="shared" si="26"/>
        <v>1</v>
      </c>
      <c r="D156" s="54">
        <v>358</v>
      </c>
      <c r="E156" s="54" t="s">
        <v>172</v>
      </c>
      <c r="F156" s="55">
        <v>5</v>
      </c>
      <c r="G156" s="48">
        <f t="shared" si="24"/>
        <v>17806.35</v>
      </c>
      <c r="H156" s="55">
        <v>0</v>
      </c>
      <c r="I156" s="56">
        <f t="shared" si="27"/>
        <v>0</v>
      </c>
      <c r="J156" s="57">
        <v>0</v>
      </c>
      <c r="K156" s="57">
        <v>0</v>
      </c>
      <c r="L156" s="58">
        <f t="shared" si="28"/>
        <v>0</v>
      </c>
      <c r="M156" s="58">
        <f t="shared" si="29"/>
        <v>0</v>
      </c>
      <c r="N156" s="57">
        <v>0</v>
      </c>
      <c r="O156" s="59">
        <f t="shared" si="30"/>
        <v>0</v>
      </c>
      <c r="P156" s="58">
        <f t="shared" si="31"/>
        <v>17806.35</v>
      </c>
      <c r="Q156" s="53">
        <v>17921</v>
      </c>
      <c r="R156" s="58">
        <f t="shared" si="32"/>
        <v>0</v>
      </c>
      <c r="S156" s="52">
        <v>0</v>
      </c>
      <c r="T156" s="53">
        <v>0</v>
      </c>
      <c r="U156" s="52">
        <f t="shared" si="25"/>
        <v>0</v>
      </c>
      <c r="V156" s="58">
        <f t="shared" si="33"/>
        <v>0</v>
      </c>
      <c r="W156" s="49">
        <v>0</v>
      </c>
      <c r="X156" s="49">
        <f t="shared" si="34"/>
        <v>0</v>
      </c>
      <c r="Y156" s="49"/>
    </row>
    <row r="157" spans="1:25" s="54" customFormat="1" ht="12.75">
      <c r="A157" s="54">
        <v>359</v>
      </c>
      <c r="B157" s="54" t="s">
        <v>173</v>
      </c>
      <c r="C157" s="54" t="b">
        <f t="shared" si="26"/>
        <v>1</v>
      </c>
      <c r="D157" s="54">
        <v>359</v>
      </c>
      <c r="E157" s="54" t="s">
        <v>173</v>
      </c>
      <c r="F157" s="55">
        <v>535.85</v>
      </c>
      <c r="G157" s="48">
        <f t="shared" si="24"/>
        <v>1908306.53</v>
      </c>
      <c r="H157" s="55">
        <v>214.35000000000002</v>
      </c>
      <c r="I157" s="56">
        <f t="shared" si="27"/>
        <v>381678.04</v>
      </c>
      <c r="J157" s="57">
        <v>99.36</v>
      </c>
      <c r="K157" s="57">
        <v>5</v>
      </c>
      <c r="L157" s="58">
        <f t="shared" si="28"/>
        <v>190359.85</v>
      </c>
      <c r="M157" s="58">
        <f t="shared" si="29"/>
        <v>3483.85</v>
      </c>
      <c r="N157" s="57">
        <v>6</v>
      </c>
      <c r="O157" s="59">
        <f t="shared" si="30"/>
        <v>4180.62</v>
      </c>
      <c r="P157" s="58">
        <f t="shared" si="31"/>
        <v>2488008.89</v>
      </c>
      <c r="Q157" s="53">
        <v>840340</v>
      </c>
      <c r="R157" s="58">
        <f t="shared" si="32"/>
        <v>1647668.8900000001</v>
      </c>
      <c r="S157" s="52">
        <v>1281178</v>
      </c>
      <c r="T157" s="53">
        <v>3012464.6</v>
      </c>
      <c r="U157" s="52">
        <f t="shared" si="25"/>
        <v>3253462</v>
      </c>
      <c r="V157" s="58">
        <f t="shared" si="33"/>
        <v>2928846.89</v>
      </c>
      <c r="W157" s="49">
        <v>0</v>
      </c>
      <c r="X157" s="49">
        <f t="shared" si="34"/>
        <v>2928846.89</v>
      </c>
      <c r="Y157" s="49"/>
    </row>
    <row r="158" spans="1:25" s="54" customFormat="1" ht="12.75">
      <c r="A158" s="54">
        <v>365</v>
      </c>
      <c r="B158" s="54" t="s">
        <v>174</v>
      </c>
      <c r="C158" s="54" t="b">
        <f t="shared" si="26"/>
        <v>1</v>
      </c>
      <c r="D158" s="54">
        <v>365</v>
      </c>
      <c r="E158" s="54" t="s">
        <v>174</v>
      </c>
      <c r="F158" s="55">
        <v>106.4</v>
      </c>
      <c r="G158" s="48">
        <f t="shared" si="24"/>
        <v>378919.13</v>
      </c>
      <c r="H158" s="55">
        <v>24.8</v>
      </c>
      <c r="I158" s="56">
        <f t="shared" si="27"/>
        <v>44159.62</v>
      </c>
      <c r="J158" s="57">
        <v>21.81</v>
      </c>
      <c r="K158" s="57">
        <v>0</v>
      </c>
      <c r="L158" s="58">
        <f t="shared" si="28"/>
        <v>41784.91</v>
      </c>
      <c r="M158" s="58">
        <f t="shared" si="29"/>
        <v>0</v>
      </c>
      <c r="N158" s="57">
        <v>2.39</v>
      </c>
      <c r="O158" s="59">
        <f t="shared" si="30"/>
        <v>1665.28</v>
      </c>
      <c r="P158" s="58">
        <f t="shared" si="31"/>
        <v>466528.94000000006</v>
      </c>
      <c r="Q158" s="53">
        <v>180433</v>
      </c>
      <c r="R158" s="58">
        <f t="shared" si="32"/>
        <v>286095.94000000006</v>
      </c>
      <c r="S158" s="52">
        <v>53118</v>
      </c>
      <c r="T158" s="53">
        <v>315753</v>
      </c>
      <c r="U158" s="52">
        <f t="shared" si="25"/>
        <v>341013</v>
      </c>
      <c r="V158" s="58">
        <f t="shared" si="33"/>
        <v>339213.94000000006</v>
      </c>
      <c r="W158" s="49">
        <v>0</v>
      </c>
      <c r="X158" s="49">
        <f t="shared" si="34"/>
        <v>339213.94000000006</v>
      </c>
      <c r="Y158" s="49"/>
    </row>
    <row r="159" spans="1:25" s="54" customFormat="1" ht="12.75">
      <c r="A159" s="54">
        <v>367</v>
      </c>
      <c r="B159" s="54" t="s">
        <v>175</v>
      </c>
      <c r="C159" s="54" t="b">
        <f t="shared" si="26"/>
        <v>1</v>
      </c>
      <c r="D159" s="54">
        <v>367</v>
      </c>
      <c r="E159" s="54" t="s">
        <v>175</v>
      </c>
      <c r="F159" s="55">
        <v>399.19</v>
      </c>
      <c r="G159" s="48">
        <f t="shared" si="24"/>
        <v>1421623.37</v>
      </c>
      <c r="H159" s="55">
        <v>50.86</v>
      </c>
      <c r="I159" s="56">
        <f t="shared" si="27"/>
        <v>90562.84</v>
      </c>
      <c r="J159" s="57">
        <v>38.01</v>
      </c>
      <c r="K159" s="57">
        <v>2</v>
      </c>
      <c r="L159" s="58">
        <f t="shared" si="28"/>
        <v>72821.84</v>
      </c>
      <c r="M159" s="58">
        <f t="shared" si="29"/>
        <v>1393.54</v>
      </c>
      <c r="N159" s="57">
        <v>2</v>
      </c>
      <c r="O159" s="59">
        <f t="shared" si="30"/>
        <v>1393.54</v>
      </c>
      <c r="P159" s="58">
        <f t="shared" si="31"/>
        <v>1587795.1300000004</v>
      </c>
      <c r="Q159" s="53">
        <v>582054</v>
      </c>
      <c r="R159" s="58">
        <f t="shared" si="32"/>
        <v>1005741.1300000004</v>
      </c>
      <c r="S159" s="52">
        <v>252587</v>
      </c>
      <c r="T159" s="53">
        <v>1254526.0999999999</v>
      </c>
      <c r="U159" s="52">
        <f t="shared" si="25"/>
        <v>1354888</v>
      </c>
      <c r="V159" s="58">
        <f t="shared" si="33"/>
        <v>1258328.1300000004</v>
      </c>
      <c r="W159" s="49">
        <v>0</v>
      </c>
      <c r="X159" s="49">
        <f t="shared" si="34"/>
        <v>1258328.1300000004</v>
      </c>
      <c r="Y159" s="49"/>
    </row>
    <row r="160" spans="1:25" s="54" customFormat="1" ht="12.75">
      <c r="A160" s="54">
        <v>369</v>
      </c>
      <c r="B160" s="54" t="s">
        <v>176</v>
      </c>
      <c r="C160" s="54" t="b">
        <f t="shared" si="26"/>
        <v>1</v>
      </c>
      <c r="D160" s="54">
        <v>369</v>
      </c>
      <c r="E160" s="54" t="s">
        <v>176</v>
      </c>
      <c r="F160" s="55">
        <v>485.92999999999995</v>
      </c>
      <c r="G160" s="48">
        <f t="shared" si="24"/>
        <v>1730527.93</v>
      </c>
      <c r="H160" s="55">
        <v>129.95</v>
      </c>
      <c r="I160" s="56">
        <f t="shared" si="27"/>
        <v>231392.87</v>
      </c>
      <c r="J160" s="57">
        <v>103.91999999999999</v>
      </c>
      <c r="K160" s="57">
        <v>2.82</v>
      </c>
      <c r="L160" s="58">
        <f t="shared" si="28"/>
        <v>199096.17</v>
      </c>
      <c r="M160" s="58">
        <f t="shared" si="29"/>
        <v>1964.89</v>
      </c>
      <c r="N160" s="57">
        <v>0</v>
      </c>
      <c r="O160" s="59">
        <f t="shared" si="30"/>
        <v>0</v>
      </c>
      <c r="P160" s="58">
        <f t="shared" si="31"/>
        <v>2162981.86</v>
      </c>
      <c r="Q160" s="53">
        <v>6862731</v>
      </c>
      <c r="R160" s="58">
        <f t="shared" si="32"/>
        <v>0</v>
      </c>
      <c r="S160" s="52">
        <v>0</v>
      </c>
      <c r="T160" s="53">
        <v>0</v>
      </c>
      <c r="U160" s="52">
        <f t="shared" si="25"/>
        <v>0</v>
      </c>
      <c r="V160" s="58">
        <f t="shared" si="33"/>
        <v>0</v>
      </c>
      <c r="W160" s="49">
        <v>0</v>
      </c>
      <c r="X160" s="49">
        <f t="shared" si="34"/>
        <v>0</v>
      </c>
      <c r="Y160" s="49"/>
    </row>
    <row r="161" spans="1:25" s="54" customFormat="1" ht="12.75">
      <c r="A161" s="54">
        <v>371</v>
      </c>
      <c r="B161" s="54" t="s">
        <v>177</v>
      </c>
      <c r="C161" s="54" t="b">
        <f t="shared" si="26"/>
        <v>1</v>
      </c>
      <c r="D161" s="54">
        <v>371</v>
      </c>
      <c r="E161" s="54" t="s">
        <v>177</v>
      </c>
      <c r="F161" s="55">
        <v>10983.37</v>
      </c>
      <c r="G161" s="48">
        <f t="shared" si="24"/>
        <v>39114746.08</v>
      </c>
      <c r="H161" s="55">
        <v>4615.9</v>
      </c>
      <c r="I161" s="56">
        <f t="shared" si="27"/>
        <v>8219210.02</v>
      </c>
      <c r="J161" s="57">
        <v>1706.31</v>
      </c>
      <c r="K161" s="57">
        <v>726.6500000000001</v>
      </c>
      <c r="L161" s="58">
        <f t="shared" si="28"/>
        <v>3269051.08</v>
      </c>
      <c r="M161" s="58">
        <f t="shared" si="29"/>
        <v>506307.92</v>
      </c>
      <c r="N161" s="57">
        <v>40.72</v>
      </c>
      <c r="O161" s="59">
        <f t="shared" si="30"/>
        <v>28372.47</v>
      </c>
      <c r="P161" s="58">
        <f t="shared" si="31"/>
        <v>51137687.56999999</v>
      </c>
      <c r="Q161" s="53">
        <v>19843159</v>
      </c>
      <c r="R161" s="58">
        <f t="shared" si="32"/>
        <v>31294528.569999993</v>
      </c>
      <c r="S161" s="52">
        <v>4793937</v>
      </c>
      <c r="T161" s="53">
        <v>35943296.519999996</v>
      </c>
      <c r="U161" s="52">
        <f t="shared" si="25"/>
        <v>38818760</v>
      </c>
      <c r="V161" s="58">
        <f t="shared" si="33"/>
        <v>36088465.56999999</v>
      </c>
      <c r="W161" s="49">
        <v>0</v>
      </c>
      <c r="X161" s="49">
        <f t="shared" si="34"/>
        <v>36088465.56999999</v>
      </c>
      <c r="Y161" s="49"/>
    </row>
    <row r="162" spans="1:25" s="54" customFormat="1" ht="12.75">
      <c r="A162" s="54">
        <v>375</v>
      </c>
      <c r="B162" s="54" t="s">
        <v>178</v>
      </c>
      <c r="C162" s="54" t="b">
        <f t="shared" si="26"/>
        <v>1</v>
      </c>
      <c r="D162" s="54">
        <v>375</v>
      </c>
      <c r="E162" s="54" t="s">
        <v>178</v>
      </c>
      <c r="F162" s="55">
        <v>54.49</v>
      </c>
      <c r="G162" s="48">
        <f t="shared" si="24"/>
        <v>194053.6</v>
      </c>
      <c r="H162" s="55">
        <v>18.19</v>
      </c>
      <c r="I162" s="56">
        <f t="shared" si="27"/>
        <v>32389.66</v>
      </c>
      <c r="J162" s="57">
        <v>12.71</v>
      </c>
      <c r="K162" s="57">
        <v>0</v>
      </c>
      <c r="L162" s="58">
        <f t="shared" si="28"/>
        <v>24350.58</v>
      </c>
      <c r="M162" s="58">
        <f t="shared" si="29"/>
        <v>0</v>
      </c>
      <c r="N162" s="57">
        <v>2</v>
      </c>
      <c r="O162" s="59">
        <f t="shared" si="30"/>
        <v>1393.54</v>
      </c>
      <c r="P162" s="58">
        <f t="shared" si="31"/>
        <v>252187.38000000003</v>
      </c>
      <c r="Q162" s="53">
        <v>269292</v>
      </c>
      <c r="R162" s="58">
        <f t="shared" si="32"/>
        <v>0</v>
      </c>
      <c r="S162" s="52">
        <v>95905</v>
      </c>
      <c r="T162" s="53">
        <v>95905</v>
      </c>
      <c r="U162" s="52">
        <f t="shared" si="25"/>
        <v>103577</v>
      </c>
      <c r="V162" s="58">
        <f t="shared" si="33"/>
        <v>95905</v>
      </c>
      <c r="W162" s="49">
        <v>0</v>
      </c>
      <c r="X162" s="49">
        <f t="shared" si="34"/>
        <v>95905</v>
      </c>
      <c r="Y162" s="49"/>
    </row>
    <row r="163" spans="1:25" s="54" customFormat="1" ht="12.75">
      <c r="A163" s="54">
        <v>377</v>
      </c>
      <c r="B163" s="54" t="s">
        <v>179</v>
      </c>
      <c r="C163" s="54" t="b">
        <f t="shared" si="26"/>
        <v>1</v>
      </c>
      <c r="D163" s="54">
        <v>377</v>
      </c>
      <c r="E163" s="54" t="s">
        <v>179</v>
      </c>
      <c r="F163" s="55">
        <v>953.97</v>
      </c>
      <c r="G163" s="48">
        <f t="shared" si="24"/>
        <v>3397344.74</v>
      </c>
      <c r="H163" s="55">
        <v>88.95</v>
      </c>
      <c r="I163" s="56">
        <f t="shared" si="27"/>
        <v>158387.04</v>
      </c>
      <c r="J163" s="57">
        <v>151.46</v>
      </c>
      <c r="K163" s="57">
        <v>0.11</v>
      </c>
      <c r="L163" s="58">
        <f t="shared" si="28"/>
        <v>290176.16</v>
      </c>
      <c r="M163" s="58">
        <f t="shared" si="29"/>
        <v>76.64</v>
      </c>
      <c r="N163" s="57">
        <v>3</v>
      </c>
      <c r="O163" s="59">
        <f t="shared" si="30"/>
        <v>2090.31</v>
      </c>
      <c r="P163" s="58">
        <f t="shared" si="31"/>
        <v>3848074.8900000006</v>
      </c>
      <c r="Q163" s="53">
        <v>1317014</v>
      </c>
      <c r="R163" s="58">
        <f t="shared" si="32"/>
        <v>2531060.8900000006</v>
      </c>
      <c r="S163" s="52">
        <v>35366</v>
      </c>
      <c r="T163" s="53">
        <v>2450524.03</v>
      </c>
      <c r="U163" s="52">
        <f t="shared" si="25"/>
        <v>2646566</v>
      </c>
      <c r="V163" s="58">
        <f t="shared" si="33"/>
        <v>2566426.8900000006</v>
      </c>
      <c r="W163" s="49">
        <v>0</v>
      </c>
      <c r="X163" s="49">
        <f t="shared" si="34"/>
        <v>2566426.8900000006</v>
      </c>
      <c r="Y163" s="49"/>
    </row>
    <row r="164" spans="1:25" s="54" customFormat="1" ht="12.75">
      <c r="A164" s="54">
        <v>379</v>
      </c>
      <c r="B164" s="54" t="s">
        <v>180</v>
      </c>
      <c r="C164" s="54" t="b">
        <f t="shared" si="26"/>
        <v>1</v>
      </c>
      <c r="D164" s="54">
        <v>379</v>
      </c>
      <c r="E164" s="54" t="s">
        <v>180</v>
      </c>
      <c r="F164" s="55">
        <v>244.10000000000002</v>
      </c>
      <c r="G164" s="48">
        <f t="shared" si="24"/>
        <v>869306.01</v>
      </c>
      <c r="H164" s="55">
        <v>47.040000000000006</v>
      </c>
      <c r="I164" s="56">
        <f t="shared" si="27"/>
        <v>83760.84</v>
      </c>
      <c r="J164" s="57">
        <v>27.32</v>
      </c>
      <c r="K164" s="57">
        <v>1</v>
      </c>
      <c r="L164" s="58">
        <f t="shared" si="28"/>
        <v>52341.3</v>
      </c>
      <c r="M164" s="58">
        <f t="shared" si="29"/>
        <v>696.77</v>
      </c>
      <c r="N164" s="57">
        <v>1</v>
      </c>
      <c r="O164" s="59">
        <f t="shared" si="30"/>
        <v>696.77</v>
      </c>
      <c r="P164" s="58">
        <f t="shared" si="31"/>
        <v>1006801.6900000001</v>
      </c>
      <c r="Q164" s="53">
        <v>1700756</v>
      </c>
      <c r="R164" s="58">
        <f t="shared" si="32"/>
        <v>0</v>
      </c>
      <c r="S164" s="52">
        <v>4256</v>
      </c>
      <c r="T164" s="53">
        <v>4256</v>
      </c>
      <c r="U164" s="52">
        <f t="shared" si="25"/>
        <v>4596</v>
      </c>
      <c r="V164" s="58">
        <f t="shared" si="33"/>
        <v>4256</v>
      </c>
      <c r="W164" s="49">
        <v>0</v>
      </c>
      <c r="X164" s="49">
        <f t="shared" si="34"/>
        <v>4256</v>
      </c>
      <c r="Y164" s="49"/>
    </row>
    <row r="165" spans="1:25" s="54" customFormat="1" ht="12.75">
      <c r="A165" s="54">
        <v>381</v>
      </c>
      <c r="B165" s="54" t="s">
        <v>181</v>
      </c>
      <c r="C165" s="54" t="b">
        <f t="shared" si="26"/>
        <v>1</v>
      </c>
      <c r="D165" s="54">
        <v>381</v>
      </c>
      <c r="E165" s="54" t="s">
        <v>181</v>
      </c>
      <c r="F165" s="55">
        <v>84.14999999999999</v>
      </c>
      <c r="G165" s="48">
        <f t="shared" si="24"/>
        <v>299680.87</v>
      </c>
      <c r="H165" s="55">
        <v>1</v>
      </c>
      <c r="I165" s="56">
        <f t="shared" si="27"/>
        <v>1780.63</v>
      </c>
      <c r="J165" s="57">
        <v>7</v>
      </c>
      <c r="K165" s="57">
        <v>1</v>
      </c>
      <c r="L165" s="58">
        <f t="shared" si="28"/>
        <v>13411.02</v>
      </c>
      <c r="M165" s="58">
        <f t="shared" si="29"/>
        <v>696.77</v>
      </c>
      <c r="N165" s="57">
        <v>0</v>
      </c>
      <c r="O165" s="59">
        <f t="shared" si="30"/>
        <v>0</v>
      </c>
      <c r="P165" s="58">
        <f t="shared" si="31"/>
        <v>315569.29000000004</v>
      </c>
      <c r="Q165" s="53">
        <v>1565411</v>
      </c>
      <c r="R165" s="58">
        <f t="shared" si="32"/>
        <v>0</v>
      </c>
      <c r="S165" s="52">
        <v>0</v>
      </c>
      <c r="T165" s="53">
        <v>0</v>
      </c>
      <c r="U165" s="52">
        <f t="shared" si="25"/>
        <v>0</v>
      </c>
      <c r="V165" s="58">
        <f t="shared" si="33"/>
        <v>0</v>
      </c>
      <c r="W165" s="49">
        <v>0</v>
      </c>
      <c r="X165" s="49">
        <f t="shared" si="34"/>
        <v>0</v>
      </c>
      <c r="Y165" s="49"/>
    </row>
    <row r="166" spans="1:25" s="54" customFormat="1" ht="12.75">
      <c r="A166" s="54">
        <v>383</v>
      </c>
      <c r="B166" s="54" t="s">
        <v>182</v>
      </c>
      <c r="C166" s="54" t="b">
        <f t="shared" si="26"/>
        <v>1</v>
      </c>
      <c r="D166" s="54">
        <v>383</v>
      </c>
      <c r="E166" s="54" t="s">
        <v>182</v>
      </c>
      <c r="F166" s="55">
        <v>378.49</v>
      </c>
      <c r="G166" s="48">
        <f t="shared" si="24"/>
        <v>1347905.08</v>
      </c>
      <c r="H166" s="55">
        <v>114.14999999999999</v>
      </c>
      <c r="I166" s="56">
        <f t="shared" si="27"/>
        <v>203258.91</v>
      </c>
      <c r="J166" s="57">
        <v>67.32</v>
      </c>
      <c r="K166" s="57">
        <v>1</v>
      </c>
      <c r="L166" s="58">
        <f t="shared" si="28"/>
        <v>128975.7</v>
      </c>
      <c r="M166" s="58">
        <f t="shared" si="29"/>
        <v>696.77</v>
      </c>
      <c r="N166" s="57">
        <v>3</v>
      </c>
      <c r="O166" s="59">
        <f t="shared" si="30"/>
        <v>2090.31</v>
      </c>
      <c r="P166" s="58">
        <f t="shared" si="31"/>
        <v>1682926.77</v>
      </c>
      <c r="Q166" s="53">
        <v>1029276</v>
      </c>
      <c r="R166" s="58">
        <f t="shared" si="32"/>
        <v>653650.77</v>
      </c>
      <c r="S166" s="52">
        <v>0</v>
      </c>
      <c r="T166" s="53">
        <v>732829.6100000001</v>
      </c>
      <c r="U166" s="52">
        <f t="shared" si="25"/>
        <v>791456</v>
      </c>
      <c r="V166" s="58">
        <f t="shared" si="33"/>
        <v>653650.77</v>
      </c>
      <c r="W166" s="49">
        <v>0</v>
      </c>
      <c r="X166" s="49">
        <f t="shared" si="34"/>
        <v>653650.77</v>
      </c>
      <c r="Y166" s="49"/>
    </row>
    <row r="167" spans="1:25" s="54" customFormat="1" ht="12.75">
      <c r="A167" s="54">
        <v>387</v>
      </c>
      <c r="B167" s="54" t="s">
        <v>183</v>
      </c>
      <c r="C167" s="54" t="b">
        <f t="shared" si="26"/>
        <v>1</v>
      </c>
      <c r="D167" s="54">
        <v>387</v>
      </c>
      <c r="E167" s="54" t="s">
        <v>183</v>
      </c>
      <c r="F167" s="55">
        <v>304.48</v>
      </c>
      <c r="G167" s="48">
        <f t="shared" si="24"/>
        <v>1084335.49</v>
      </c>
      <c r="H167" s="55">
        <v>6.57</v>
      </c>
      <c r="I167" s="56">
        <f t="shared" si="27"/>
        <v>11698.74</v>
      </c>
      <c r="J167" s="57">
        <v>41.61</v>
      </c>
      <c r="K167" s="57">
        <v>1</v>
      </c>
      <c r="L167" s="58">
        <f t="shared" si="28"/>
        <v>79718.93</v>
      </c>
      <c r="M167" s="58">
        <f t="shared" si="29"/>
        <v>696.77</v>
      </c>
      <c r="N167" s="57">
        <v>1</v>
      </c>
      <c r="O167" s="59">
        <f t="shared" si="30"/>
        <v>696.77</v>
      </c>
      <c r="P167" s="58">
        <f t="shared" si="31"/>
        <v>1177146.7</v>
      </c>
      <c r="Q167" s="53">
        <v>563830</v>
      </c>
      <c r="R167" s="58">
        <f t="shared" si="32"/>
        <v>613316.7</v>
      </c>
      <c r="S167" s="52">
        <v>0</v>
      </c>
      <c r="T167" s="53">
        <v>562126.8600000001</v>
      </c>
      <c r="U167" s="52">
        <f t="shared" si="25"/>
        <v>607097</v>
      </c>
      <c r="V167" s="58">
        <f t="shared" si="33"/>
        <v>607097</v>
      </c>
      <c r="W167" s="49">
        <v>0</v>
      </c>
      <c r="X167" s="49">
        <f t="shared" si="34"/>
        <v>607097</v>
      </c>
      <c r="Y167" s="49"/>
    </row>
    <row r="168" spans="1:25" s="54" customFormat="1" ht="12.75">
      <c r="A168" s="54">
        <v>389</v>
      </c>
      <c r="B168" s="54" t="s">
        <v>184</v>
      </c>
      <c r="C168" s="54" t="b">
        <f t="shared" si="26"/>
        <v>1</v>
      </c>
      <c r="D168" s="54">
        <v>389</v>
      </c>
      <c r="E168" s="54" t="s">
        <v>184</v>
      </c>
      <c r="F168" s="55">
        <v>231.33</v>
      </c>
      <c r="G168" s="48">
        <f t="shared" si="24"/>
        <v>823828.59</v>
      </c>
      <c r="H168" s="55">
        <v>72.43</v>
      </c>
      <c r="I168" s="56">
        <f t="shared" si="27"/>
        <v>128971.03</v>
      </c>
      <c r="J168" s="57">
        <v>43.22</v>
      </c>
      <c r="K168" s="57">
        <v>0</v>
      </c>
      <c r="L168" s="58">
        <f t="shared" si="28"/>
        <v>82803.47</v>
      </c>
      <c r="M168" s="58">
        <f t="shared" si="29"/>
        <v>0</v>
      </c>
      <c r="N168" s="57">
        <v>1</v>
      </c>
      <c r="O168" s="59">
        <f t="shared" si="30"/>
        <v>696.77</v>
      </c>
      <c r="P168" s="58">
        <f t="shared" si="31"/>
        <v>1036299.86</v>
      </c>
      <c r="Q168" s="53">
        <v>654586</v>
      </c>
      <c r="R168" s="58">
        <f t="shared" si="32"/>
        <v>381713.86</v>
      </c>
      <c r="S168" s="52">
        <v>359153</v>
      </c>
      <c r="T168" s="53">
        <v>738269.7</v>
      </c>
      <c r="U168" s="52">
        <f t="shared" si="25"/>
        <v>797331</v>
      </c>
      <c r="V168" s="58">
        <f t="shared" si="33"/>
        <v>740866.86</v>
      </c>
      <c r="W168" s="49">
        <v>4074.2299999999814</v>
      </c>
      <c r="X168" s="49">
        <f t="shared" si="34"/>
        <v>744941.09</v>
      </c>
      <c r="Y168" s="49"/>
    </row>
    <row r="169" spans="1:25" s="54" customFormat="1" ht="12.75">
      <c r="A169" s="54">
        <v>391</v>
      </c>
      <c r="B169" s="54" t="s">
        <v>185</v>
      </c>
      <c r="C169" s="54" t="b">
        <f t="shared" si="26"/>
        <v>1</v>
      </c>
      <c r="D169" s="54">
        <v>391</v>
      </c>
      <c r="E169" s="54" t="s">
        <v>185</v>
      </c>
      <c r="F169" s="55">
        <v>69.48</v>
      </c>
      <c r="G169" s="48">
        <f t="shared" si="24"/>
        <v>247437.04</v>
      </c>
      <c r="H169" s="55">
        <v>10.5</v>
      </c>
      <c r="I169" s="56">
        <f t="shared" si="27"/>
        <v>18696.62</v>
      </c>
      <c r="J169" s="57">
        <v>16.53</v>
      </c>
      <c r="K169" s="57">
        <v>0</v>
      </c>
      <c r="L169" s="58">
        <f t="shared" si="28"/>
        <v>31669.17</v>
      </c>
      <c r="M169" s="58">
        <f t="shared" si="29"/>
        <v>0</v>
      </c>
      <c r="N169" s="57">
        <v>0</v>
      </c>
      <c r="O169" s="59">
        <f t="shared" si="30"/>
        <v>0</v>
      </c>
      <c r="P169" s="58">
        <f t="shared" si="31"/>
        <v>297802.83</v>
      </c>
      <c r="Q169" s="53">
        <v>1334879</v>
      </c>
      <c r="R169" s="58">
        <f t="shared" si="32"/>
        <v>0</v>
      </c>
      <c r="S169" s="52">
        <v>0</v>
      </c>
      <c r="T169" s="53">
        <v>0</v>
      </c>
      <c r="U169" s="52">
        <f t="shared" si="25"/>
        <v>0</v>
      </c>
      <c r="V169" s="58">
        <f t="shared" si="33"/>
        <v>0</v>
      </c>
      <c r="W169" s="49">
        <v>0</v>
      </c>
      <c r="X169" s="49">
        <f t="shared" si="34"/>
        <v>0</v>
      </c>
      <c r="Y169" s="49"/>
    </row>
    <row r="170" spans="1:25" s="54" customFormat="1" ht="12.75">
      <c r="A170" s="54">
        <v>393</v>
      </c>
      <c r="B170" s="54" t="s">
        <v>186</v>
      </c>
      <c r="C170" s="54" t="b">
        <f t="shared" si="26"/>
        <v>1</v>
      </c>
      <c r="D170" s="54">
        <v>393</v>
      </c>
      <c r="E170" s="54" t="s">
        <v>186</v>
      </c>
      <c r="F170" s="55">
        <v>780.85</v>
      </c>
      <c r="G170" s="48">
        <f t="shared" si="24"/>
        <v>2780817.68</v>
      </c>
      <c r="H170" s="55">
        <v>254.77</v>
      </c>
      <c r="I170" s="56">
        <f t="shared" si="27"/>
        <v>453651.11</v>
      </c>
      <c r="J170" s="57">
        <v>72.06</v>
      </c>
      <c r="K170" s="57">
        <v>1.95</v>
      </c>
      <c r="L170" s="58">
        <f t="shared" si="28"/>
        <v>138056.87</v>
      </c>
      <c r="M170" s="58">
        <f t="shared" si="29"/>
        <v>1358.7</v>
      </c>
      <c r="N170" s="57">
        <v>4.56</v>
      </c>
      <c r="O170" s="59">
        <f t="shared" si="30"/>
        <v>3177.27</v>
      </c>
      <c r="P170" s="58">
        <f t="shared" si="31"/>
        <v>3377061.6300000004</v>
      </c>
      <c r="Q170" s="53">
        <v>849040</v>
      </c>
      <c r="R170" s="58">
        <f t="shared" si="32"/>
        <v>2528021.6300000004</v>
      </c>
      <c r="S170" s="52">
        <v>891548</v>
      </c>
      <c r="T170" s="53">
        <v>3381351.1</v>
      </c>
      <c r="U170" s="52">
        <f t="shared" si="25"/>
        <v>3651859</v>
      </c>
      <c r="V170" s="58">
        <f t="shared" si="33"/>
        <v>3419569.6300000004</v>
      </c>
      <c r="W170" s="49">
        <v>0</v>
      </c>
      <c r="X170" s="49">
        <f t="shared" si="34"/>
        <v>3419569.6300000004</v>
      </c>
      <c r="Y170" s="49"/>
    </row>
    <row r="171" spans="1:25" s="54" customFormat="1" ht="12.75">
      <c r="A171" s="54">
        <v>395</v>
      </c>
      <c r="B171" s="54" t="s">
        <v>187</v>
      </c>
      <c r="C171" s="54" t="b">
        <f t="shared" si="26"/>
        <v>1</v>
      </c>
      <c r="D171" s="54">
        <v>395</v>
      </c>
      <c r="E171" s="54" t="s">
        <v>187</v>
      </c>
      <c r="F171" s="55">
        <v>318.83000000000004</v>
      </c>
      <c r="G171" s="48">
        <f t="shared" si="24"/>
        <v>1135439.71</v>
      </c>
      <c r="H171" s="55">
        <v>19.97</v>
      </c>
      <c r="I171" s="56">
        <f t="shared" si="27"/>
        <v>35559.18</v>
      </c>
      <c r="J171" s="57">
        <v>28.53</v>
      </c>
      <c r="K171" s="57">
        <v>1</v>
      </c>
      <c r="L171" s="58">
        <f t="shared" si="28"/>
        <v>54659.49</v>
      </c>
      <c r="M171" s="58">
        <f t="shared" si="29"/>
        <v>696.77</v>
      </c>
      <c r="N171" s="57">
        <v>1</v>
      </c>
      <c r="O171" s="59">
        <f t="shared" si="30"/>
        <v>696.77</v>
      </c>
      <c r="P171" s="58">
        <f t="shared" si="31"/>
        <v>1227051.92</v>
      </c>
      <c r="Q171" s="53">
        <v>2611893</v>
      </c>
      <c r="R171" s="58">
        <f t="shared" si="32"/>
        <v>0</v>
      </c>
      <c r="S171" s="52">
        <v>0</v>
      </c>
      <c r="T171" s="53">
        <v>0</v>
      </c>
      <c r="U171" s="52">
        <f t="shared" si="25"/>
        <v>0</v>
      </c>
      <c r="V171" s="58">
        <f t="shared" si="33"/>
        <v>0</v>
      </c>
      <c r="W171" s="49">
        <v>0</v>
      </c>
      <c r="X171" s="49">
        <f t="shared" si="34"/>
        <v>0</v>
      </c>
      <c r="Y171" s="49"/>
    </row>
    <row r="172" spans="1:25" s="54" customFormat="1" ht="12.75">
      <c r="A172" s="54">
        <v>399</v>
      </c>
      <c r="B172" s="54" t="s">
        <v>188</v>
      </c>
      <c r="C172" s="54" t="b">
        <f t="shared" si="26"/>
        <v>1</v>
      </c>
      <c r="D172" s="54">
        <v>399</v>
      </c>
      <c r="E172" s="54" t="s">
        <v>188</v>
      </c>
      <c r="F172" s="55">
        <v>970.3299999999999</v>
      </c>
      <c r="G172" s="48">
        <f t="shared" si="24"/>
        <v>3455607.12</v>
      </c>
      <c r="H172" s="55">
        <v>235.4</v>
      </c>
      <c r="I172" s="56">
        <f t="shared" si="27"/>
        <v>419160.3</v>
      </c>
      <c r="J172" s="57">
        <v>178.58</v>
      </c>
      <c r="K172" s="57">
        <v>15.25</v>
      </c>
      <c r="L172" s="58">
        <f t="shared" si="28"/>
        <v>342134.28</v>
      </c>
      <c r="M172" s="58">
        <f t="shared" si="29"/>
        <v>10625.74</v>
      </c>
      <c r="N172" s="57">
        <v>4</v>
      </c>
      <c r="O172" s="59">
        <f t="shared" si="30"/>
        <v>2787.08</v>
      </c>
      <c r="P172" s="58">
        <f t="shared" si="31"/>
        <v>4230314.5200000005</v>
      </c>
      <c r="Q172" s="53">
        <v>1763428</v>
      </c>
      <c r="R172" s="58">
        <f t="shared" si="32"/>
        <v>2466886.5200000005</v>
      </c>
      <c r="S172" s="52">
        <v>0</v>
      </c>
      <c r="T172" s="53">
        <v>2351837.99</v>
      </c>
      <c r="U172" s="52">
        <f t="shared" si="25"/>
        <v>2539985</v>
      </c>
      <c r="V172" s="58">
        <f t="shared" si="33"/>
        <v>2466886.5200000005</v>
      </c>
      <c r="W172" s="49">
        <v>0</v>
      </c>
      <c r="X172" s="49">
        <f t="shared" si="34"/>
        <v>2466886.5200000005</v>
      </c>
      <c r="Y172" s="49"/>
    </row>
    <row r="173" spans="1:25" s="54" customFormat="1" ht="12.75">
      <c r="A173" s="54">
        <v>401</v>
      </c>
      <c r="B173" s="54" t="s">
        <v>189</v>
      </c>
      <c r="C173" s="54" t="b">
        <f t="shared" si="26"/>
        <v>1</v>
      </c>
      <c r="D173" s="54">
        <v>401</v>
      </c>
      <c r="E173" s="54" t="s">
        <v>189</v>
      </c>
      <c r="F173" s="55">
        <v>811.58</v>
      </c>
      <c r="G173" s="48">
        <f t="shared" si="24"/>
        <v>2890255.51</v>
      </c>
      <c r="H173" s="55">
        <v>421.23</v>
      </c>
      <c r="I173" s="56">
        <f t="shared" si="27"/>
        <v>750054.77</v>
      </c>
      <c r="J173" s="57">
        <v>167.84</v>
      </c>
      <c r="K173" s="57">
        <v>9.5</v>
      </c>
      <c r="L173" s="58">
        <f t="shared" si="28"/>
        <v>321557.94</v>
      </c>
      <c r="M173" s="58">
        <f t="shared" si="29"/>
        <v>6619.32</v>
      </c>
      <c r="N173" s="57">
        <v>4</v>
      </c>
      <c r="O173" s="59">
        <f t="shared" si="30"/>
        <v>2787.08</v>
      </c>
      <c r="P173" s="58">
        <f t="shared" si="31"/>
        <v>3971274.6199999996</v>
      </c>
      <c r="Q173" s="53">
        <v>985538</v>
      </c>
      <c r="R173" s="58">
        <f t="shared" si="32"/>
        <v>2985736.6199999996</v>
      </c>
      <c r="S173" s="52">
        <v>3663773</v>
      </c>
      <c r="T173" s="53">
        <v>6486938.75</v>
      </c>
      <c r="U173" s="52">
        <f t="shared" si="25"/>
        <v>7005894</v>
      </c>
      <c r="V173" s="58">
        <f t="shared" si="33"/>
        <v>6649509.619999999</v>
      </c>
      <c r="W173" s="49">
        <v>0</v>
      </c>
      <c r="X173" s="49">
        <f t="shared" si="34"/>
        <v>6649509.619999999</v>
      </c>
      <c r="Y173" s="49"/>
    </row>
    <row r="174" spans="1:25" s="54" customFormat="1" ht="12.75">
      <c r="A174" s="54">
        <v>403</v>
      </c>
      <c r="B174" s="54" t="s">
        <v>190</v>
      </c>
      <c r="C174" s="54" t="b">
        <f t="shared" si="26"/>
        <v>1</v>
      </c>
      <c r="D174" s="54">
        <v>403</v>
      </c>
      <c r="E174" s="54" t="s">
        <v>190</v>
      </c>
      <c r="F174" s="55">
        <v>687.6</v>
      </c>
      <c r="G174" s="48">
        <f t="shared" si="24"/>
        <v>2448729.25</v>
      </c>
      <c r="H174" s="55">
        <v>118.12</v>
      </c>
      <c r="I174" s="56">
        <f t="shared" si="27"/>
        <v>210328.02</v>
      </c>
      <c r="J174" s="57">
        <v>138.96</v>
      </c>
      <c r="K174" s="57">
        <v>2.07</v>
      </c>
      <c r="L174" s="58">
        <f t="shared" si="28"/>
        <v>266227.91</v>
      </c>
      <c r="M174" s="58">
        <f t="shared" si="29"/>
        <v>1442.31</v>
      </c>
      <c r="N174" s="57">
        <v>3</v>
      </c>
      <c r="O174" s="59">
        <f t="shared" si="30"/>
        <v>2090.31</v>
      </c>
      <c r="P174" s="58">
        <f t="shared" si="31"/>
        <v>2928817.8000000003</v>
      </c>
      <c r="Q174" s="53">
        <v>1021512</v>
      </c>
      <c r="R174" s="58">
        <f t="shared" si="32"/>
        <v>1907305.8000000003</v>
      </c>
      <c r="S174" s="52">
        <v>97091</v>
      </c>
      <c r="T174" s="53">
        <v>2037708.06</v>
      </c>
      <c r="U174" s="52">
        <f t="shared" si="25"/>
        <v>2200725</v>
      </c>
      <c r="V174" s="58">
        <f t="shared" si="33"/>
        <v>2004396.8000000003</v>
      </c>
      <c r="W174" s="49">
        <v>0</v>
      </c>
      <c r="X174" s="49">
        <f t="shared" si="34"/>
        <v>2004396.8000000003</v>
      </c>
      <c r="Y174" s="49"/>
    </row>
    <row r="175" spans="1:25" s="54" customFormat="1" ht="12.75">
      <c r="A175" s="54">
        <v>404</v>
      </c>
      <c r="B175" s="54" t="s">
        <v>191</v>
      </c>
      <c r="C175" s="54" t="b">
        <f t="shared" si="26"/>
        <v>1</v>
      </c>
      <c r="D175" s="54">
        <v>404</v>
      </c>
      <c r="E175" s="54" t="s">
        <v>191</v>
      </c>
      <c r="F175" s="55">
        <v>639.2399999999999</v>
      </c>
      <c r="G175" s="48">
        <f t="shared" si="24"/>
        <v>2276506.23</v>
      </c>
      <c r="H175" s="55">
        <v>234.23</v>
      </c>
      <c r="I175" s="56">
        <f t="shared" si="27"/>
        <v>417076.96</v>
      </c>
      <c r="J175" s="57">
        <v>108.61999999999999</v>
      </c>
      <c r="K175" s="57">
        <v>8.5</v>
      </c>
      <c r="L175" s="58">
        <f t="shared" si="28"/>
        <v>208100.71</v>
      </c>
      <c r="M175" s="58">
        <f t="shared" si="29"/>
        <v>5922.55</v>
      </c>
      <c r="N175" s="57">
        <v>5</v>
      </c>
      <c r="O175" s="59">
        <f t="shared" si="30"/>
        <v>3483.85</v>
      </c>
      <c r="P175" s="58">
        <f t="shared" si="31"/>
        <v>2911090.3</v>
      </c>
      <c r="Q175" s="53">
        <v>652074</v>
      </c>
      <c r="R175" s="58">
        <f t="shared" si="32"/>
        <v>2259016.3</v>
      </c>
      <c r="S175" s="52">
        <v>2277433</v>
      </c>
      <c r="T175" s="53">
        <v>4511655.27</v>
      </c>
      <c r="U175" s="52">
        <f t="shared" si="25"/>
        <v>4872588</v>
      </c>
      <c r="V175" s="58">
        <f t="shared" si="33"/>
        <v>4536449.3</v>
      </c>
      <c r="W175" s="49">
        <v>0</v>
      </c>
      <c r="X175" s="49">
        <f t="shared" si="34"/>
        <v>4536449.3</v>
      </c>
      <c r="Y175" s="49"/>
    </row>
    <row r="176" spans="1:245" s="54" customFormat="1" ht="12.75">
      <c r="A176" s="57">
        <v>405</v>
      </c>
      <c r="B176" s="52" t="s">
        <v>192</v>
      </c>
      <c r="C176" s="52" t="b">
        <f t="shared" si="26"/>
        <v>1</v>
      </c>
      <c r="D176" s="52">
        <v>405</v>
      </c>
      <c r="E176" s="54" t="s">
        <v>192</v>
      </c>
      <c r="F176" s="55">
        <v>548.75</v>
      </c>
      <c r="G176" s="48">
        <f t="shared" si="24"/>
        <v>1954246.91</v>
      </c>
      <c r="H176" s="55">
        <v>59.68</v>
      </c>
      <c r="I176" s="56">
        <f t="shared" si="27"/>
        <v>106268</v>
      </c>
      <c r="J176" s="57">
        <v>69.23</v>
      </c>
      <c r="K176" s="57">
        <v>3</v>
      </c>
      <c r="L176" s="58">
        <f t="shared" si="28"/>
        <v>132634.99</v>
      </c>
      <c r="M176" s="58">
        <f t="shared" si="29"/>
        <v>2090.31</v>
      </c>
      <c r="N176" s="57">
        <v>4</v>
      </c>
      <c r="O176" s="59">
        <f t="shared" si="30"/>
        <v>2787.08</v>
      </c>
      <c r="P176" s="58">
        <f t="shared" si="31"/>
        <v>2198027.29</v>
      </c>
      <c r="Q176" s="53">
        <v>2480247</v>
      </c>
      <c r="R176" s="58">
        <f t="shared" si="32"/>
        <v>0</v>
      </c>
      <c r="S176" s="52">
        <v>234921</v>
      </c>
      <c r="T176" s="53">
        <v>234921</v>
      </c>
      <c r="U176" s="52">
        <f t="shared" si="25"/>
        <v>253715</v>
      </c>
      <c r="V176" s="58">
        <f t="shared" si="33"/>
        <v>234921</v>
      </c>
      <c r="W176" s="49">
        <v>0</v>
      </c>
      <c r="X176" s="49">
        <f t="shared" si="34"/>
        <v>234921</v>
      </c>
      <c r="Y176" s="49"/>
      <c r="CA176" s="52"/>
      <c r="CB176" s="52"/>
      <c r="CC176" s="57"/>
      <c r="CD176" s="57"/>
      <c r="CE176" s="52"/>
      <c r="CF176" s="52"/>
      <c r="CG176" s="52"/>
      <c r="CH176" s="52"/>
      <c r="CI176" s="61"/>
      <c r="CJ176" s="52"/>
      <c r="CK176" s="52"/>
      <c r="CL176" s="52"/>
      <c r="CM176" s="52"/>
      <c r="CN176" s="52"/>
      <c r="CP176" s="52"/>
      <c r="CQ176" s="52"/>
      <c r="CR176" s="57"/>
      <c r="CS176" s="57"/>
      <c r="CT176" s="52"/>
      <c r="CU176" s="52"/>
      <c r="CV176" s="52"/>
      <c r="CW176" s="52"/>
      <c r="CX176" s="61"/>
      <c r="CY176" s="52"/>
      <c r="CZ176" s="52"/>
      <c r="DA176" s="52"/>
      <c r="DB176" s="52"/>
      <c r="DC176" s="52"/>
      <c r="DE176" s="52"/>
      <c r="DF176" s="52"/>
      <c r="DG176" s="57"/>
      <c r="DH176" s="57"/>
      <c r="DI176" s="52"/>
      <c r="DJ176" s="52"/>
      <c r="DK176" s="52"/>
      <c r="DL176" s="52"/>
      <c r="DM176" s="61"/>
      <c r="DN176" s="52"/>
      <c r="DO176" s="52"/>
      <c r="DP176" s="52"/>
      <c r="DQ176" s="52"/>
      <c r="DR176" s="52"/>
      <c r="DT176" s="52"/>
      <c r="DU176" s="52"/>
      <c r="DV176" s="57"/>
      <c r="DW176" s="57"/>
      <c r="DX176" s="52"/>
      <c r="DY176" s="52"/>
      <c r="DZ176" s="52"/>
      <c r="EA176" s="52"/>
      <c r="EB176" s="61"/>
      <c r="EC176" s="52"/>
      <c r="ED176" s="52"/>
      <c r="EE176" s="52"/>
      <c r="EF176" s="52"/>
      <c r="EG176" s="52"/>
      <c r="EI176" s="52"/>
      <c r="EJ176" s="52"/>
      <c r="EK176" s="57"/>
      <c r="EL176" s="57"/>
      <c r="EM176" s="52"/>
      <c r="EN176" s="52"/>
      <c r="EO176" s="52"/>
      <c r="EP176" s="52"/>
      <c r="EQ176" s="61"/>
      <c r="ER176" s="52"/>
      <c r="ES176" s="52"/>
      <c r="ET176" s="52"/>
      <c r="EU176" s="52"/>
      <c r="EV176" s="52"/>
      <c r="EX176" s="52"/>
      <c r="EY176" s="52"/>
      <c r="EZ176" s="57"/>
      <c r="FA176" s="57"/>
      <c r="FB176" s="52"/>
      <c r="FC176" s="52"/>
      <c r="FD176" s="52"/>
      <c r="FE176" s="52"/>
      <c r="FF176" s="61"/>
      <c r="FG176" s="52"/>
      <c r="FH176" s="52"/>
      <c r="FI176" s="52"/>
      <c r="FJ176" s="52"/>
      <c r="FK176" s="52"/>
      <c r="FM176" s="52"/>
      <c r="FN176" s="52"/>
      <c r="FO176" s="57"/>
      <c r="FP176" s="57"/>
      <c r="FQ176" s="52"/>
      <c r="FR176" s="52"/>
      <c r="FS176" s="52"/>
      <c r="FT176" s="52"/>
      <c r="FU176" s="61"/>
      <c r="FV176" s="52"/>
      <c r="FW176" s="52"/>
      <c r="FX176" s="52"/>
      <c r="FY176" s="52"/>
      <c r="FZ176" s="52"/>
      <c r="GB176" s="52"/>
      <c r="GC176" s="52"/>
      <c r="GD176" s="57"/>
      <c r="GE176" s="57"/>
      <c r="GF176" s="52"/>
      <c r="GG176" s="52"/>
      <c r="GH176" s="52"/>
      <c r="GI176" s="52"/>
      <c r="GJ176" s="61"/>
      <c r="GK176" s="52"/>
      <c r="GL176" s="52"/>
      <c r="GM176" s="52"/>
      <c r="GN176" s="52"/>
      <c r="GO176" s="52"/>
      <c r="GQ176" s="52"/>
      <c r="GR176" s="52"/>
      <c r="GS176" s="57"/>
      <c r="GT176" s="57"/>
      <c r="GU176" s="52"/>
      <c r="GV176" s="52"/>
      <c r="GW176" s="52"/>
      <c r="GX176" s="52"/>
      <c r="GY176" s="61"/>
      <c r="GZ176" s="52"/>
      <c r="HA176" s="52"/>
      <c r="HB176" s="52"/>
      <c r="HC176" s="52"/>
      <c r="HD176" s="52"/>
      <c r="HF176" s="52"/>
      <c r="HG176" s="52"/>
      <c r="HH176" s="57"/>
      <c r="HI176" s="57"/>
      <c r="HJ176" s="52"/>
      <c r="HK176" s="52"/>
      <c r="HL176" s="52"/>
      <c r="HM176" s="52"/>
      <c r="HN176" s="61"/>
      <c r="HO176" s="52"/>
      <c r="HP176" s="52"/>
      <c r="HQ176" s="52"/>
      <c r="HR176" s="52"/>
      <c r="HS176" s="52"/>
      <c r="HU176" s="52"/>
      <c r="HV176" s="52"/>
      <c r="HW176" s="57"/>
      <c r="HX176" s="57"/>
      <c r="HY176" s="52"/>
      <c r="HZ176" s="52"/>
      <c r="IA176" s="52"/>
      <c r="IB176" s="52"/>
      <c r="IC176" s="61"/>
      <c r="ID176" s="52"/>
      <c r="IE176" s="52"/>
      <c r="IF176" s="52"/>
      <c r="IG176" s="52"/>
      <c r="IH176" s="52"/>
      <c r="IJ176" s="52"/>
      <c r="IK176" s="52"/>
    </row>
    <row r="177" spans="1:25" s="54" customFormat="1" ht="12.75">
      <c r="A177" s="54">
        <v>407</v>
      </c>
      <c r="B177" s="54" t="s">
        <v>193</v>
      </c>
      <c r="C177" s="54" t="b">
        <f t="shared" si="26"/>
        <v>1</v>
      </c>
      <c r="D177" s="54">
        <v>407</v>
      </c>
      <c r="E177" s="54" t="s">
        <v>193</v>
      </c>
      <c r="F177" s="55">
        <v>290</v>
      </c>
      <c r="G177" s="48">
        <f t="shared" si="24"/>
        <v>1032768.3</v>
      </c>
      <c r="H177" s="55">
        <v>152.75</v>
      </c>
      <c r="I177" s="56">
        <f t="shared" si="27"/>
        <v>271991.23</v>
      </c>
      <c r="J177" s="57">
        <v>61.85</v>
      </c>
      <c r="K177" s="57">
        <v>0.45</v>
      </c>
      <c r="L177" s="58">
        <f t="shared" si="28"/>
        <v>118495.94</v>
      </c>
      <c r="M177" s="58">
        <f t="shared" si="29"/>
        <v>313.55</v>
      </c>
      <c r="N177" s="57">
        <v>0</v>
      </c>
      <c r="O177" s="59">
        <f t="shared" si="30"/>
        <v>0</v>
      </c>
      <c r="P177" s="58">
        <f t="shared" si="31"/>
        <v>1423569.02</v>
      </c>
      <c r="Q177" s="53">
        <v>191323</v>
      </c>
      <c r="R177" s="58">
        <f t="shared" si="32"/>
        <v>1232246.02</v>
      </c>
      <c r="S177" s="52">
        <v>1386032</v>
      </c>
      <c r="T177" s="53">
        <v>2579479.3</v>
      </c>
      <c r="U177" s="52">
        <f t="shared" si="25"/>
        <v>2785838</v>
      </c>
      <c r="V177" s="58">
        <f t="shared" si="33"/>
        <v>2618278.02</v>
      </c>
      <c r="W177" s="49">
        <v>0</v>
      </c>
      <c r="X177" s="49">
        <f t="shared" si="34"/>
        <v>2618278.02</v>
      </c>
      <c r="Y177" s="49"/>
    </row>
    <row r="178" spans="1:25" s="54" customFormat="1" ht="12.75">
      <c r="A178" s="54">
        <v>411</v>
      </c>
      <c r="B178" s="54" t="s">
        <v>194</v>
      </c>
      <c r="C178" s="54" t="b">
        <f t="shared" si="26"/>
        <v>1</v>
      </c>
      <c r="D178" s="54">
        <v>411</v>
      </c>
      <c r="E178" s="54" t="s">
        <v>194</v>
      </c>
      <c r="F178" s="55">
        <v>638.33</v>
      </c>
      <c r="G178" s="48">
        <f t="shared" si="24"/>
        <v>2273265.48</v>
      </c>
      <c r="H178" s="55">
        <v>122.65</v>
      </c>
      <c r="I178" s="56">
        <f t="shared" si="27"/>
        <v>218394.27</v>
      </c>
      <c r="J178" s="57">
        <v>116.49</v>
      </c>
      <c r="K178" s="57">
        <v>0.65</v>
      </c>
      <c r="L178" s="58">
        <f t="shared" si="28"/>
        <v>223178.53</v>
      </c>
      <c r="M178" s="58">
        <f t="shared" si="29"/>
        <v>452.9</v>
      </c>
      <c r="N178" s="57">
        <v>6.69</v>
      </c>
      <c r="O178" s="59">
        <f t="shared" si="30"/>
        <v>4661.39</v>
      </c>
      <c r="P178" s="58">
        <f t="shared" si="31"/>
        <v>2719952.57</v>
      </c>
      <c r="Q178" s="53">
        <v>1124383</v>
      </c>
      <c r="R178" s="58">
        <f t="shared" si="32"/>
        <v>1595569.5699999998</v>
      </c>
      <c r="S178" s="52">
        <v>769340</v>
      </c>
      <c r="T178" s="53">
        <v>2262659.4000000004</v>
      </c>
      <c r="U178" s="52">
        <f t="shared" si="25"/>
        <v>2443672</v>
      </c>
      <c r="V178" s="58">
        <f t="shared" si="33"/>
        <v>2364909.57</v>
      </c>
      <c r="W178" s="49">
        <v>0</v>
      </c>
      <c r="X178" s="49">
        <f t="shared" si="34"/>
        <v>2364909.57</v>
      </c>
      <c r="Y178" s="49"/>
    </row>
    <row r="179" spans="1:25" s="54" customFormat="1" ht="12.75">
      <c r="A179" s="54">
        <v>413</v>
      </c>
      <c r="B179" s="54" t="s">
        <v>195</v>
      </c>
      <c r="C179" s="54" t="b">
        <f t="shared" si="26"/>
        <v>1</v>
      </c>
      <c r="D179" s="54">
        <v>413</v>
      </c>
      <c r="E179" s="54" t="s">
        <v>195</v>
      </c>
      <c r="F179" s="55">
        <v>682.28</v>
      </c>
      <c r="G179" s="48">
        <f t="shared" si="24"/>
        <v>2429783.3</v>
      </c>
      <c r="H179" s="55">
        <v>108.35000000000001</v>
      </c>
      <c r="I179" s="56">
        <f t="shared" si="27"/>
        <v>192931.26</v>
      </c>
      <c r="J179" s="57">
        <v>79.47</v>
      </c>
      <c r="K179" s="57">
        <v>0</v>
      </c>
      <c r="L179" s="58">
        <f t="shared" si="28"/>
        <v>152253.39</v>
      </c>
      <c r="M179" s="58">
        <f t="shared" si="29"/>
        <v>0</v>
      </c>
      <c r="N179" s="57">
        <v>8</v>
      </c>
      <c r="O179" s="59">
        <f t="shared" si="30"/>
        <v>5574.16</v>
      </c>
      <c r="P179" s="58">
        <f t="shared" si="31"/>
        <v>2780542.11</v>
      </c>
      <c r="Q179" s="53">
        <v>1260174</v>
      </c>
      <c r="R179" s="58">
        <f t="shared" si="32"/>
        <v>1520368.1099999999</v>
      </c>
      <c r="S179" s="52">
        <v>0</v>
      </c>
      <c r="T179" s="53">
        <v>1362034</v>
      </c>
      <c r="U179" s="52">
        <f t="shared" si="25"/>
        <v>1470997</v>
      </c>
      <c r="V179" s="58">
        <f t="shared" si="33"/>
        <v>1470997</v>
      </c>
      <c r="W179" s="49">
        <v>0</v>
      </c>
      <c r="X179" s="49">
        <f t="shared" si="34"/>
        <v>1470997</v>
      </c>
      <c r="Y179" s="49"/>
    </row>
    <row r="180" spans="1:25" s="54" customFormat="1" ht="12.75">
      <c r="A180" s="54">
        <v>414</v>
      </c>
      <c r="B180" s="54" t="s">
        <v>196</v>
      </c>
      <c r="C180" s="54" t="b">
        <f t="shared" si="26"/>
        <v>1</v>
      </c>
      <c r="D180" s="54">
        <v>414</v>
      </c>
      <c r="E180" s="54" t="s">
        <v>196</v>
      </c>
      <c r="F180" s="55">
        <v>0</v>
      </c>
      <c r="G180" s="48">
        <f t="shared" si="24"/>
        <v>0</v>
      </c>
      <c r="H180" s="55">
        <v>0</v>
      </c>
      <c r="I180" s="56">
        <f t="shared" si="27"/>
        <v>0</v>
      </c>
      <c r="J180" s="57">
        <v>0</v>
      </c>
      <c r="K180" s="57">
        <v>0</v>
      </c>
      <c r="L180" s="58">
        <f t="shared" si="28"/>
        <v>0</v>
      </c>
      <c r="M180" s="58">
        <f t="shared" si="29"/>
        <v>0</v>
      </c>
      <c r="N180" s="57">
        <v>0</v>
      </c>
      <c r="O180" s="59">
        <f t="shared" si="30"/>
        <v>0</v>
      </c>
      <c r="P180" s="58">
        <f t="shared" si="31"/>
        <v>0</v>
      </c>
      <c r="Q180" s="53">
        <v>4782</v>
      </c>
      <c r="R180" s="58">
        <f t="shared" si="32"/>
        <v>0</v>
      </c>
      <c r="S180" s="52">
        <v>0</v>
      </c>
      <c r="T180" s="53">
        <v>0</v>
      </c>
      <c r="U180" s="52">
        <f t="shared" si="25"/>
        <v>0</v>
      </c>
      <c r="V180" s="58">
        <f t="shared" si="33"/>
        <v>0</v>
      </c>
      <c r="W180" s="49">
        <v>0</v>
      </c>
      <c r="X180" s="49">
        <f t="shared" si="34"/>
        <v>0</v>
      </c>
      <c r="Y180" s="49"/>
    </row>
    <row r="181" spans="1:25" s="54" customFormat="1" ht="12.75">
      <c r="A181" s="54">
        <v>415</v>
      </c>
      <c r="B181" s="54" t="s">
        <v>197</v>
      </c>
      <c r="C181" s="54" t="b">
        <f t="shared" si="26"/>
        <v>1</v>
      </c>
      <c r="D181" s="54">
        <v>415</v>
      </c>
      <c r="E181" s="54" t="s">
        <v>197</v>
      </c>
      <c r="F181" s="55">
        <v>36</v>
      </c>
      <c r="G181" s="48">
        <f t="shared" si="24"/>
        <v>128205.72</v>
      </c>
      <c r="H181" s="55">
        <v>8.91</v>
      </c>
      <c r="I181" s="56">
        <f t="shared" si="27"/>
        <v>15865.41</v>
      </c>
      <c r="J181" s="57">
        <v>3.74</v>
      </c>
      <c r="K181" s="57">
        <v>0.29</v>
      </c>
      <c r="L181" s="58">
        <f t="shared" si="28"/>
        <v>7165.32</v>
      </c>
      <c r="M181" s="58">
        <f t="shared" si="29"/>
        <v>202.06</v>
      </c>
      <c r="N181" s="57">
        <v>0</v>
      </c>
      <c r="O181" s="59">
        <f t="shared" si="30"/>
        <v>0</v>
      </c>
      <c r="P181" s="58">
        <f t="shared" si="31"/>
        <v>151438.51</v>
      </c>
      <c r="Q181" s="53">
        <v>83385</v>
      </c>
      <c r="R181" s="58">
        <f t="shared" si="32"/>
        <v>68053.51000000001</v>
      </c>
      <c r="S181" s="52">
        <v>128496</v>
      </c>
      <c r="T181" s="53">
        <v>181479.63</v>
      </c>
      <c r="U181" s="52">
        <f t="shared" si="25"/>
        <v>195998</v>
      </c>
      <c r="V181" s="58">
        <f t="shared" si="33"/>
        <v>195998</v>
      </c>
      <c r="W181" s="49">
        <v>0</v>
      </c>
      <c r="X181" s="49">
        <f t="shared" si="34"/>
        <v>195998</v>
      </c>
      <c r="Y181" s="49"/>
    </row>
    <row r="182" spans="1:25" s="54" customFormat="1" ht="12.75">
      <c r="A182" s="54">
        <v>419</v>
      </c>
      <c r="B182" s="54" t="s">
        <v>198</v>
      </c>
      <c r="C182" s="54" t="b">
        <f t="shared" si="26"/>
        <v>1</v>
      </c>
      <c r="D182" s="54">
        <v>419</v>
      </c>
      <c r="E182" s="54" t="s">
        <v>198</v>
      </c>
      <c r="F182" s="55">
        <v>529.75</v>
      </c>
      <c r="G182" s="48">
        <f t="shared" si="24"/>
        <v>1886582.78</v>
      </c>
      <c r="H182" s="55">
        <v>320.23</v>
      </c>
      <c r="I182" s="56">
        <f t="shared" si="27"/>
        <v>570211.14</v>
      </c>
      <c r="J182" s="57">
        <v>112.94</v>
      </c>
      <c r="K182" s="57">
        <v>2.41</v>
      </c>
      <c r="L182" s="58">
        <f t="shared" si="28"/>
        <v>216377.23</v>
      </c>
      <c r="M182" s="58">
        <f t="shared" si="29"/>
        <v>1679.22</v>
      </c>
      <c r="N182" s="57">
        <v>2.24</v>
      </c>
      <c r="O182" s="59">
        <f t="shared" si="30"/>
        <v>1560.76</v>
      </c>
      <c r="P182" s="58">
        <f t="shared" si="31"/>
        <v>2676411.13</v>
      </c>
      <c r="Q182" s="53">
        <v>1576237</v>
      </c>
      <c r="R182" s="58">
        <f t="shared" si="32"/>
        <v>1100174.13</v>
      </c>
      <c r="S182" s="52">
        <v>1018969</v>
      </c>
      <c r="T182" s="53">
        <v>1924417.9000000004</v>
      </c>
      <c r="U182" s="52">
        <f t="shared" si="25"/>
        <v>2078371</v>
      </c>
      <c r="V182" s="58">
        <f t="shared" si="33"/>
        <v>2078371</v>
      </c>
      <c r="W182" s="49">
        <v>0</v>
      </c>
      <c r="X182" s="49">
        <f t="shared" si="34"/>
        <v>2078371</v>
      </c>
      <c r="Y182" s="49"/>
    </row>
    <row r="183" spans="1:25" s="54" customFormat="1" ht="12.75">
      <c r="A183" s="54">
        <v>425</v>
      </c>
      <c r="B183" s="54" t="s">
        <v>199</v>
      </c>
      <c r="C183" s="54" t="b">
        <f t="shared" si="26"/>
        <v>1</v>
      </c>
      <c r="D183" s="54">
        <v>425</v>
      </c>
      <c r="E183" s="54" t="s">
        <v>199</v>
      </c>
      <c r="F183" s="55">
        <v>1947.89</v>
      </c>
      <c r="G183" s="48">
        <f t="shared" si="24"/>
        <v>6936962.22</v>
      </c>
      <c r="H183" s="55">
        <v>241.54999999999998</v>
      </c>
      <c r="I183" s="56">
        <f t="shared" si="27"/>
        <v>430111.18</v>
      </c>
      <c r="J183" s="57">
        <v>303.83000000000004</v>
      </c>
      <c r="K183" s="57">
        <v>20.32</v>
      </c>
      <c r="L183" s="58">
        <f t="shared" si="28"/>
        <v>582095.74</v>
      </c>
      <c r="M183" s="58">
        <f t="shared" si="29"/>
        <v>14158.37</v>
      </c>
      <c r="N183" s="57">
        <v>24.29</v>
      </c>
      <c r="O183" s="59">
        <f t="shared" si="30"/>
        <v>16924.54</v>
      </c>
      <c r="P183" s="58">
        <f t="shared" si="31"/>
        <v>7980252.05</v>
      </c>
      <c r="Q183" s="53">
        <v>3384554</v>
      </c>
      <c r="R183" s="58">
        <f t="shared" si="32"/>
        <v>4595698.05</v>
      </c>
      <c r="S183" s="52">
        <v>0</v>
      </c>
      <c r="T183" s="53">
        <v>4187201</v>
      </c>
      <c r="U183" s="52">
        <f t="shared" si="25"/>
        <v>4522177</v>
      </c>
      <c r="V183" s="58">
        <f t="shared" si="33"/>
        <v>4522177</v>
      </c>
      <c r="W183" s="49">
        <v>0</v>
      </c>
      <c r="X183" s="49">
        <f t="shared" si="34"/>
        <v>4522177</v>
      </c>
      <c r="Y183" s="49"/>
    </row>
    <row r="184" spans="1:25" s="54" customFormat="1" ht="12.75">
      <c r="A184" s="54">
        <v>427</v>
      </c>
      <c r="B184" s="54" t="s">
        <v>200</v>
      </c>
      <c r="C184" s="54" t="b">
        <f t="shared" si="26"/>
        <v>1</v>
      </c>
      <c r="D184" s="54">
        <v>427</v>
      </c>
      <c r="E184" s="54" t="s">
        <v>200</v>
      </c>
      <c r="F184" s="55">
        <v>1091.8999999999999</v>
      </c>
      <c r="G184" s="48">
        <f t="shared" si="24"/>
        <v>3888550.71</v>
      </c>
      <c r="H184" s="55">
        <v>301.88000000000005</v>
      </c>
      <c r="I184" s="56">
        <f t="shared" si="27"/>
        <v>537536.58</v>
      </c>
      <c r="J184" s="57">
        <v>136.02</v>
      </c>
      <c r="K184" s="57">
        <v>4.32</v>
      </c>
      <c r="L184" s="58">
        <f t="shared" si="28"/>
        <v>260595.28</v>
      </c>
      <c r="M184" s="58">
        <f t="shared" si="29"/>
        <v>3010.05</v>
      </c>
      <c r="N184" s="57">
        <v>6.68</v>
      </c>
      <c r="O184" s="59">
        <f t="shared" si="30"/>
        <v>4654.42</v>
      </c>
      <c r="P184" s="58">
        <f t="shared" si="31"/>
        <v>4694347.04</v>
      </c>
      <c r="Q184" s="53">
        <v>1348510</v>
      </c>
      <c r="R184" s="58">
        <f t="shared" si="32"/>
        <v>3345837.04</v>
      </c>
      <c r="S184" s="52">
        <v>2363044</v>
      </c>
      <c r="T184" s="53">
        <v>5635660.18</v>
      </c>
      <c r="U184" s="52">
        <f t="shared" si="25"/>
        <v>6086513</v>
      </c>
      <c r="V184" s="58">
        <f t="shared" si="33"/>
        <v>5708881.04</v>
      </c>
      <c r="W184" s="49">
        <v>0</v>
      </c>
      <c r="X184" s="49">
        <f t="shared" si="34"/>
        <v>5708881.04</v>
      </c>
      <c r="Y184" s="49"/>
    </row>
    <row r="185" spans="1:25" s="54" customFormat="1" ht="12.75">
      <c r="A185" s="54">
        <v>429</v>
      </c>
      <c r="B185" s="54" t="s">
        <v>201</v>
      </c>
      <c r="C185" s="54" t="b">
        <f t="shared" si="26"/>
        <v>1</v>
      </c>
      <c r="D185" s="54">
        <v>429</v>
      </c>
      <c r="E185" s="54" t="s">
        <v>201</v>
      </c>
      <c r="F185" s="55">
        <v>784.38</v>
      </c>
      <c r="G185" s="48">
        <f t="shared" si="24"/>
        <v>2793388.96</v>
      </c>
      <c r="H185" s="55">
        <v>293.86</v>
      </c>
      <c r="I185" s="56">
        <f t="shared" si="27"/>
        <v>523255.93</v>
      </c>
      <c r="J185" s="57">
        <v>169.47</v>
      </c>
      <c r="K185" s="57">
        <v>14.29</v>
      </c>
      <c r="L185" s="58">
        <f t="shared" si="28"/>
        <v>324680.79</v>
      </c>
      <c r="M185" s="58">
        <f t="shared" si="29"/>
        <v>9956.84</v>
      </c>
      <c r="N185" s="57">
        <v>4</v>
      </c>
      <c r="O185" s="59">
        <f t="shared" si="30"/>
        <v>2787.08</v>
      </c>
      <c r="P185" s="58">
        <f t="shared" si="31"/>
        <v>3654069.6</v>
      </c>
      <c r="Q185" s="53">
        <v>775877</v>
      </c>
      <c r="R185" s="58">
        <f t="shared" si="32"/>
        <v>2878192.6</v>
      </c>
      <c r="S185" s="52">
        <v>1017192</v>
      </c>
      <c r="T185" s="53">
        <v>3748311.2800000003</v>
      </c>
      <c r="U185" s="52">
        <f t="shared" si="25"/>
        <v>4048176</v>
      </c>
      <c r="V185" s="58">
        <f t="shared" si="33"/>
        <v>3895384.6</v>
      </c>
      <c r="W185" s="49">
        <v>0</v>
      </c>
      <c r="X185" s="49">
        <f t="shared" si="34"/>
        <v>3895384.6</v>
      </c>
      <c r="Y185" s="49"/>
    </row>
    <row r="186" spans="1:25" s="54" customFormat="1" ht="12.75">
      <c r="A186" s="54">
        <v>431</v>
      </c>
      <c r="B186" s="54" t="s">
        <v>202</v>
      </c>
      <c r="C186" s="54" t="b">
        <f t="shared" si="26"/>
        <v>1</v>
      </c>
      <c r="D186" s="54">
        <v>431</v>
      </c>
      <c r="E186" s="54" t="s">
        <v>202</v>
      </c>
      <c r="F186" s="55">
        <v>771.52</v>
      </c>
      <c r="G186" s="48">
        <f t="shared" si="24"/>
        <v>2747591.03</v>
      </c>
      <c r="H186" s="55">
        <v>209.60999999999999</v>
      </c>
      <c r="I186" s="56">
        <f t="shared" si="27"/>
        <v>373237.85</v>
      </c>
      <c r="J186" s="57">
        <v>95.12</v>
      </c>
      <c r="K186" s="57">
        <v>6.72</v>
      </c>
      <c r="L186" s="58">
        <f t="shared" si="28"/>
        <v>182236.6</v>
      </c>
      <c r="M186" s="58">
        <f t="shared" si="29"/>
        <v>4682.29</v>
      </c>
      <c r="N186" s="57">
        <v>5</v>
      </c>
      <c r="O186" s="59">
        <f t="shared" si="30"/>
        <v>3483.85</v>
      </c>
      <c r="P186" s="58">
        <f t="shared" si="31"/>
        <v>3311231.62</v>
      </c>
      <c r="Q186" s="53">
        <v>1532314</v>
      </c>
      <c r="R186" s="58">
        <f t="shared" si="32"/>
        <v>1778917.62</v>
      </c>
      <c r="S186" s="52">
        <v>400345</v>
      </c>
      <c r="T186" s="53">
        <v>2199046.0900000003</v>
      </c>
      <c r="U186" s="52">
        <f t="shared" si="25"/>
        <v>2374970</v>
      </c>
      <c r="V186" s="58">
        <f t="shared" si="33"/>
        <v>2179262.62</v>
      </c>
      <c r="W186" s="49">
        <v>0</v>
      </c>
      <c r="X186" s="49">
        <f t="shared" si="34"/>
        <v>2179262.62</v>
      </c>
      <c r="Y186" s="49"/>
    </row>
    <row r="187" spans="1:25" s="54" customFormat="1" ht="12.75">
      <c r="A187" s="54">
        <v>435</v>
      </c>
      <c r="B187" s="54" t="s">
        <v>203</v>
      </c>
      <c r="C187" s="54" t="b">
        <f t="shared" si="26"/>
        <v>1</v>
      </c>
      <c r="D187" s="54">
        <v>435</v>
      </c>
      <c r="E187" s="54" t="s">
        <v>203</v>
      </c>
      <c r="F187" s="55">
        <v>85.79</v>
      </c>
      <c r="G187" s="48">
        <f t="shared" si="24"/>
        <v>305521.35</v>
      </c>
      <c r="H187" s="55">
        <v>18.61</v>
      </c>
      <c r="I187" s="56">
        <f t="shared" si="27"/>
        <v>33137.52</v>
      </c>
      <c r="J187" s="57">
        <v>11.98</v>
      </c>
      <c r="K187" s="57">
        <v>0</v>
      </c>
      <c r="L187" s="58">
        <f t="shared" si="28"/>
        <v>22952</v>
      </c>
      <c r="M187" s="58">
        <f t="shared" si="29"/>
        <v>0</v>
      </c>
      <c r="N187" s="57">
        <v>0</v>
      </c>
      <c r="O187" s="59">
        <f t="shared" si="30"/>
        <v>0</v>
      </c>
      <c r="P187" s="58">
        <f t="shared" si="31"/>
        <v>361610.87</v>
      </c>
      <c r="Q187" s="53">
        <v>210307</v>
      </c>
      <c r="R187" s="58">
        <f t="shared" si="32"/>
        <v>151303.87</v>
      </c>
      <c r="S187" s="52">
        <v>144093</v>
      </c>
      <c r="T187" s="53">
        <v>297977</v>
      </c>
      <c r="U187" s="52">
        <f t="shared" si="25"/>
        <v>321815</v>
      </c>
      <c r="V187" s="58">
        <f t="shared" si="33"/>
        <v>295396.87</v>
      </c>
      <c r="W187" s="49">
        <v>0</v>
      </c>
      <c r="X187" s="49">
        <f t="shared" si="34"/>
        <v>295396.87</v>
      </c>
      <c r="Y187" s="49"/>
    </row>
    <row r="188" spans="1:25" s="54" customFormat="1" ht="12.75">
      <c r="A188" s="54">
        <v>436</v>
      </c>
      <c r="B188" s="54" t="s">
        <v>204</v>
      </c>
      <c r="C188" s="54" t="b">
        <f t="shared" si="26"/>
        <v>1</v>
      </c>
      <c r="D188" s="54">
        <v>436</v>
      </c>
      <c r="E188" s="54" t="s">
        <v>204</v>
      </c>
      <c r="F188" s="55">
        <v>0</v>
      </c>
      <c r="G188" s="48">
        <f t="shared" si="24"/>
        <v>0</v>
      </c>
      <c r="H188" s="55">
        <v>0</v>
      </c>
      <c r="I188" s="56">
        <f t="shared" si="27"/>
        <v>0</v>
      </c>
      <c r="J188" s="57">
        <v>0</v>
      </c>
      <c r="K188" s="57">
        <v>0</v>
      </c>
      <c r="L188" s="58">
        <f t="shared" si="28"/>
        <v>0</v>
      </c>
      <c r="M188" s="58">
        <f t="shared" si="29"/>
        <v>0</v>
      </c>
      <c r="N188" s="57">
        <v>0</v>
      </c>
      <c r="O188" s="59">
        <f t="shared" si="30"/>
        <v>0</v>
      </c>
      <c r="P188" s="58">
        <f t="shared" si="31"/>
        <v>0</v>
      </c>
      <c r="Q188" s="53">
        <v>9680</v>
      </c>
      <c r="R188" s="58">
        <f t="shared" si="32"/>
        <v>0</v>
      </c>
      <c r="S188" s="52">
        <v>1182</v>
      </c>
      <c r="T188" s="53">
        <v>1182</v>
      </c>
      <c r="U188" s="52">
        <f t="shared" si="25"/>
        <v>1277</v>
      </c>
      <c r="V188" s="58">
        <f t="shared" si="33"/>
        <v>1182</v>
      </c>
      <c r="W188" s="49">
        <v>0</v>
      </c>
      <c r="X188" s="49">
        <f t="shared" si="34"/>
        <v>1182</v>
      </c>
      <c r="Y188" s="49"/>
    </row>
    <row r="189" spans="1:25" s="54" customFormat="1" ht="12.75">
      <c r="A189" s="54">
        <v>437</v>
      </c>
      <c r="B189" s="54" t="s">
        <v>205</v>
      </c>
      <c r="C189" s="54" t="b">
        <f t="shared" si="26"/>
        <v>1</v>
      </c>
      <c r="D189" s="54">
        <v>437</v>
      </c>
      <c r="E189" s="54" t="s">
        <v>205</v>
      </c>
      <c r="F189" s="55">
        <v>77.35</v>
      </c>
      <c r="G189" s="48">
        <f t="shared" si="24"/>
        <v>275464.23</v>
      </c>
      <c r="H189" s="55">
        <v>34.51</v>
      </c>
      <c r="I189" s="56">
        <f t="shared" si="27"/>
        <v>61449.54</v>
      </c>
      <c r="J189" s="57">
        <v>11.73</v>
      </c>
      <c r="K189" s="57">
        <v>0</v>
      </c>
      <c r="L189" s="58">
        <f t="shared" si="28"/>
        <v>22473.04</v>
      </c>
      <c r="M189" s="58">
        <f t="shared" si="29"/>
        <v>0</v>
      </c>
      <c r="N189" s="57">
        <v>0</v>
      </c>
      <c r="O189" s="59">
        <f t="shared" si="30"/>
        <v>0</v>
      </c>
      <c r="P189" s="58">
        <f t="shared" si="31"/>
        <v>359386.80999999994</v>
      </c>
      <c r="Q189" s="53">
        <v>582793</v>
      </c>
      <c r="R189" s="58">
        <f t="shared" si="32"/>
        <v>0</v>
      </c>
      <c r="S189" s="52">
        <v>35370</v>
      </c>
      <c r="T189" s="53">
        <v>35370</v>
      </c>
      <c r="U189" s="52">
        <f t="shared" si="25"/>
        <v>38200</v>
      </c>
      <c r="V189" s="58">
        <f t="shared" si="33"/>
        <v>35370</v>
      </c>
      <c r="W189" s="49">
        <v>0</v>
      </c>
      <c r="X189" s="49">
        <f t="shared" si="34"/>
        <v>35370</v>
      </c>
      <c r="Y189" s="49"/>
    </row>
    <row r="190" spans="1:25" s="54" customFormat="1" ht="12.75">
      <c r="A190" s="54">
        <v>439</v>
      </c>
      <c r="B190" s="54" t="s">
        <v>206</v>
      </c>
      <c r="C190" s="54" t="b">
        <f t="shared" si="26"/>
        <v>1</v>
      </c>
      <c r="D190" s="54">
        <v>439</v>
      </c>
      <c r="E190" s="54" t="s">
        <v>206</v>
      </c>
      <c r="F190" s="55">
        <v>528.41</v>
      </c>
      <c r="G190" s="48">
        <f t="shared" si="24"/>
        <v>1881810.68</v>
      </c>
      <c r="H190" s="55">
        <v>289.65999999999997</v>
      </c>
      <c r="I190" s="56">
        <f t="shared" si="27"/>
        <v>515777.29</v>
      </c>
      <c r="J190" s="57">
        <v>103.81</v>
      </c>
      <c r="K190" s="57">
        <v>3</v>
      </c>
      <c r="L190" s="58">
        <f t="shared" si="28"/>
        <v>198885.43</v>
      </c>
      <c r="M190" s="58">
        <f t="shared" si="29"/>
        <v>2090.31</v>
      </c>
      <c r="N190" s="57">
        <v>1.08</v>
      </c>
      <c r="O190" s="59">
        <f t="shared" si="30"/>
        <v>752.51</v>
      </c>
      <c r="P190" s="58">
        <f t="shared" si="31"/>
        <v>2599316.2199999997</v>
      </c>
      <c r="Q190" s="53">
        <v>527769</v>
      </c>
      <c r="R190" s="58">
        <f t="shared" si="32"/>
        <v>2071547.2199999997</v>
      </c>
      <c r="S190" s="52">
        <v>2185277</v>
      </c>
      <c r="T190" s="53">
        <v>4187006.1599999997</v>
      </c>
      <c r="U190" s="52">
        <f t="shared" si="25"/>
        <v>4521967</v>
      </c>
      <c r="V190" s="58">
        <f t="shared" si="33"/>
        <v>4256824.22</v>
      </c>
      <c r="W190" s="49">
        <v>0</v>
      </c>
      <c r="X190" s="49">
        <f t="shared" si="34"/>
        <v>4256824.22</v>
      </c>
      <c r="Y190" s="49"/>
    </row>
    <row r="191" spans="1:25" s="54" customFormat="1" ht="12.75">
      <c r="A191" s="54">
        <v>441</v>
      </c>
      <c r="B191" s="54" t="s">
        <v>207</v>
      </c>
      <c r="C191" s="54" t="b">
        <f t="shared" si="26"/>
        <v>1</v>
      </c>
      <c r="D191" s="54">
        <v>441</v>
      </c>
      <c r="E191" s="54" t="s">
        <v>207</v>
      </c>
      <c r="F191" s="55">
        <v>286.7</v>
      </c>
      <c r="G191" s="48">
        <f t="shared" si="24"/>
        <v>1021016.11</v>
      </c>
      <c r="H191" s="55">
        <v>24.28</v>
      </c>
      <c r="I191" s="56">
        <f t="shared" si="27"/>
        <v>43233.7</v>
      </c>
      <c r="J191" s="57">
        <v>47.92</v>
      </c>
      <c r="K191" s="57">
        <v>6.5</v>
      </c>
      <c r="L191" s="58">
        <f t="shared" si="28"/>
        <v>91808.01</v>
      </c>
      <c r="M191" s="58">
        <f t="shared" si="29"/>
        <v>4529.01</v>
      </c>
      <c r="N191" s="57">
        <v>0</v>
      </c>
      <c r="O191" s="59">
        <f t="shared" si="30"/>
        <v>0</v>
      </c>
      <c r="P191" s="58">
        <f t="shared" si="31"/>
        <v>1160586.83</v>
      </c>
      <c r="Q191" s="53">
        <v>641749</v>
      </c>
      <c r="R191" s="58">
        <f t="shared" si="32"/>
        <v>518837.8300000001</v>
      </c>
      <c r="S191" s="52">
        <v>167558</v>
      </c>
      <c r="T191" s="53">
        <v>669467.5900000001</v>
      </c>
      <c r="U191" s="52">
        <f t="shared" si="25"/>
        <v>723025</v>
      </c>
      <c r="V191" s="58">
        <f t="shared" si="33"/>
        <v>686395.8300000001</v>
      </c>
      <c r="W191" s="49">
        <v>0</v>
      </c>
      <c r="X191" s="49">
        <f t="shared" si="34"/>
        <v>686395.8300000001</v>
      </c>
      <c r="Y191" s="49"/>
    </row>
    <row r="192" spans="1:25" s="54" customFormat="1" ht="12.75">
      <c r="A192" s="54">
        <v>443</v>
      </c>
      <c r="B192" s="54" t="s">
        <v>208</v>
      </c>
      <c r="C192" s="54" t="b">
        <f t="shared" si="26"/>
        <v>1</v>
      </c>
      <c r="D192" s="54">
        <v>443</v>
      </c>
      <c r="E192" s="54" t="s">
        <v>208</v>
      </c>
      <c r="F192" s="55">
        <v>1072.96</v>
      </c>
      <c r="G192" s="48">
        <f t="shared" si="24"/>
        <v>3821100.26</v>
      </c>
      <c r="H192" s="55">
        <v>215.24</v>
      </c>
      <c r="I192" s="56">
        <f t="shared" si="27"/>
        <v>383262.8</v>
      </c>
      <c r="J192" s="57">
        <v>232.4</v>
      </c>
      <c r="K192" s="57">
        <v>15.540000000000001</v>
      </c>
      <c r="L192" s="58">
        <f t="shared" si="28"/>
        <v>445245.86</v>
      </c>
      <c r="M192" s="58">
        <f t="shared" si="29"/>
        <v>10827.81</v>
      </c>
      <c r="N192" s="57">
        <v>1.47</v>
      </c>
      <c r="O192" s="59">
        <f t="shared" si="30"/>
        <v>1024.25</v>
      </c>
      <c r="P192" s="58">
        <f t="shared" si="31"/>
        <v>4661460.9799999995</v>
      </c>
      <c r="Q192" s="53">
        <v>2158840</v>
      </c>
      <c r="R192" s="58">
        <f t="shared" si="32"/>
        <v>2502620.9799999995</v>
      </c>
      <c r="S192" s="52">
        <v>0</v>
      </c>
      <c r="T192" s="53">
        <v>2497900</v>
      </c>
      <c r="U192" s="52">
        <f t="shared" si="25"/>
        <v>2697732</v>
      </c>
      <c r="V192" s="58">
        <f t="shared" si="33"/>
        <v>2502620.9799999995</v>
      </c>
      <c r="W192" s="49">
        <v>0</v>
      </c>
      <c r="X192" s="49">
        <f t="shared" si="34"/>
        <v>2502620.9799999995</v>
      </c>
      <c r="Y192" s="49"/>
    </row>
    <row r="193" spans="1:25" s="54" customFormat="1" ht="12.75">
      <c r="A193" s="54">
        <v>447</v>
      </c>
      <c r="B193" s="54" t="s">
        <v>209</v>
      </c>
      <c r="C193" s="54" t="b">
        <f t="shared" si="26"/>
        <v>1</v>
      </c>
      <c r="D193" s="54">
        <v>447</v>
      </c>
      <c r="E193" s="54" t="s">
        <v>209</v>
      </c>
      <c r="F193" s="55">
        <v>558.1</v>
      </c>
      <c r="G193" s="48">
        <f t="shared" si="24"/>
        <v>1987544.79</v>
      </c>
      <c r="H193" s="55">
        <v>248.61</v>
      </c>
      <c r="I193" s="56">
        <f t="shared" si="27"/>
        <v>442682.42</v>
      </c>
      <c r="J193" s="57">
        <v>100</v>
      </c>
      <c r="K193" s="57">
        <v>10.72</v>
      </c>
      <c r="L193" s="58">
        <f t="shared" si="28"/>
        <v>191586</v>
      </c>
      <c r="M193" s="58">
        <f t="shared" si="29"/>
        <v>7469.37</v>
      </c>
      <c r="N193" s="57">
        <v>4.74</v>
      </c>
      <c r="O193" s="59">
        <f t="shared" si="30"/>
        <v>3302.69</v>
      </c>
      <c r="P193" s="58">
        <f t="shared" si="31"/>
        <v>2632585.27</v>
      </c>
      <c r="Q193" s="53">
        <v>985264</v>
      </c>
      <c r="R193" s="58">
        <f t="shared" si="32"/>
        <v>1647321.27</v>
      </c>
      <c r="S193" s="52">
        <v>1711893</v>
      </c>
      <c r="T193" s="53">
        <v>3257366.95</v>
      </c>
      <c r="U193" s="52">
        <f t="shared" si="25"/>
        <v>3517956</v>
      </c>
      <c r="V193" s="58">
        <f t="shared" si="33"/>
        <v>3359214.27</v>
      </c>
      <c r="W193" s="49">
        <v>0</v>
      </c>
      <c r="X193" s="49">
        <f t="shared" si="34"/>
        <v>3359214.27</v>
      </c>
      <c r="Y193" s="49"/>
    </row>
    <row r="194" spans="1:25" s="54" customFormat="1" ht="12.75">
      <c r="A194" s="54">
        <v>449</v>
      </c>
      <c r="B194" s="54" t="s">
        <v>210</v>
      </c>
      <c r="C194" s="54" t="b">
        <f t="shared" si="26"/>
        <v>1</v>
      </c>
      <c r="D194" s="54">
        <v>449</v>
      </c>
      <c r="E194" s="54" t="s">
        <v>210</v>
      </c>
      <c r="F194" s="55">
        <v>2118.39</v>
      </c>
      <c r="G194" s="48">
        <f t="shared" si="24"/>
        <v>7544158.76</v>
      </c>
      <c r="H194" s="55">
        <v>491.07</v>
      </c>
      <c r="I194" s="56">
        <f t="shared" si="27"/>
        <v>874413.97</v>
      </c>
      <c r="J194" s="57">
        <v>354.91</v>
      </c>
      <c r="K194" s="57">
        <v>46.59</v>
      </c>
      <c r="L194" s="58">
        <f t="shared" si="28"/>
        <v>679957.87</v>
      </c>
      <c r="M194" s="58">
        <f t="shared" si="29"/>
        <v>32462.51</v>
      </c>
      <c r="N194" s="57">
        <v>5.92</v>
      </c>
      <c r="O194" s="59">
        <f t="shared" si="30"/>
        <v>4124.88</v>
      </c>
      <c r="P194" s="58">
        <f t="shared" si="31"/>
        <v>9135117.99</v>
      </c>
      <c r="Q194" s="53">
        <v>10484350</v>
      </c>
      <c r="R194" s="58">
        <f t="shared" si="32"/>
        <v>0</v>
      </c>
      <c r="S194" s="52">
        <v>0</v>
      </c>
      <c r="T194" s="53">
        <v>0</v>
      </c>
      <c r="U194" s="52">
        <f t="shared" si="25"/>
        <v>0</v>
      </c>
      <c r="V194" s="58">
        <f t="shared" si="33"/>
        <v>0</v>
      </c>
      <c r="W194" s="49">
        <v>0</v>
      </c>
      <c r="X194" s="49">
        <f t="shared" si="34"/>
        <v>0</v>
      </c>
      <c r="Y194" s="49"/>
    </row>
    <row r="195" spans="1:25" s="54" customFormat="1" ht="12.75">
      <c r="A195" s="54">
        <v>451</v>
      </c>
      <c r="B195" s="54" t="s">
        <v>211</v>
      </c>
      <c r="C195" s="54" t="b">
        <f t="shared" si="26"/>
        <v>1</v>
      </c>
      <c r="D195" s="54">
        <v>451</v>
      </c>
      <c r="E195" s="54" t="s">
        <v>211</v>
      </c>
      <c r="F195" s="55">
        <v>12.42</v>
      </c>
      <c r="G195" s="48">
        <f t="shared" si="24"/>
        <v>44230.97</v>
      </c>
      <c r="H195" s="55">
        <v>1.51</v>
      </c>
      <c r="I195" s="56">
        <f t="shared" si="27"/>
        <v>2688.75</v>
      </c>
      <c r="J195" s="57">
        <v>1.93</v>
      </c>
      <c r="K195" s="57">
        <v>0</v>
      </c>
      <c r="L195" s="58">
        <f t="shared" si="28"/>
        <v>3697.61</v>
      </c>
      <c r="M195" s="58">
        <f t="shared" si="29"/>
        <v>0</v>
      </c>
      <c r="N195" s="57">
        <v>0</v>
      </c>
      <c r="O195" s="59">
        <f t="shared" si="30"/>
        <v>0</v>
      </c>
      <c r="P195" s="58">
        <f t="shared" si="31"/>
        <v>50617.33</v>
      </c>
      <c r="Q195" s="53">
        <v>150358</v>
      </c>
      <c r="R195" s="58">
        <f t="shared" si="32"/>
        <v>0</v>
      </c>
      <c r="S195" s="52">
        <v>16897</v>
      </c>
      <c r="T195" s="53">
        <v>16897</v>
      </c>
      <c r="U195" s="52">
        <f t="shared" si="25"/>
        <v>18249</v>
      </c>
      <c r="V195" s="58">
        <f t="shared" si="33"/>
        <v>16897</v>
      </c>
      <c r="W195" s="49">
        <v>0</v>
      </c>
      <c r="X195" s="49">
        <f t="shared" si="34"/>
        <v>16897</v>
      </c>
      <c r="Y195" s="49"/>
    </row>
    <row r="196" spans="1:25" s="54" customFormat="1" ht="12.75">
      <c r="A196" s="54">
        <v>453</v>
      </c>
      <c r="B196" s="54" t="s">
        <v>212</v>
      </c>
      <c r="C196" s="54" t="b">
        <f t="shared" si="26"/>
        <v>1</v>
      </c>
      <c r="D196" s="54">
        <v>453</v>
      </c>
      <c r="E196" s="54" t="s">
        <v>212</v>
      </c>
      <c r="F196" s="55">
        <v>1333.78</v>
      </c>
      <c r="G196" s="48">
        <f t="shared" si="24"/>
        <v>4749950.7</v>
      </c>
      <c r="H196" s="55">
        <v>388.95</v>
      </c>
      <c r="I196" s="56">
        <f t="shared" si="27"/>
        <v>692576.04</v>
      </c>
      <c r="J196" s="57">
        <v>274.07</v>
      </c>
      <c r="K196" s="57">
        <v>7.26</v>
      </c>
      <c r="L196" s="58">
        <f t="shared" si="28"/>
        <v>525079.75</v>
      </c>
      <c r="M196" s="58">
        <f t="shared" si="29"/>
        <v>5058.55</v>
      </c>
      <c r="N196" s="57">
        <v>7.7</v>
      </c>
      <c r="O196" s="59">
        <f t="shared" si="30"/>
        <v>5365.13</v>
      </c>
      <c r="P196" s="58">
        <f t="shared" si="31"/>
        <v>5978030.17</v>
      </c>
      <c r="Q196" s="53">
        <v>1947468</v>
      </c>
      <c r="R196" s="58">
        <f t="shared" si="32"/>
        <v>4030562.17</v>
      </c>
      <c r="S196" s="52">
        <v>1744626</v>
      </c>
      <c r="T196" s="53">
        <v>5675023.26</v>
      </c>
      <c r="U196" s="52">
        <f t="shared" si="25"/>
        <v>6129025</v>
      </c>
      <c r="V196" s="58">
        <f t="shared" si="33"/>
        <v>5775188.17</v>
      </c>
      <c r="W196" s="49">
        <v>0</v>
      </c>
      <c r="X196" s="49">
        <f t="shared" si="34"/>
        <v>5775188.17</v>
      </c>
      <c r="Y196" s="49"/>
    </row>
    <row r="197" spans="1:25" s="54" customFormat="1" ht="12.75">
      <c r="A197" s="54">
        <v>455</v>
      </c>
      <c r="B197" s="54" t="s">
        <v>213</v>
      </c>
      <c r="C197" s="54" t="b">
        <f t="shared" si="26"/>
        <v>1</v>
      </c>
      <c r="D197" s="54">
        <v>455</v>
      </c>
      <c r="E197" s="54" t="s">
        <v>213</v>
      </c>
      <c r="F197" s="55">
        <v>127.26</v>
      </c>
      <c r="G197" s="48">
        <f t="shared" si="24"/>
        <v>453207.22</v>
      </c>
      <c r="H197" s="55">
        <v>40.97</v>
      </c>
      <c r="I197" s="56">
        <f t="shared" si="27"/>
        <v>72952.41</v>
      </c>
      <c r="J197" s="57">
        <v>29.91</v>
      </c>
      <c r="K197" s="57">
        <v>2</v>
      </c>
      <c r="L197" s="58">
        <f t="shared" si="28"/>
        <v>57303.37</v>
      </c>
      <c r="M197" s="58">
        <f t="shared" si="29"/>
        <v>1393.54</v>
      </c>
      <c r="N197" s="57">
        <v>1</v>
      </c>
      <c r="O197" s="59">
        <f t="shared" si="30"/>
        <v>696.77</v>
      </c>
      <c r="P197" s="58">
        <f t="shared" si="31"/>
        <v>585553.31</v>
      </c>
      <c r="Q197" s="53">
        <v>208905</v>
      </c>
      <c r="R197" s="58">
        <f t="shared" si="32"/>
        <v>376648.31000000006</v>
      </c>
      <c r="S197" s="52">
        <v>465859</v>
      </c>
      <c r="T197" s="53">
        <v>880709</v>
      </c>
      <c r="U197" s="52">
        <f t="shared" si="25"/>
        <v>951166</v>
      </c>
      <c r="V197" s="58">
        <f t="shared" si="33"/>
        <v>842507.31</v>
      </c>
      <c r="W197" s="49">
        <v>0</v>
      </c>
      <c r="X197" s="49">
        <f t="shared" si="34"/>
        <v>842507.31</v>
      </c>
      <c r="Y197" s="49"/>
    </row>
    <row r="198" spans="1:25" s="54" customFormat="1" ht="12.75">
      <c r="A198" s="54">
        <v>459</v>
      </c>
      <c r="B198" s="54" t="s">
        <v>214</v>
      </c>
      <c r="C198" s="54" t="b">
        <f t="shared" si="26"/>
        <v>1</v>
      </c>
      <c r="D198" s="54">
        <v>459</v>
      </c>
      <c r="E198" s="54" t="s">
        <v>214</v>
      </c>
      <c r="F198" s="55">
        <v>657.18</v>
      </c>
      <c r="G198" s="48">
        <f t="shared" si="24"/>
        <v>2340395.42</v>
      </c>
      <c r="H198" s="55">
        <v>197.57999999999998</v>
      </c>
      <c r="I198" s="56">
        <f t="shared" si="27"/>
        <v>351816.88</v>
      </c>
      <c r="J198" s="57">
        <v>76.91</v>
      </c>
      <c r="K198" s="57">
        <v>0.97</v>
      </c>
      <c r="L198" s="58">
        <f t="shared" si="28"/>
        <v>147348.79</v>
      </c>
      <c r="M198" s="58">
        <f t="shared" si="29"/>
        <v>675.87</v>
      </c>
      <c r="N198" s="57">
        <v>2</v>
      </c>
      <c r="O198" s="59">
        <f t="shared" si="30"/>
        <v>1393.54</v>
      </c>
      <c r="P198" s="58">
        <f t="shared" si="31"/>
        <v>2841630.5</v>
      </c>
      <c r="Q198" s="53">
        <v>1221344</v>
      </c>
      <c r="R198" s="58">
        <f t="shared" si="32"/>
        <v>1620286.5</v>
      </c>
      <c r="S198" s="52">
        <v>0</v>
      </c>
      <c r="T198" s="53">
        <v>1673808.29</v>
      </c>
      <c r="U198" s="52">
        <f t="shared" si="25"/>
        <v>1807713</v>
      </c>
      <c r="V198" s="58">
        <f t="shared" si="33"/>
        <v>1620286.5</v>
      </c>
      <c r="W198" s="49">
        <v>0</v>
      </c>
      <c r="X198" s="49">
        <f t="shared" si="34"/>
        <v>1620286.5</v>
      </c>
      <c r="Y198" s="49"/>
    </row>
    <row r="199" spans="1:25" s="54" customFormat="1" ht="12.75">
      <c r="A199" s="54">
        <v>461</v>
      </c>
      <c r="B199" s="54" t="s">
        <v>215</v>
      </c>
      <c r="C199" s="54" t="b">
        <f t="shared" si="26"/>
        <v>1</v>
      </c>
      <c r="D199" s="54">
        <v>461</v>
      </c>
      <c r="E199" s="54" t="s">
        <v>215</v>
      </c>
      <c r="F199" s="55">
        <v>3991.69</v>
      </c>
      <c r="G199" s="48">
        <f t="shared" si="24"/>
        <v>14215485.85</v>
      </c>
      <c r="H199" s="55">
        <v>1841.23</v>
      </c>
      <c r="I199" s="56">
        <f t="shared" si="27"/>
        <v>3278549.37</v>
      </c>
      <c r="J199" s="57">
        <v>857.53</v>
      </c>
      <c r="K199" s="57">
        <v>28.16</v>
      </c>
      <c r="L199" s="58">
        <f t="shared" si="28"/>
        <v>1642907.43</v>
      </c>
      <c r="M199" s="58">
        <f t="shared" si="29"/>
        <v>19621.04</v>
      </c>
      <c r="N199" s="57">
        <v>10.38</v>
      </c>
      <c r="O199" s="59">
        <f t="shared" si="30"/>
        <v>7232.47</v>
      </c>
      <c r="P199" s="58">
        <f t="shared" si="31"/>
        <v>19163796.159999996</v>
      </c>
      <c r="Q199" s="53">
        <v>4935450</v>
      </c>
      <c r="R199" s="58">
        <f t="shared" si="32"/>
        <v>14228346.159999996</v>
      </c>
      <c r="S199" s="52">
        <v>8776808</v>
      </c>
      <c r="T199" s="53">
        <v>22518449.21</v>
      </c>
      <c r="U199" s="52">
        <f t="shared" si="25"/>
        <v>24319925</v>
      </c>
      <c r="V199" s="58">
        <f t="shared" si="33"/>
        <v>23005154.159999996</v>
      </c>
      <c r="W199" s="49">
        <v>0</v>
      </c>
      <c r="X199" s="49">
        <f t="shared" si="34"/>
        <v>23005154.159999996</v>
      </c>
      <c r="Y199" s="49"/>
    </row>
    <row r="200" spans="1:25" s="54" customFormat="1" ht="12.75">
      <c r="A200" s="54">
        <v>463</v>
      </c>
      <c r="B200" s="54" t="s">
        <v>216</v>
      </c>
      <c r="C200" s="54" t="b">
        <f t="shared" si="26"/>
        <v>1</v>
      </c>
      <c r="D200" s="54">
        <v>463</v>
      </c>
      <c r="E200" s="54" t="s">
        <v>216</v>
      </c>
      <c r="F200" s="55">
        <v>259.03999999999996</v>
      </c>
      <c r="G200" s="48">
        <f t="shared" si="24"/>
        <v>922511.38</v>
      </c>
      <c r="H200" s="55">
        <v>50.45</v>
      </c>
      <c r="I200" s="56">
        <f t="shared" si="27"/>
        <v>89832.78</v>
      </c>
      <c r="J200" s="57">
        <v>48.66</v>
      </c>
      <c r="K200" s="57">
        <v>2</v>
      </c>
      <c r="L200" s="58">
        <f t="shared" si="28"/>
        <v>93225.75</v>
      </c>
      <c r="M200" s="58">
        <f t="shared" si="29"/>
        <v>1393.54</v>
      </c>
      <c r="N200" s="57">
        <v>5</v>
      </c>
      <c r="O200" s="59">
        <f t="shared" si="30"/>
        <v>3483.85</v>
      </c>
      <c r="P200" s="58">
        <f t="shared" si="31"/>
        <v>1110447.3000000003</v>
      </c>
      <c r="Q200" s="53">
        <v>547689</v>
      </c>
      <c r="R200" s="58">
        <f t="shared" si="32"/>
        <v>562758.3000000003</v>
      </c>
      <c r="S200" s="52">
        <v>0</v>
      </c>
      <c r="T200" s="53">
        <v>628759</v>
      </c>
      <c r="U200" s="52">
        <f t="shared" si="25"/>
        <v>679060</v>
      </c>
      <c r="V200" s="58">
        <f t="shared" si="33"/>
        <v>562758.3000000003</v>
      </c>
      <c r="W200" s="49">
        <v>34432.77999999968</v>
      </c>
      <c r="X200" s="49">
        <f t="shared" si="34"/>
        <v>597191.08</v>
      </c>
      <c r="Y200" s="49"/>
    </row>
    <row r="201" spans="1:25" s="54" customFormat="1" ht="12.75">
      <c r="A201" s="54">
        <v>465</v>
      </c>
      <c r="B201" s="54" t="s">
        <v>217</v>
      </c>
      <c r="C201" s="54" t="b">
        <f t="shared" si="26"/>
        <v>1</v>
      </c>
      <c r="D201" s="54">
        <v>465</v>
      </c>
      <c r="E201" s="54" t="s">
        <v>217</v>
      </c>
      <c r="F201" s="55">
        <v>19.5</v>
      </c>
      <c r="G201" s="48">
        <f t="shared" si="24"/>
        <v>69444.77</v>
      </c>
      <c r="H201" s="55">
        <v>5.5</v>
      </c>
      <c r="I201" s="56">
        <f t="shared" si="27"/>
        <v>9793.47</v>
      </c>
      <c r="J201" s="57">
        <v>3</v>
      </c>
      <c r="K201" s="57">
        <v>0</v>
      </c>
      <c r="L201" s="58">
        <f t="shared" si="28"/>
        <v>5747.58</v>
      </c>
      <c r="M201" s="58">
        <f t="shared" si="29"/>
        <v>0</v>
      </c>
      <c r="N201" s="57">
        <v>0</v>
      </c>
      <c r="O201" s="59">
        <f t="shared" si="30"/>
        <v>0</v>
      </c>
      <c r="P201" s="58">
        <f t="shared" si="31"/>
        <v>84985.82</v>
      </c>
      <c r="Q201" s="53">
        <v>69700</v>
      </c>
      <c r="R201" s="58">
        <f t="shared" si="32"/>
        <v>15285.820000000007</v>
      </c>
      <c r="S201" s="52">
        <v>34708</v>
      </c>
      <c r="T201" s="53">
        <v>40635.94</v>
      </c>
      <c r="U201" s="52">
        <f t="shared" si="25"/>
        <v>43887</v>
      </c>
      <c r="V201" s="58">
        <f t="shared" si="33"/>
        <v>43887</v>
      </c>
      <c r="W201" s="49">
        <v>0</v>
      </c>
      <c r="X201" s="49">
        <f t="shared" si="34"/>
        <v>43887</v>
      </c>
      <c r="Y201" s="49"/>
    </row>
    <row r="202" spans="1:25" s="54" customFormat="1" ht="12.75">
      <c r="A202" s="54">
        <v>467</v>
      </c>
      <c r="B202" s="54" t="s">
        <v>218</v>
      </c>
      <c r="C202" s="54" t="b">
        <f t="shared" si="26"/>
        <v>1</v>
      </c>
      <c r="D202" s="54">
        <v>467</v>
      </c>
      <c r="E202" s="54" t="s">
        <v>218</v>
      </c>
      <c r="F202" s="55">
        <v>156.35</v>
      </c>
      <c r="G202" s="48">
        <f aca="true" t="shared" si="35" ref="G202:G254">ROUND(F202*G$6,2)</f>
        <v>556804.56</v>
      </c>
      <c r="H202" s="55">
        <v>102.16</v>
      </c>
      <c r="I202" s="56">
        <f t="shared" si="27"/>
        <v>181909.16</v>
      </c>
      <c r="J202" s="57">
        <v>29.66</v>
      </c>
      <c r="K202" s="57">
        <v>0</v>
      </c>
      <c r="L202" s="58">
        <f t="shared" si="28"/>
        <v>56824.41</v>
      </c>
      <c r="M202" s="58">
        <f t="shared" si="29"/>
        <v>0</v>
      </c>
      <c r="N202" s="57">
        <v>0</v>
      </c>
      <c r="O202" s="59">
        <f t="shared" si="30"/>
        <v>0</v>
      </c>
      <c r="P202" s="58">
        <f t="shared" si="31"/>
        <v>795538.1300000001</v>
      </c>
      <c r="Q202" s="53">
        <v>427572</v>
      </c>
      <c r="R202" s="58">
        <f t="shared" si="32"/>
        <v>367966.1300000001</v>
      </c>
      <c r="S202" s="52">
        <v>367966</v>
      </c>
      <c r="T202" s="53">
        <v>799111.51</v>
      </c>
      <c r="U202" s="52">
        <f aca="true" t="shared" si="36" ref="U202:U254">ROUND(T202*$U$4,0)</f>
        <v>863040</v>
      </c>
      <c r="V202" s="58">
        <f t="shared" si="33"/>
        <v>735932.1300000001</v>
      </c>
      <c r="W202" s="49">
        <v>3116.79999999993</v>
      </c>
      <c r="X202" s="49">
        <f t="shared" si="34"/>
        <v>739048.93</v>
      </c>
      <c r="Y202" s="49"/>
    </row>
    <row r="203" spans="1:25" s="54" customFormat="1" ht="12.75">
      <c r="A203" s="54">
        <v>471</v>
      </c>
      <c r="B203" s="54" t="s">
        <v>219</v>
      </c>
      <c r="C203" s="54" t="b">
        <f aca="true" t="shared" si="37" ref="C203:C254">B203=E203</f>
        <v>1</v>
      </c>
      <c r="D203" s="54">
        <v>471</v>
      </c>
      <c r="E203" s="54" t="s">
        <v>219</v>
      </c>
      <c r="F203" s="55">
        <v>630.62</v>
      </c>
      <c r="G203" s="48">
        <f t="shared" si="35"/>
        <v>2245808.09</v>
      </c>
      <c r="H203" s="55">
        <v>38.809999999999995</v>
      </c>
      <c r="I203" s="56">
        <f aca="true" t="shared" si="38" ref="I203:I254">ROUND(H203*$I$6,2)</f>
        <v>69106.25</v>
      </c>
      <c r="J203" s="57">
        <v>84.53999999999999</v>
      </c>
      <c r="K203" s="57">
        <v>4</v>
      </c>
      <c r="L203" s="58">
        <f aca="true" t="shared" si="39" ref="L203:L254">ROUND(J203*$L$6,2)</f>
        <v>161966.8</v>
      </c>
      <c r="M203" s="58">
        <f aca="true" t="shared" si="40" ref="M203:M254">ROUND(K203*$M$6,2)</f>
        <v>2787.08</v>
      </c>
      <c r="N203" s="57">
        <v>0</v>
      </c>
      <c r="O203" s="59">
        <f aca="true" t="shared" si="41" ref="O203:O254">ROUND(N203*$O$6,2)</f>
        <v>0</v>
      </c>
      <c r="P203" s="58">
        <f aca="true" t="shared" si="42" ref="P203:P254">G203+I203+L203+M203+O203</f>
        <v>2479668.2199999997</v>
      </c>
      <c r="Q203" s="53">
        <v>4585416</v>
      </c>
      <c r="R203" s="58">
        <f aca="true" t="shared" si="43" ref="R203:R254">IF(P203&gt;Q203,P203-Q203,0)</f>
        <v>0</v>
      </c>
      <c r="S203" s="52">
        <v>0</v>
      </c>
      <c r="T203" s="53">
        <v>0</v>
      </c>
      <c r="U203" s="52">
        <f t="shared" si="36"/>
        <v>0</v>
      </c>
      <c r="V203" s="58">
        <f aca="true" t="shared" si="44" ref="V203:V254">IF(R203+S203&lt;U203,R203+S203,U203)</f>
        <v>0</v>
      </c>
      <c r="W203" s="49">
        <v>0</v>
      </c>
      <c r="X203" s="49">
        <f aca="true" t="shared" si="45" ref="X203:X266">V203+W203</f>
        <v>0</v>
      </c>
      <c r="Y203" s="49"/>
    </row>
    <row r="204" spans="1:25" s="54" customFormat="1" ht="12.75">
      <c r="A204" s="54">
        <v>473</v>
      </c>
      <c r="B204" s="54" t="s">
        <v>220</v>
      </c>
      <c r="C204" s="54" t="b">
        <f t="shared" si="37"/>
        <v>1</v>
      </c>
      <c r="D204" s="54">
        <v>473</v>
      </c>
      <c r="E204" s="54" t="s">
        <v>220</v>
      </c>
      <c r="F204" s="55">
        <v>3629.7200000000003</v>
      </c>
      <c r="G204" s="48">
        <f t="shared" si="35"/>
        <v>12926412.94</v>
      </c>
      <c r="H204" s="55">
        <v>640.41</v>
      </c>
      <c r="I204" s="56">
        <f t="shared" si="38"/>
        <v>1140333.26</v>
      </c>
      <c r="J204" s="57">
        <v>540.7</v>
      </c>
      <c r="K204" s="57">
        <v>64.46</v>
      </c>
      <c r="L204" s="58">
        <f t="shared" si="39"/>
        <v>1035905.5</v>
      </c>
      <c r="M204" s="58">
        <f t="shared" si="40"/>
        <v>44913.79</v>
      </c>
      <c r="N204" s="57">
        <v>18.73</v>
      </c>
      <c r="O204" s="59">
        <f t="shared" si="41"/>
        <v>13050.5</v>
      </c>
      <c r="P204" s="58">
        <f t="shared" si="42"/>
        <v>15160615.989999998</v>
      </c>
      <c r="Q204" s="53">
        <v>9448622</v>
      </c>
      <c r="R204" s="58">
        <f t="shared" si="43"/>
        <v>5711993.989999998</v>
      </c>
      <c r="S204" s="52">
        <v>0</v>
      </c>
      <c r="T204" s="53">
        <v>6202126</v>
      </c>
      <c r="U204" s="52">
        <f t="shared" si="36"/>
        <v>6698296</v>
      </c>
      <c r="V204" s="58">
        <f t="shared" si="44"/>
        <v>5711993.989999998</v>
      </c>
      <c r="W204" s="49">
        <v>0</v>
      </c>
      <c r="X204" s="49">
        <f t="shared" si="45"/>
        <v>5711993.989999998</v>
      </c>
      <c r="Y204" s="49"/>
    </row>
    <row r="205" spans="1:25" s="54" customFormat="1" ht="12.75">
      <c r="A205" s="54">
        <v>475</v>
      </c>
      <c r="B205" s="54" t="s">
        <v>221</v>
      </c>
      <c r="C205" s="54" t="b">
        <f t="shared" si="37"/>
        <v>1</v>
      </c>
      <c r="D205" s="54">
        <v>475</v>
      </c>
      <c r="E205" s="54" t="s">
        <v>221</v>
      </c>
      <c r="F205" s="55">
        <v>198.85</v>
      </c>
      <c r="G205" s="48">
        <f t="shared" si="35"/>
        <v>708158.54</v>
      </c>
      <c r="H205" s="55">
        <v>58.07</v>
      </c>
      <c r="I205" s="56">
        <f t="shared" si="38"/>
        <v>103401.18</v>
      </c>
      <c r="J205" s="57">
        <v>35.26</v>
      </c>
      <c r="K205" s="57">
        <v>0</v>
      </c>
      <c r="L205" s="58">
        <f t="shared" si="39"/>
        <v>67553.22</v>
      </c>
      <c r="M205" s="58">
        <f t="shared" si="40"/>
        <v>0</v>
      </c>
      <c r="N205" s="57">
        <v>1.71</v>
      </c>
      <c r="O205" s="59">
        <f t="shared" si="41"/>
        <v>1191.48</v>
      </c>
      <c r="P205" s="58">
        <f t="shared" si="42"/>
        <v>880304.4199999999</v>
      </c>
      <c r="Q205" s="53">
        <v>286943</v>
      </c>
      <c r="R205" s="58">
        <f t="shared" si="43"/>
        <v>593361.4199999999</v>
      </c>
      <c r="S205" s="52">
        <v>64567</v>
      </c>
      <c r="T205" s="53">
        <v>606377.0399999999</v>
      </c>
      <c r="U205" s="52">
        <f t="shared" si="36"/>
        <v>654887</v>
      </c>
      <c r="V205" s="58">
        <f t="shared" si="44"/>
        <v>654887</v>
      </c>
      <c r="W205" s="49">
        <v>0</v>
      </c>
      <c r="X205" s="49">
        <f t="shared" si="45"/>
        <v>654887</v>
      </c>
      <c r="Y205" s="49"/>
    </row>
    <row r="206" spans="1:25" s="54" customFormat="1" ht="12.75">
      <c r="A206" s="54">
        <v>477</v>
      </c>
      <c r="B206" s="54" t="s">
        <v>222</v>
      </c>
      <c r="C206" s="54" t="b">
        <f t="shared" si="37"/>
        <v>1</v>
      </c>
      <c r="D206" s="54">
        <v>477</v>
      </c>
      <c r="E206" s="54" t="s">
        <v>222</v>
      </c>
      <c r="F206" s="55">
        <v>313.12</v>
      </c>
      <c r="G206" s="48">
        <f t="shared" si="35"/>
        <v>1115104.86</v>
      </c>
      <c r="H206" s="55">
        <v>92.88</v>
      </c>
      <c r="I206" s="56">
        <f t="shared" si="38"/>
        <v>165384.91</v>
      </c>
      <c r="J206" s="57">
        <v>48.23</v>
      </c>
      <c r="K206" s="57">
        <v>2</v>
      </c>
      <c r="L206" s="58">
        <f t="shared" si="39"/>
        <v>92401.93</v>
      </c>
      <c r="M206" s="58">
        <f t="shared" si="40"/>
        <v>1393.54</v>
      </c>
      <c r="N206" s="57">
        <v>1</v>
      </c>
      <c r="O206" s="59">
        <f t="shared" si="41"/>
        <v>696.77</v>
      </c>
      <c r="P206" s="58">
        <f t="shared" si="42"/>
        <v>1374982.01</v>
      </c>
      <c r="Q206" s="53">
        <v>1009708</v>
      </c>
      <c r="R206" s="58">
        <f t="shared" si="43"/>
        <v>365274.01</v>
      </c>
      <c r="S206" s="52">
        <v>170541</v>
      </c>
      <c r="T206" s="53">
        <v>537332.0699999998</v>
      </c>
      <c r="U206" s="52">
        <f t="shared" si="36"/>
        <v>580319</v>
      </c>
      <c r="V206" s="58">
        <f t="shared" si="44"/>
        <v>535815.01</v>
      </c>
      <c r="W206" s="49">
        <v>0</v>
      </c>
      <c r="X206" s="49">
        <f t="shared" si="45"/>
        <v>535815.01</v>
      </c>
      <c r="Y206" s="49"/>
    </row>
    <row r="207" spans="1:25" s="54" customFormat="1" ht="12.75">
      <c r="A207" s="54">
        <v>479</v>
      </c>
      <c r="B207" s="54" t="s">
        <v>223</v>
      </c>
      <c r="C207" s="54" t="b">
        <f t="shared" si="37"/>
        <v>1</v>
      </c>
      <c r="D207" s="54">
        <v>479</v>
      </c>
      <c r="E207" s="54" t="s">
        <v>223</v>
      </c>
      <c r="F207" s="55">
        <v>972.75</v>
      </c>
      <c r="G207" s="48">
        <f t="shared" si="35"/>
        <v>3464225.39</v>
      </c>
      <c r="H207" s="55">
        <v>171.87</v>
      </c>
      <c r="I207" s="56">
        <f t="shared" si="38"/>
        <v>306036.88</v>
      </c>
      <c r="J207" s="57">
        <v>235.13</v>
      </c>
      <c r="K207" s="57">
        <v>4.06</v>
      </c>
      <c r="L207" s="58">
        <f t="shared" si="39"/>
        <v>450476.16</v>
      </c>
      <c r="M207" s="58">
        <f t="shared" si="40"/>
        <v>2828.89</v>
      </c>
      <c r="N207" s="57">
        <v>2</v>
      </c>
      <c r="O207" s="59">
        <f t="shared" si="41"/>
        <v>1393.54</v>
      </c>
      <c r="P207" s="58">
        <f t="shared" si="42"/>
        <v>4224960.859999999</v>
      </c>
      <c r="Q207" s="53">
        <v>1267881</v>
      </c>
      <c r="R207" s="58">
        <f t="shared" si="43"/>
        <v>2957079.8599999994</v>
      </c>
      <c r="S207" s="52">
        <v>1397719</v>
      </c>
      <c r="T207" s="53">
        <v>4364892.199999999</v>
      </c>
      <c r="U207" s="52">
        <f t="shared" si="36"/>
        <v>4714084</v>
      </c>
      <c r="V207" s="58">
        <f t="shared" si="44"/>
        <v>4354798.859999999</v>
      </c>
      <c r="W207" s="49">
        <v>0</v>
      </c>
      <c r="X207" s="49">
        <f t="shared" si="45"/>
        <v>4354798.859999999</v>
      </c>
      <c r="Y207" s="49"/>
    </row>
    <row r="208" spans="1:25" s="54" customFormat="1" ht="12.75">
      <c r="A208" s="54">
        <v>483</v>
      </c>
      <c r="B208" s="54" t="s">
        <v>224</v>
      </c>
      <c r="C208" s="54" t="b">
        <f t="shared" si="37"/>
        <v>1</v>
      </c>
      <c r="D208" s="54">
        <v>483</v>
      </c>
      <c r="E208" s="54" t="s">
        <v>224</v>
      </c>
      <c r="F208" s="55">
        <v>129.63</v>
      </c>
      <c r="G208" s="48">
        <f t="shared" si="35"/>
        <v>461647.43</v>
      </c>
      <c r="H208" s="55">
        <v>32.8</v>
      </c>
      <c r="I208" s="56">
        <f t="shared" si="38"/>
        <v>58404.66</v>
      </c>
      <c r="J208" s="57">
        <v>11.36</v>
      </c>
      <c r="K208" s="57">
        <v>0</v>
      </c>
      <c r="L208" s="58">
        <f t="shared" si="39"/>
        <v>21764.17</v>
      </c>
      <c r="M208" s="58">
        <f t="shared" si="40"/>
        <v>0</v>
      </c>
      <c r="N208" s="57">
        <v>0</v>
      </c>
      <c r="O208" s="59">
        <f t="shared" si="41"/>
        <v>0</v>
      </c>
      <c r="P208" s="58">
        <f t="shared" si="42"/>
        <v>541816.26</v>
      </c>
      <c r="Q208" s="53">
        <v>973274</v>
      </c>
      <c r="R208" s="58">
        <f t="shared" si="43"/>
        <v>0</v>
      </c>
      <c r="S208" s="52">
        <v>0</v>
      </c>
      <c r="T208" s="53">
        <v>0</v>
      </c>
      <c r="U208" s="52">
        <f t="shared" si="36"/>
        <v>0</v>
      </c>
      <c r="V208" s="58">
        <f t="shared" si="44"/>
        <v>0</v>
      </c>
      <c r="W208" s="49">
        <v>0</v>
      </c>
      <c r="X208" s="49">
        <f t="shared" si="45"/>
        <v>0</v>
      </c>
      <c r="Y208" s="49"/>
    </row>
    <row r="209" spans="1:25" s="54" customFormat="1" ht="12.75">
      <c r="A209" s="54">
        <v>485</v>
      </c>
      <c r="B209" s="54" t="s">
        <v>225</v>
      </c>
      <c r="C209" s="54" t="b">
        <f t="shared" si="37"/>
        <v>1</v>
      </c>
      <c r="D209" s="54">
        <v>485</v>
      </c>
      <c r="E209" s="54" t="s">
        <v>225</v>
      </c>
      <c r="F209" s="55">
        <v>959.01</v>
      </c>
      <c r="G209" s="48">
        <f t="shared" si="35"/>
        <v>3415293.54</v>
      </c>
      <c r="H209" s="55">
        <v>416.19</v>
      </c>
      <c r="I209" s="56">
        <f t="shared" si="38"/>
        <v>741080.4</v>
      </c>
      <c r="J209" s="57">
        <v>130.79</v>
      </c>
      <c r="K209" s="57">
        <v>16.689999999999998</v>
      </c>
      <c r="L209" s="58">
        <f t="shared" si="39"/>
        <v>250575.33</v>
      </c>
      <c r="M209" s="58">
        <f t="shared" si="40"/>
        <v>11629.09</v>
      </c>
      <c r="N209" s="57">
        <v>7.39</v>
      </c>
      <c r="O209" s="59">
        <f t="shared" si="41"/>
        <v>5149.13</v>
      </c>
      <c r="P209" s="58">
        <f t="shared" si="42"/>
        <v>4423727.489999999</v>
      </c>
      <c r="Q209" s="53">
        <v>3363153</v>
      </c>
      <c r="R209" s="58">
        <f t="shared" si="43"/>
        <v>1060574.4899999993</v>
      </c>
      <c r="S209" s="52">
        <v>79050</v>
      </c>
      <c r="T209" s="53">
        <v>1177386.2800000003</v>
      </c>
      <c r="U209" s="52">
        <f t="shared" si="36"/>
        <v>1271577</v>
      </c>
      <c r="V209" s="58">
        <f t="shared" si="44"/>
        <v>1139624.4899999993</v>
      </c>
      <c r="W209" s="49">
        <v>0</v>
      </c>
      <c r="X209" s="49">
        <f t="shared" si="45"/>
        <v>1139624.4899999993</v>
      </c>
      <c r="Y209" s="49"/>
    </row>
    <row r="210" spans="1:25" s="54" customFormat="1" ht="12.75">
      <c r="A210" s="54">
        <v>487</v>
      </c>
      <c r="B210" s="54" t="s">
        <v>226</v>
      </c>
      <c r="C210" s="54" t="b">
        <f t="shared" si="37"/>
        <v>1</v>
      </c>
      <c r="D210" s="54">
        <v>487</v>
      </c>
      <c r="E210" s="54" t="s">
        <v>226</v>
      </c>
      <c r="F210" s="55">
        <v>28</v>
      </c>
      <c r="G210" s="48">
        <f t="shared" si="35"/>
        <v>99715.56</v>
      </c>
      <c r="H210" s="55">
        <v>6</v>
      </c>
      <c r="I210" s="56">
        <f t="shared" si="38"/>
        <v>10683.78</v>
      </c>
      <c r="J210" s="57">
        <v>6</v>
      </c>
      <c r="K210" s="57">
        <v>0</v>
      </c>
      <c r="L210" s="58">
        <f t="shared" si="39"/>
        <v>11495.16</v>
      </c>
      <c r="M210" s="58">
        <f t="shared" si="40"/>
        <v>0</v>
      </c>
      <c r="N210" s="57">
        <v>0</v>
      </c>
      <c r="O210" s="59">
        <f t="shared" si="41"/>
        <v>0</v>
      </c>
      <c r="P210" s="58">
        <f t="shared" si="42"/>
        <v>121894.5</v>
      </c>
      <c r="Q210" s="53">
        <v>117605</v>
      </c>
      <c r="R210" s="58">
        <f t="shared" si="43"/>
        <v>4289.5</v>
      </c>
      <c r="S210" s="52">
        <v>28775</v>
      </c>
      <c r="T210" s="53">
        <v>28775</v>
      </c>
      <c r="U210" s="52">
        <f t="shared" si="36"/>
        <v>31077</v>
      </c>
      <c r="V210" s="58">
        <f t="shared" si="44"/>
        <v>31077</v>
      </c>
      <c r="W210" s="49">
        <v>0</v>
      </c>
      <c r="X210" s="49">
        <f t="shared" si="45"/>
        <v>31077</v>
      </c>
      <c r="Y210" s="49"/>
    </row>
    <row r="211" spans="1:25" s="54" customFormat="1" ht="12.75">
      <c r="A211" s="54">
        <v>489</v>
      </c>
      <c r="B211" s="54" t="s">
        <v>227</v>
      </c>
      <c r="C211" s="54" t="b">
        <f t="shared" si="37"/>
        <v>1</v>
      </c>
      <c r="D211" s="54">
        <v>489</v>
      </c>
      <c r="E211" s="54" t="s">
        <v>227</v>
      </c>
      <c r="F211" s="55">
        <v>25.73</v>
      </c>
      <c r="G211" s="48">
        <f t="shared" si="35"/>
        <v>91631.48</v>
      </c>
      <c r="H211" s="55">
        <v>5</v>
      </c>
      <c r="I211" s="56">
        <f t="shared" si="38"/>
        <v>8903.15</v>
      </c>
      <c r="J211" s="57">
        <v>3</v>
      </c>
      <c r="K211" s="57">
        <v>0</v>
      </c>
      <c r="L211" s="58">
        <f t="shared" si="39"/>
        <v>5747.58</v>
      </c>
      <c r="M211" s="58">
        <f t="shared" si="40"/>
        <v>0</v>
      </c>
      <c r="N211" s="57">
        <v>0</v>
      </c>
      <c r="O211" s="59">
        <f t="shared" si="41"/>
        <v>0</v>
      </c>
      <c r="P211" s="58">
        <f t="shared" si="42"/>
        <v>106282.20999999999</v>
      </c>
      <c r="Q211" s="53">
        <v>122056</v>
      </c>
      <c r="R211" s="58">
        <f t="shared" si="43"/>
        <v>0</v>
      </c>
      <c r="S211" s="52">
        <v>58638</v>
      </c>
      <c r="T211" s="53">
        <v>67158.75</v>
      </c>
      <c r="U211" s="52">
        <f t="shared" si="36"/>
        <v>72531</v>
      </c>
      <c r="V211" s="58">
        <f t="shared" si="44"/>
        <v>58638</v>
      </c>
      <c r="W211" s="49">
        <v>0</v>
      </c>
      <c r="X211" s="49">
        <f t="shared" si="45"/>
        <v>58638</v>
      </c>
      <c r="Y211" s="49"/>
    </row>
    <row r="212" spans="1:25" s="54" customFormat="1" ht="12.75">
      <c r="A212" s="54">
        <v>491</v>
      </c>
      <c r="B212" s="54" t="s">
        <v>228</v>
      </c>
      <c r="C212" s="54" t="b">
        <f t="shared" si="37"/>
        <v>1</v>
      </c>
      <c r="D212" s="54">
        <v>491</v>
      </c>
      <c r="E212" s="54" t="s">
        <v>228</v>
      </c>
      <c r="F212" s="55">
        <v>1571.71</v>
      </c>
      <c r="G212" s="48">
        <f t="shared" si="35"/>
        <v>5597283.67</v>
      </c>
      <c r="H212" s="55">
        <v>754.8399999999999</v>
      </c>
      <c r="I212" s="56">
        <f t="shared" si="38"/>
        <v>1344090.75</v>
      </c>
      <c r="J212" s="57">
        <v>299.75</v>
      </c>
      <c r="K212" s="57">
        <v>64.14</v>
      </c>
      <c r="L212" s="58">
        <f t="shared" si="39"/>
        <v>574279.04</v>
      </c>
      <c r="M212" s="58">
        <f t="shared" si="40"/>
        <v>44690.83</v>
      </c>
      <c r="N212" s="57">
        <v>7.18</v>
      </c>
      <c r="O212" s="59">
        <f t="shared" si="41"/>
        <v>5002.81</v>
      </c>
      <c r="P212" s="58">
        <f t="shared" si="42"/>
        <v>7565347.1</v>
      </c>
      <c r="Q212" s="53">
        <v>2003328</v>
      </c>
      <c r="R212" s="58">
        <f t="shared" si="43"/>
        <v>5562019.1</v>
      </c>
      <c r="S212" s="52">
        <v>2249150</v>
      </c>
      <c r="T212" s="53">
        <v>7755362.550000001</v>
      </c>
      <c r="U212" s="52">
        <f t="shared" si="36"/>
        <v>8375792</v>
      </c>
      <c r="V212" s="58">
        <f t="shared" si="44"/>
        <v>7811169.1</v>
      </c>
      <c r="W212" s="49">
        <v>0</v>
      </c>
      <c r="X212" s="49">
        <f t="shared" si="45"/>
        <v>7811169.1</v>
      </c>
      <c r="Y212" s="49"/>
    </row>
    <row r="213" spans="1:25" s="54" customFormat="1" ht="12.75">
      <c r="A213" s="54">
        <v>495</v>
      </c>
      <c r="B213" s="54" t="s">
        <v>229</v>
      </c>
      <c r="C213" s="54" t="b">
        <f t="shared" si="37"/>
        <v>1</v>
      </c>
      <c r="D213" s="54">
        <v>495</v>
      </c>
      <c r="E213" s="54" t="s">
        <v>229</v>
      </c>
      <c r="F213" s="55">
        <v>87.07000000000001</v>
      </c>
      <c r="G213" s="48">
        <f t="shared" si="35"/>
        <v>310079.78</v>
      </c>
      <c r="H213" s="55">
        <v>5.52</v>
      </c>
      <c r="I213" s="56">
        <f t="shared" si="38"/>
        <v>9829.08</v>
      </c>
      <c r="J213" s="57">
        <v>18.9</v>
      </c>
      <c r="K213" s="57">
        <v>0</v>
      </c>
      <c r="L213" s="58">
        <f t="shared" si="39"/>
        <v>36209.75</v>
      </c>
      <c r="M213" s="58">
        <f t="shared" si="40"/>
        <v>0</v>
      </c>
      <c r="N213" s="57">
        <v>1</v>
      </c>
      <c r="O213" s="59">
        <f t="shared" si="41"/>
        <v>696.77</v>
      </c>
      <c r="P213" s="58">
        <f t="shared" si="42"/>
        <v>356815.38000000006</v>
      </c>
      <c r="Q213" s="53">
        <v>315294</v>
      </c>
      <c r="R213" s="58">
        <f t="shared" si="43"/>
        <v>41521.38000000006</v>
      </c>
      <c r="S213" s="52">
        <v>19516</v>
      </c>
      <c r="T213" s="53">
        <v>19516</v>
      </c>
      <c r="U213" s="52">
        <f t="shared" si="36"/>
        <v>21077</v>
      </c>
      <c r="V213" s="58">
        <f t="shared" si="44"/>
        <v>21077</v>
      </c>
      <c r="W213" s="49">
        <v>0</v>
      </c>
      <c r="X213" s="49">
        <f t="shared" si="45"/>
        <v>21077</v>
      </c>
      <c r="Y213" s="49"/>
    </row>
    <row r="214" spans="1:25" s="54" customFormat="1" ht="12.75">
      <c r="A214" s="54">
        <v>497</v>
      </c>
      <c r="B214" s="54" t="s">
        <v>230</v>
      </c>
      <c r="C214" s="54" t="b">
        <f t="shared" si="37"/>
        <v>1</v>
      </c>
      <c r="D214" s="54">
        <v>497</v>
      </c>
      <c r="E214" s="54" t="s">
        <v>230</v>
      </c>
      <c r="F214" s="55">
        <v>204.63</v>
      </c>
      <c r="G214" s="48">
        <f t="shared" si="35"/>
        <v>728742.68</v>
      </c>
      <c r="H214" s="55">
        <v>35.45</v>
      </c>
      <c r="I214" s="56">
        <f t="shared" si="38"/>
        <v>63123.33</v>
      </c>
      <c r="J214" s="57">
        <v>22.58</v>
      </c>
      <c r="K214" s="57">
        <v>0</v>
      </c>
      <c r="L214" s="58">
        <f t="shared" si="39"/>
        <v>43260.12</v>
      </c>
      <c r="M214" s="58">
        <f t="shared" si="40"/>
        <v>0</v>
      </c>
      <c r="N214" s="57">
        <v>1</v>
      </c>
      <c r="O214" s="59">
        <f t="shared" si="41"/>
        <v>696.77</v>
      </c>
      <c r="P214" s="58">
        <f t="shared" si="42"/>
        <v>835822.9</v>
      </c>
      <c r="Q214" s="53">
        <v>433466</v>
      </c>
      <c r="R214" s="58">
        <f t="shared" si="43"/>
        <v>402356.9</v>
      </c>
      <c r="S214" s="52">
        <v>43324</v>
      </c>
      <c r="T214" s="53">
        <v>414852.01</v>
      </c>
      <c r="U214" s="52">
        <f t="shared" si="36"/>
        <v>448040</v>
      </c>
      <c r="V214" s="58">
        <f t="shared" si="44"/>
        <v>445680.9</v>
      </c>
      <c r="W214" s="49">
        <v>0</v>
      </c>
      <c r="X214" s="49">
        <f t="shared" si="45"/>
        <v>445680.9</v>
      </c>
      <c r="Y214" s="49"/>
    </row>
    <row r="215" spans="1:25" s="54" customFormat="1" ht="12.75">
      <c r="A215" s="54">
        <v>499</v>
      </c>
      <c r="B215" s="54" t="s">
        <v>231</v>
      </c>
      <c r="C215" s="54" t="b">
        <f t="shared" si="37"/>
        <v>1</v>
      </c>
      <c r="D215" s="54">
        <v>499</v>
      </c>
      <c r="E215" s="54" t="s">
        <v>231</v>
      </c>
      <c r="F215" s="55">
        <v>45.56</v>
      </c>
      <c r="G215" s="48">
        <f t="shared" si="35"/>
        <v>162251.46</v>
      </c>
      <c r="H215" s="55">
        <v>18.5</v>
      </c>
      <c r="I215" s="56">
        <f t="shared" si="38"/>
        <v>32941.66</v>
      </c>
      <c r="J215" s="57">
        <v>1.7</v>
      </c>
      <c r="K215" s="57">
        <v>0</v>
      </c>
      <c r="L215" s="58">
        <f t="shared" si="39"/>
        <v>3256.96</v>
      </c>
      <c r="M215" s="58">
        <f t="shared" si="40"/>
        <v>0</v>
      </c>
      <c r="N215" s="57">
        <v>0</v>
      </c>
      <c r="O215" s="59">
        <f t="shared" si="41"/>
        <v>0</v>
      </c>
      <c r="P215" s="58">
        <f t="shared" si="42"/>
        <v>198450.08</v>
      </c>
      <c r="Q215" s="53">
        <v>109557</v>
      </c>
      <c r="R215" s="58">
        <f t="shared" si="43"/>
        <v>88893.07999999999</v>
      </c>
      <c r="S215" s="52">
        <v>181655</v>
      </c>
      <c r="T215" s="53">
        <v>282086.9</v>
      </c>
      <c r="U215" s="52">
        <f t="shared" si="36"/>
        <v>304654</v>
      </c>
      <c r="V215" s="58">
        <f t="shared" si="44"/>
        <v>270548.07999999996</v>
      </c>
      <c r="W215" s="49">
        <v>0</v>
      </c>
      <c r="X215" s="49">
        <f t="shared" si="45"/>
        <v>270548.07999999996</v>
      </c>
      <c r="Y215" s="49"/>
    </row>
    <row r="216" spans="1:25" s="54" customFormat="1" ht="12.75">
      <c r="A216" s="54">
        <v>501</v>
      </c>
      <c r="B216" s="54" t="s">
        <v>232</v>
      </c>
      <c r="C216" s="54" t="b">
        <f t="shared" si="37"/>
        <v>1</v>
      </c>
      <c r="D216" s="54">
        <v>501</v>
      </c>
      <c r="E216" s="54" t="s">
        <v>232</v>
      </c>
      <c r="F216" s="55">
        <v>108.95</v>
      </c>
      <c r="G216" s="48">
        <f t="shared" si="35"/>
        <v>388000.37</v>
      </c>
      <c r="H216" s="55">
        <v>56.87</v>
      </c>
      <c r="I216" s="56">
        <f t="shared" si="38"/>
        <v>101264.43</v>
      </c>
      <c r="J216" s="57">
        <v>20.78</v>
      </c>
      <c r="K216" s="57">
        <v>0</v>
      </c>
      <c r="L216" s="58">
        <f t="shared" si="39"/>
        <v>39811.57</v>
      </c>
      <c r="M216" s="58">
        <f t="shared" si="40"/>
        <v>0</v>
      </c>
      <c r="N216" s="57">
        <v>2</v>
      </c>
      <c r="O216" s="59">
        <f t="shared" si="41"/>
        <v>1393.54</v>
      </c>
      <c r="P216" s="58">
        <f t="shared" si="42"/>
        <v>530469.91</v>
      </c>
      <c r="Q216" s="53">
        <v>172203</v>
      </c>
      <c r="R216" s="58">
        <f t="shared" si="43"/>
        <v>358266.91000000003</v>
      </c>
      <c r="S216" s="52">
        <v>195521</v>
      </c>
      <c r="T216" s="53">
        <v>536871.36</v>
      </c>
      <c r="U216" s="52">
        <f t="shared" si="36"/>
        <v>579821</v>
      </c>
      <c r="V216" s="58">
        <f t="shared" si="44"/>
        <v>553787.91</v>
      </c>
      <c r="W216" s="49">
        <v>0</v>
      </c>
      <c r="X216" s="49">
        <f t="shared" si="45"/>
        <v>553787.91</v>
      </c>
      <c r="Y216" s="49"/>
    </row>
    <row r="217" spans="1:25" s="54" customFormat="1" ht="12.75">
      <c r="A217" s="54">
        <v>503</v>
      </c>
      <c r="B217" s="54" t="s">
        <v>233</v>
      </c>
      <c r="C217" s="54" t="b">
        <f t="shared" si="37"/>
        <v>1</v>
      </c>
      <c r="D217" s="54">
        <v>503</v>
      </c>
      <c r="E217" s="54" t="s">
        <v>233</v>
      </c>
      <c r="F217" s="55">
        <v>141.36</v>
      </c>
      <c r="G217" s="48">
        <f t="shared" si="35"/>
        <v>503421.13</v>
      </c>
      <c r="H217" s="55">
        <v>34.33</v>
      </c>
      <c r="I217" s="56">
        <f t="shared" si="38"/>
        <v>61129.03</v>
      </c>
      <c r="J217" s="57">
        <v>16.11</v>
      </c>
      <c r="K217" s="57">
        <v>0</v>
      </c>
      <c r="L217" s="58">
        <f t="shared" si="39"/>
        <v>30864.5</v>
      </c>
      <c r="M217" s="58">
        <f t="shared" si="40"/>
        <v>0</v>
      </c>
      <c r="N217" s="57">
        <v>0.51</v>
      </c>
      <c r="O217" s="59">
        <f t="shared" si="41"/>
        <v>355.35</v>
      </c>
      <c r="P217" s="58">
        <f t="shared" si="42"/>
        <v>595770.01</v>
      </c>
      <c r="Q217" s="53">
        <v>572891</v>
      </c>
      <c r="R217" s="58">
        <f t="shared" si="43"/>
        <v>22879.01000000001</v>
      </c>
      <c r="S217" s="52">
        <v>0</v>
      </c>
      <c r="T217" s="53">
        <v>0</v>
      </c>
      <c r="U217" s="52">
        <f t="shared" si="36"/>
        <v>0</v>
      </c>
      <c r="V217" s="58">
        <f t="shared" si="44"/>
        <v>0</v>
      </c>
      <c r="W217" s="49">
        <v>0</v>
      </c>
      <c r="X217" s="49">
        <f t="shared" si="45"/>
        <v>0</v>
      </c>
      <c r="Y217" s="49"/>
    </row>
    <row r="218" spans="1:25" s="54" customFormat="1" ht="12.75">
      <c r="A218" s="54">
        <v>507</v>
      </c>
      <c r="B218" s="54" t="s">
        <v>234</v>
      </c>
      <c r="C218" s="54" t="b">
        <f t="shared" si="37"/>
        <v>1</v>
      </c>
      <c r="D218" s="54">
        <v>507</v>
      </c>
      <c r="E218" s="54" t="s">
        <v>234</v>
      </c>
      <c r="F218" s="55">
        <v>637.7</v>
      </c>
      <c r="G218" s="48">
        <f t="shared" si="35"/>
        <v>2271021.88</v>
      </c>
      <c r="H218" s="55">
        <v>101.97</v>
      </c>
      <c r="I218" s="56">
        <f t="shared" si="38"/>
        <v>181570.84</v>
      </c>
      <c r="J218" s="57">
        <v>103.46000000000001</v>
      </c>
      <c r="K218" s="57">
        <v>0</v>
      </c>
      <c r="L218" s="58">
        <f t="shared" si="39"/>
        <v>198214.88</v>
      </c>
      <c r="M218" s="58">
        <f t="shared" si="40"/>
        <v>0</v>
      </c>
      <c r="N218" s="57">
        <v>5</v>
      </c>
      <c r="O218" s="59">
        <f t="shared" si="41"/>
        <v>3483.85</v>
      </c>
      <c r="P218" s="58">
        <f t="shared" si="42"/>
        <v>2654291.4499999997</v>
      </c>
      <c r="Q218" s="53">
        <v>1047131</v>
      </c>
      <c r="R218" s="58">
        <f t="shared" si="43"/>
        <v>1607160.4499999997</v>
      </c>
      <c r="S218" s="52">
        <v>639922</v>
      </c>
      <c r="T218" s="53">
        <v>2103097.7600000002</v>
      </c>
      <c r="U218" s="52">
        <f t="shared" si="36"/>
        <v>2271346</v>
      </c>
      <c r="V218" s="58">
        <f t="shared" si="44"/>
        <v>2247082.4499999997</v>
      </c>
      <c r="W218" s="49">
        <v>0</v>
      </c>
      <c r="X218" s="49">
        <f t="shared" si="45"/>
        <v>2247082.4499999997</v>
      </c>
      <c r="Y218" s="49"/>
    </row>
    <row r="219" spans="1:25" s="54" customFormat="1" ht="12.75">
      <c r="A219" s="54">
        <v>509</v>
      </c>
      <c r="B219" s="54" t="s">
        <v>235</v>
      </c>
      <c r="C219" s="54" t="b">
        <f t="shared" si="37"/>
        <v>1</v>
      </c>
      <c r="D219" s="54">
        <v>509</v>
      </c>
      <c r="E219" s="54" t="s">
        <v>235</v>
      </c>
      <c r="F219" s="55">
        <v>87.28</v>
      </c>
      <c r="G219" s="48">
        <f t="shared" si="35"/>
        <v>310827.65</v>
      </c>
      <c r="H219" s="55">
        <v>56.42</v>
      </c>
      <c r="I219" s="56">
        <f t="shared" si="38"/>
        <v>100463.14</v>
      </c>
      <c r="J219" s="57">
        <v>16.6</v>
      </c>
      <c r="K219" s="57">
        <v>0</v>
      </c>
      <c r="L219" s="58">
        <f t="shared" si="39"/>
        <v>31803.28</v>
      </c>
      <c r="M219" s="58">
        <f t="shared" si="40"/>
        <v>0</v>
      </c>
      <c r="N219" s="57">
        <v>0</v>
      </c>
      <c r="O219" s="59">
        <f t="shared" si="41"/>
        <v>0</v>
      </c>
      <c r="P219" s="58">
        <f t="shared" si="42"/>
        <v>443094.07000000007</v>
      </c>
      <c r="Q219" s="53">
        <v>95336</v>
      </c>
      <c r="R219" s="58">
        <f t="shared" si="43"/>
        <v>347758.07000000007</v>
      </c>
      <c r="S219" s="52">
        <v>489246</v>
      </c>
      <c r="T219" s="53">
        <v>844929.02</v>
      </c>
      <c r="U219" s="52">
        <f t="shared" si="36"/>
        <v>912523</v>
      </c>
      <c r="V219" s="58">
        <f t="shared" si="44"/>
        <v>837004.0700000001</v>
      </c>
      <c r="W219" s="49">
        <v>0</v>
      </c>
      <c r="X219" s="49">
        <f t="shared" si="45"/>
        <v>837004.0700000001</v>
      </c>
      <c r="Y219" s="49"/>
    </row>
    <row r="220" spans="1:25" s="54" customFormat="1" ht="12.75">
      <c r="A220" s="54">
        <v>511</v>
      </c>
      <c r="B220" s="54" t="s">
        <v>236</v>
      </c>
      <c r="C220" s="54" t="b">
        <f t="shared" si="37"/>
        <v>1</v>
      </c>
      <c r="D220" s="54">
        <v>511</v>
      </c>
      <c r="E220" s="54" t="s">
        <v>236</v>
      </c>
      <c r="F220" s="55">
        <v>1252.6499999999999</v>
      </c>
      <c r="G220" s="48">
        <f t="shared" si="35"/>
        <v>4461024.87</v>
      </c>
      <c r="H220" s="55">
        <v>88.98</v>
      </c>
      <c r="I220" s="56">
        <f t="shared" si="38"/>
        <v>158440.46</v>
      </c>
      <c r="J220" s="57">
        <v>135.74</v>
      </c>
      <c r="K220" s="57">
        <v>5.81</v>
      </c>
      <c r="L220" s="58">
        <f t="shared" si="39"/>
        <v>260058.84</v>
      </c>
      <c r="M220" s="58">
        <f t="shared" si="40"/>
        <v>4048.23</v>
      </c>
      <c r="N220" s="57">
        <v>10.77</v>
      </c>
      <c r="O220" s="59">
        <f t="shared" si="41"/>
        <v>7504.21</v>
      </c>
      <c r="P220" s="58">
        <f t="shared" si="42"/>
        <v>4891076.61</v>
      </c>
      <c r="Q220" s="53">
        <v>2794701</v>
      </c>
      <c r="R220" s="58">
        <f t="shared" si="43"/>
        <v>2096375.6100000003</v>
      </c>
      <c r="S220" s="52">
        <v>0</v>
      </c>
      <c r="T220" s="53">
        <v>1714595</v>
      </c>
      <c r="U220" s="52">
        <f t="shared" si="36"/>
        <v>1851763</v>
      </c>
      <c r="V220" s="58">
        <f t="shared" si="44"/>
        <v>1851763</v>
      </c>
      <c r="W220" s="49">
        <v>0</v>
      </c>
      <c r="X220" s="49">
        <f t="shared" si="45"/>
        <v>1851763</v>
      </c>
      <c r="Y220" s="49"/>
    </row>
    <row r="221" spans="1:245" s="54" customFormat="1" ht="12.75">
      <c r="A221" s="54">
        <v>512</v>
      </c>
      <c r="B221" s="55" t="s">
        <v>237</v>
      </c>
      <c r="C221" s="60" t="b">
        <f t="shared" si="37"/>
        <v>1</v>
      </c>
      <c r="D221" s="52">
        <v>512</v>
      </c>
      <c r="E221" s="54" t="s">
        <v>237</v>
      </c>
      <c r="F221" s="55">
        <v>65.38</v>
      </c>
      <c r="G221" s="48">
        <f t="shared" si="35"/>
        <v>232835.83</v>
      </c>
      <c r="H221" s="55">
        <v>13.95</v>
      </c>
      <c r="I221" s="56">
        <f t="shared" si="38"/>
        <v>24839.79</v>
      </c>
      <c r="J221" s="57">
        <v>7.88</v>
      </c>
      <c r="K221" s="57">
        <v>1.76</v>
      </c>
      <c r="L221" s="58">
        <f t="shared" si="39"/>
        <v>15096.98</v>
      </c>
      <c r="M221" s="58">
        <f t="shared" si="40"/>
        <v>1226.32</v>
      </c>
      <c r="N221" s="57">
        <v>1</v>
      </c>
      <c r="O221" s="59">
        <f t="shared" si="41"/>
        <v>696.77</v>
      </c>
      <c r="P221" s="58">
        <f t="shared" si="42"/>
        <v>274695.69</v>
      </c>
      <c r="Q221" s="53">
        <v>346804</v>
      </c>
      <c r="R221" s="58">
        <f t="shared" si="43"/>
        <v>0</v>
      </c>
      <c r="S221" s="52">
        <v>0</v>
      </c>
      <c r="T221" s="53">
        <v>0</v>
      </c>
      <c r="U221" s="52">
        <f t="shared" si="36"/>
        <v>0</v>
      </c>
      <c r="V221" s="58">
        <f t="shared" si="44"/>
        <v>0</v>
      </c>
      <c r="W221" s="49">
        <v>0</v>
      </c>
      <c r="X221" s="49">
        <f t="shared" si="45"/>
        <v>0</v>
      </c>
      <c r="Y221" s="49"/>
      <c r="BZ221" s="52"/>
      <c r="CA221" s="52"/>
      <c r="CB221" s="52"/>
      <c r="CC221" s="52"/>
      <c r="CD221" s="61"/>
      <c r="CE221" s="52"/>
      <c r="CF221" s="52"/>
      <c r="CG221" s="52"/>
      <c r="CK221" s="55"/>
      <c r="CL221" s="60"/>
      <c r="CM221" s="52"/>
      <c r="CN221" s="57"/>
      <c r="CO221" s="57"/>
      <c r="CP221" s="52"/>
      <c r="CQ221" s="52"/>
      <c r="CR221" s="52"/>
      <c r="CS221" s="52"/>
      <c r="CT221" s="61"/>
      <c r="CU221" s="52"/>
      <c r="CV221" s="52"/>
      <c r="CW221" s="52"/>
      <c r="DA221" s="55"/>
      <c r="DB221" s="60"/>
      <c r="DC221" s="52"/>
      <c r="DD221" s="57"/>
      <c r="DE221" s="57"/>
      <c r="DF221" s="52"/>
      <c r="DG221" s="52"/>
      <c r="DH221" s="52"/>
      <c r="DI221" s="52"/>
      <c r="DJ221" s="61"/>
      <c r="DK221" s="52"/>
      <c r="DL221" s="52"/>
      <c r="DM221" s="52"/>
      <c r="DQ221" s="55"/>
      <c r="DR221" s="60"/>
      <c r="DS221" s="52"/>
      <c r="DT221" s="57"/>
      <c r="DU221" s="57"/>
      <c r="DV221" s="52"/>
      <c r="DW221" s="52"/>
      <c r="DX221" s="52"/>
      <c r="DY221" s="52"/>
      <c r="DZ221" s="61"/>
      <c r="EA221" s="52"/>
      <c r="EB221" s="52"/>
      <c r="EC221" s="52"/>
      <c r="EG221" s="55"/>
      <c r="EH221" s="60"/>
      <c r="EI221" s="52"/>
      <c r="EJ221" s="57"/>
      <c r="EK221" s="57"/>
      <c r="EL221" s="52"/>
      <c r="EM221" s="52"/>
      <c r="EN221" s="52"/>
      <c r="EO221" s="52"/>
      <c r="EP221" s="61"/>
      <c r="EQ221" s="52"/>
      <c r="ER221" s="52"/>
      <c r="ES221" s="52"/>
      <c r="EW221" s="55"/>
      <c r="EX221" s="60"/>
      <c r="EY221" s="52"/>
      <c r="EZ221" s="57"/>
      <c r="FA221" s="57"/>
      <c r="FB221" s="52"/>
      <c r="FC221" s="52"/>
      <c r="FD221" s="52"/>
      <c r="FE221" s="52"/>
      <c r="FF221" s="61"/>
      <c r="FG221" s="52"/>
      <c r="FH221" s="52"/>
      <c r="FI221" s="52"/>
      <c r="FM221" s="55"/>
      <c r="FN221" s="60"/>
      <c r="FO221" s="52"/>
      <c r="FP221" s="57"/>
      <c r="FQ221" s="57"/>
      <c r="FR221" s="52"/>
      <c r="FS221" s="52"/>
      <c r="FT221" s="52"/>
      <c r="FU221" s="52"/>
      <c r="FV221" s="61"/>
      <c r="FW221" s="52"/>
      <c r="FX221" s="52"/>
      <c r="FY221" s="52"/>
      <c r="GC221" s="55"/>
      <c r="GD221" s="60"/>
      <c r="GE221" s="52"/>
      <c r="GF221" s="57"/>
      <c r="GG221" s="57"/>
      <c r="GH221" s="52"/>
      <c r="GI221" s="52"/>
      <c r="GJ221" s="52"/>
      <c r="GK221" s="52"/>
      <c r="GL221" s="61"/>
      <c r="GM221" s="52"/>
      <c r="GN221" s="52"/>
      <c r="GO221" s="52"/>
      <c r="GS221" s="55"/>
      <c r="GT221" s="60"/>
      <c r="GU221" s="52"/>
      <c r="GV221" s="57"/>
      <c r="GW221" s="57"/>
      <c r="GX221" s="52"/>
      <c r="GY221" s="52"/>
      <c r="GZ221" s="52"/>
      <c r="HA221" s="52"/>
      <c r="HB221" s="61"/>
      <c r="HC221" s="52"/>
      <c r="HD221" s="52"/>
      <c r="HE221" s="52"/>
      <c r="HI221" s="55"/>
      <c r="HJ221" s="60"/>
      <c r="HK221" s="52"/>
      <c r="HL221" s="57"/>
      <c r="HM221" s="57"/>
      <c r="HN221" s="52"/>
      <c r="HO221" s="52"/>
      <c r="HP221" s="52"/>
      <c r="HQ221" s="52"/>
      <c r="HR221" s="61"/>
      <c r="HS221" s="52"/>
      <c r="HT221" s="52"/>
      <c r="HU221" s="52"/>
      <c r="HY221" s="55"/>
      <c r="HZ221" s="60"/>
      <c r="IA221" s="52"/>
      <c r="IB221" s="57"/>
      <c r="IC221" s="57"/>
      <c r="ID221" s="52"/>
      <c r="IE221" s="52"/>
      <c r="IF221" s="52"/>
      <c r="IG221" s="52"/>
      <c r="IH221" s="61"/>
      <c r="II221" s="52"/>
      <c r="IJ221" s="52"/>
      <c r="IK221" s="52"/>
    </row>
    <row r="222" spans="1:25" s="54" customFormat="1" ht="12.75">
      <c r="A222" s="54">
        <v>513</v>
      </c>
      <c r="B222" s="54" t="s">
        <v>238</v>
      </c>
      <c r="C222" s="54" t="b">
        <f t="shared" si="37"/>
        <v>1</v>
      </c>
      <c r="D222" s="54">
        <v>513</v>
      </c>
      <c r="E222" s="54" t="s">
        <v>238</v>
      </c>
      <c r="F222" s="55">
        <v>74.03</v>
      </c>
      <c r="G222" s="48">
        <f t="shared" si="35"/>
        <v>263640.82</v>
      </c>
      <c r="H222" s="55">
        <v>34.2</v>
      </c>
      <c r="I222" s="56">
        <f t="shared" si="38"/>
        <v>60897.55</v>
      </c>
      <c r="J222" s="57">
        <v>11.5</v>
      </c>
      <c r="K222" s="57">
        <v>0</v>
      </c>
      <c r="L222" s="58">
        <f t="shared" si="39"/>
        <v>22032.39</v>
      </c>
      <c r="M222" s="58">
        <f t="shared" si="40"/>
        <v>0</v>
      </c>
      <c r="N222" s="57">
        <v>1</v>
      </c>
      <c r="O222" s="59">
        <f t="shared" si="41"/>
        <v>696.77</v>
      </c>
      <c r="P222" s="58">
        <f t="shared" si="42"/>
        <v>347267.53</v>
      </c>
      <c r="Q222" s="53">
        <v>108711</v>
      </c>
      <c r="R222" s="58">
        <f t="shared" si="43"/>
        <v>238556.53000000003</v>
      </c>
      <c r="S222" s="52">
        <v>398234</v>
      </c>
      <c r="T222" s="53">
        <v>577308.08</v>
      </c>
      <c r="U222" s="52">
        <f t="shared" si="36"/>
        <v>623493</v>
      </c>
      <c r="V222" s="58">
        <f t="shared" si="44"/>
        <v>623493</v>
      </c>
      <c r="W222" s="49">
        <v>0</v>
      </c>
      <c r="X222" s="49">
        <f t="shared" si="45"/>
        <v>623493</v>
      </c>
      <c r="Y222" s="49"/>
    </row>
    <row r="223" spans="1:25" s="54" customFormat="1" ht="12.75">
      <c r="A223" s="54">
        <v>514</v>
      </c>
      <c r="B223" s="54" t="s">
        <v>239</v>
      </c>
      <c r="C223" s="54" t="b">
        <f t="shared" si="37"/>
        <v>1</v>
      </c>
      <c r="D223" s="54">
        <v>514</v>
      </c>
      <c r="E223" s="54" t="s">
        <v>239</v>
      </c>
      <c r="F223" s="55">
        <v>0</v>
      </c>
      <c r="G223" s="48">
        <f t="shared" si="35"/>
        <v>0</v>
      </c>
      <c r="H223" s="55">
        <v>0</v>
      </c>
      <c r="I223" s="56">
        <f t="shared" si="38"/>
        <v>0</v>
      </c>
      <c r="J223" s="57">
        <v>0</v>
      </c>
      <c r="K223" s="57">
        <v>0</v>
      </c>
      <c r="L223" s="58">
        <f t="shared" si="39"/>
        <v>0</v>
      </c>
      <c r="M223" s="58">
        <f t="shared" si="40"/>
        <v>0</v>
      </c>
      <c r="N223" s="57">
        <v>0</v>
      </c>
      <c r="O223" s="59">
        <f t="shared" si="41"/>
        <v>0</v>
      </c>
      <c r="P223" s="58">
        <f t="shared" si="42"/>
        <v>0</v>
      </c>
      <c r="Q223" s="53">
        <v>26299</v>
      </c>
      <c r="R223" s="58">
        <f t="shared" si="43"/>
        <v>0</v>
      </c>
      <c r="S223" s="52">
        <v>0</v>
      </c>
      <c r="T223" s="53">
        <v>0</v>
      </c>
      <c r="U223" s="52">
        <f t="shared" si="36"/>
        <v>0</v>
      </c>
      <c r="V223" s="58">
        <f t="shared" si="44"/>
        <v>0</v>
      </c>
      <c r="W223" s="49">
        <v>0</v>
      </c>
      <c r="X223" s="49">
        <f t="shared" si="45"/>
        <v>0</v>
      </c>
      <c r="Y223" s="49"/>
    </row>
    <row r="224" spans="1:25" s="54" customFormat="1" ht="12.75">
      <c r="A224" s="54">
        <v>515</v>
      </c>
      <c r="B224" s="54" t="s">
        <v>240</v>
      </c>
      <c r="C224" s="54" t="b">
        <f t="shared" si="37"/>
        <v>1</v>
      </c>
      <c r="D224" s="54">
        <v>515</v>
      </c>
      <c r="E224" s="54" t="s">
        <v>240</v>
      </c>
      <c r="F224" s="55">
        <v>391.2</v>
      </c>
      <c r="G224" s="48">
        <f t="shared" si="35"/>
        <v>1393168.82</v>
      </c>
      <c r="H224" s="55">
        <v>76.84</v>
      </c>
      <c r="I224" s="56">
        <f t="shared" si="38"/>
        <v>136823.61</v>
      </c>
      <c r="J224" s="57">
        <v>57.63</v>
      </c>
      <c r="K224" s="57">
        <v>0.68</v>
      </c>
      <c r="L224" s="58">
        <f t="shared" si="39"/>
        <v>110411.01</v>
      </c>
      <c r="M224" s="58">
        <f t="shared" si="40"/>
        <v>473.8</v>
      </c>
      <c r="N224" s="57">
        <v>3.57</v>
      </c>
      <c r="O224" s="59">
        <f t="shared" si="41"/>
        <v>2487.47</v>
      </c>
      <c r="P224" s="58">
        <f t="shared" si="42"/>
        <v>1643364.7100000002</v>
      </c>
      <c r="Q224" s="53">
        <v>2810903</v>
      </c>
      <c r="R224" s="58">
        <f t="shared" si="43"/>
        <v>0</v>
      </c>
      <c r="S224" s="52">
        <v>18441</v>
      </c>
      <c r="T224" s="53">
        <v>18441</v>
      </c>
      <c r="U224" s="52">
        <f t="shared" si="36"/>
        <v>19916</v>
      </c>
      <c r="V224" s="58">
        <f t="shared" si="44"/>
        <v>18441</v>
      </c>
      <c r="W224" s="49">
        <v>0</v>
      </c>
      <c r="X224" s="49">
        <f t="shared" si="45"/>
        <v>18441</v>
      </c>
      <c r="Y224" s="49"/>
    </row>
    <row r="225" spans="1:25" s="54" customFormat="1" ht="12.75">
      <c r="A225" s="54">
        <v>519</v>
      </c>
      <c r="B225" s="54" t="s">
        <v>241</v>
      </c>
      <c r="C225" s="54" t="b">
        <f t="shared" si="37"/>
        <v>1</v>
      </c>
      <c r="D225" s="54">
        <v>519</v>
      </c>
      <c r="E225" s="54" t="s">
        <v>241</v>
      </c>
      <c r="F225" s="55">
        <v>86.67</v>
      </c>
      <c r="G225" s="48">
        <f t="shared" si="35"/>
        <v>308655.27</v>
      </c>
      <c r="H225" s="55">
        <v>14.94</v>
      </c>
      <c r="I225" s="56">
        <f t="shared" si="38"/>
        <v>26602.61</v>
      </c>
      <c r="J225" s="57">
        <v>6.8</v>
      </c>
      <c r="K225" s="57">
        <v>1</v>
      </c>
      <c r="L225" s="58">
        <f t="shared" si="39"/>
        <v>13027.85</v>
      </c>
      <c r="M225" s="58">
        <f t="shared" si="40"/>
        <v>696.77</v>
      </c>
      <c r="N225" s="57">
        <v>0</v>
      </c>
      <c r="O225" s="59">
        <f t="shared" si="41"/>
        <v>0</v>
      </c>
      <c r="P225" s="58">
        <f t="shared" si="42"/>
        <v>348982.5</v>
      </c>
      <c r="Q225" s="53">
        <v>194851</v>
      </c>
      <c r="R225" s="58">
        <f t="shared" si="43"/>
        <v>154131.5</v>
      </c>
      <c r="S225" s="52">
        <v>68004</v>
      </c>
      <c r="T225" s="53">
        <v>142007</v>
      </c>
      <c r="U225" s="52">
        <f t="shared" si="36"/>
        <v>153368</v>
      </c>
      <c r="V225" s="58">
        <f t="shared" si="44"/>
        <v>153368</v>
      </c>
      <c r="W225" s="49">
        <v>0</v>
      </c>
      <c r="X225" s="49">
        <f t="shared" si="45"/>
        <v>153368</v>
      </c>
      <c r="Y225" s="49"/>
    </row>
    <row r="226" spans="1:25" s="54" customFormat="1" ht="12.75">
      <c r="A226" s="54">
        <v>521</v>
      </c>
      <c r="B226" s="54" t="s">
        <v>242</v>
      </c>
      <c r="C226" s="54" t="b">
        <f t="shared" si="37"/>
        <v>1</v>
      </c>
      <c r="D226" s="54">
        <v>521</v>
      </c>
      <c r="E226" s="54" t="s">
        <v>242</v>
      </c>
      <c r="F226" s="55">
        <v>281.17</v>
      </c>
      <c r="G226" s="48">
        <f t="shared" si="35"/>
        <v>1001322.29</v>
      </c>
      <c r="H226" s="55">
        <v>65.42999999999999</v>
      </c>
      <c r="I226" s="56">
        <f t="shared" si="38"/>
        <v>116506.62</v>
      </c>
      <c r="J226" s="57">
        <v>36.95</v>
      </c>
      <c r="K226" s="57">
        <v>2.52</v>
      </c>
      <c r="L226" s="58">
        <f t="shared" si="39"/>
        <v>70791.03</v>
      </c>
      <c r="M226" s="58">
        <f t="shared" si="40"/>
        <v>1755.86</v>
      </c>
      <c r="N226" s="57">
        <v>1.42</v>
      </c>
      <c r="O226" s="59">
        <f t="shared" si="41"/>
        <v>989.41</v>
      </c>
      <c r="P226" s="58">
        <f t="shared" si="42"/>
        <v>1191365.2100000002</v>
      </c>
      <c r="Q226" s="53">
        <v>635669</v>
      </c>
      <c r="R226" s="58">
        <f t="shared" si="43"/>
        <v>555696.2100000002</v>
      </c>
      <c r="S226" s="52">
        <v>0</v>
      </c>
      <c r="T226" s="53">
        <v>428750</v>
      </c>
      <c r="U226" s="52">
        <f t="shared" si="36"/>
        <v>463050</v>
      </c>
      <c r="V226" s="58">
        <f t="shared" si="44"/>
        <v>463050</v>
      </c>
      <c r="W226" s="49">
        <v>0</v>
      </c>
      <c r="X226" s="49">
        <f t="shared" si="45"/>
        <v>463050</v>
      </c>
      <c r="Y226" s="49"/>
    </row>
    <row r="227" spans="1:25" s="54" customFormat="1" ht="12.75">
      <c r="A227" s="54">
        <v>523</v>
      </c>
      <c r="B227" s="54" t="s">
        <v>243</v>
      </c>
      <c r="C227" s="54" t="b">
        <f t="shared" si="37"/>
        <v>1</v>
      </c>
      <c r="D227" s="54">
        <v>523</v>
      </c>
      <c r="E227" s="54" t="s">
        <v>243</v>
      </c>
      <c r="F227" s="55">
        <v>861.53</v>
      </c>
      <c r="G227" s="48">
        <f t="shared" si="35"/>
        <v>3068140.94</v>
      </c>
      <c r="H227" s="55">
        <v>345.66</v>
      </c>
      <c r="I227" s="56">
        <f t="shared" si="38"/>
        <v>615492.57</v>
      </c>
      <c r="J227" s="57">
        <v>152.99</v>
      </c>
      <c r="K227" s="57">
        <v>11.86</v>
      </c>
      <c r="L227" s="58">
        <f t="shared" si="39"/>
        <v>293107.42</v>
      </c>
      <c r="M227" s="58">
        <f t="shared" si="40"/>
        <v>8263.69</v>
      </c>
      <c r="N227" s="57">
        <v>1</v>
      </c>
      <c r="O227" s="59">
        <f t="shared" si="41"/>
        <v>696.77</v>
      </c>
      <c r="P227" s="58">
        <f t="shared" si="42"/>
        <v>3985701.3899999997</v>
      </c>
      <c r="Q227" s="53">
        <v>1243585</v>
      </c>
      <c r="R227" s="58">
        <f t="shared" si="43"/>
        <v>2742116.3899999997</v>
      </c>
      <c r="S227" s="52">
        <v>2769932</v>
      </c>
      <c r="T227" s="53">
        <v>5447342.25</v>
      </c>
      <c r="U227" s="52">
        <f t="shared" si="36"/>
        <v>5883130</v>
      </c>
      <c r="V227" s="58">
        <f t="shared" si="44"/>
        <v>5512048.39</v>
      </c>
      <c r="W227" s="49">
        <v>0</v>
      </c>
      <c r="X227" s="49">
        <f t="shared" si="45"/>
        <v>5512048.39</v>
      </c>
      <c r="Y227" s="49"/>
    </row>
    <row r="228" spans="1:25" s="54" customFormat="1" ht="12.75">
      <c r="A228" s="54">
        <v>525</v>
      </c>
      <c r="B228" s="54" t="s">
        <v>244</v>
      </c>
      <c r="C228" s="54" t="b">
        <f t="shared" si="37"/>
        <v>1</v>
      </c>
      <c r="D228" s="54">
        <v>525</v>
      </c>
      <c r="E228" s="54" t="s">
        <v>244</v>
      </c>
      <c r="F228" s="55">
        <v>317.5</v>
      </c>
      <c r="G228" s="48">
        <f t="shared" si="35"/>
        <v>1130703.23</v>
      </c>
      <c r="H228" s="55">
        <v>169.76999999999998</v>
      </c>
      <c r="I228" s="56">
        <f t="shared" si="38"/>
        <v>302297.56</v>
      </c>
      <c r="J228" s="57">
        <v>46.46</v>
      </c>
      <c r="K228" s="57">
        <v>1</v>
      </c>
      <c r="L228" s="58">
        <f t="shared" si="39"/>
        <v>89010.86</v>
      </c>
      <c r="M228" s="58">
        <f t="shared" si="40"/>
        <v>696.77</v>
      </c>
      <c r="N228" s="57">
        <v>5.76</v>
      </c>
      <c r="O228" s="59">
        <f t="shared" si="41"/>
        <v>4013.4</v>
      </c>
      <c r="P228" s="58">
        <f t="shared" si="42"/>
        <v>1526721.82</v>
      </c>
      <c r="Q228" s="53">
        <v>762352</v>
      </c>
      <c r="R228" s="58">
        <f t="shared" si="43"/>
        <v>764369.8200000001</v>
      </c>
      <c r="S228" s="52">
        <v>111214</v>
      </c>
      <c r="T228" s="53">
        <v>751977</v>
      </c>
      <c r="U228" s="52">
        <f t="shared" si="36"/>
        <v>812135</v>
      </c>
      <c r="V228" s="58">
        <f t="shared" si="44"/>
        <v>812135</v>
      </c>
      <c r="W228" s="49">
        <v>0</v>
      </c>
      <c r="X228" s="49">
        <f t="shared" si="45"/>
        <v>812135</v>
      </c>
      <c r="Y228" s="49"/>
    </row>
    <row r="229" spans="1:25" s="54" customFormat="1" ht="12.75">
      <c r="A229" s="54">
        <v>527</v>
      </c>
      <c r="B229" s="54" t="s">
        <v>245</v>
      </c>
      <c r="C229" s="54" t="b">
        <f t="shared" si="37"/>
        <v>1</v>
      </c>
      <c r="D229" s="54">
        <v>527</v>
      </c>
      <c r="E229" s="54" t="s">
        <v>245</v>
      </c>
      <c r="F229" s="55">
        <v>152.44</v>
      </c>
      <c r="G229" s="48">
        <f t="shared" si="35"/>
        <v>542880</v>
      </c>
      <c r="H229" s="55">
        <v>30.84</v>
      </c>
      <c r="I229" s="56">
        <f t="shared" si="38"/>
        <v>54914.63</v>
      </c>
      <c r="J229" s="57">
        <v>21.11</v>
      </c>
      <c r="K229" s="57">
        <v>1</v>
      </c>
      <c r="L229" s="58">
        <f t="shared" si="39"/>
        <v>40443.8</v>
      </c>
      <c r="M229" s="58">
        <f t="shared" si="40"/>
        <v>696.77</v>
      </c>
      <c r="N229" s="57">
        <v>0</v>
      </c>
      <c r="O229" s="59">
        <f t="shared" si="41"/>
        <v>0</v>
      </c>
      <c r="P229" s="58">
        <f t="shared" si="42"/>
        <v>638935.2000000001</v>
      </c>
      <c r="Q229" s="53">
        <v>322329</v>
      </c>
      <c r="R229" s="58">
        <f t="shared" si="43"/>
        <v>316606.20000000007</v>
      </c>
      <c r="S229" s="52">
        <v>84695</v>
      </c>
      <c r="T229" s="53">
        <v>487947.43000000005</v>
      </c>
      <c r="U229" s="52">
        <f t="shared" si="36"/>
        <v>526983</v>
      </c>
      <c r="V229" s="58">
        <f t="shared" si="44"/>
        <v>401301.20000000007</v>
      </c>
      <c r="W229" s="49">
        <v>13157.229999999923</v>
      </c>
      <c r="X229" s="49">
        <f t="shared" si="45"/>
        <v>414458.43</v>
      </c>
      <c r="Y229" s="49"/>
    </row>
    <row r="230" spans="1:25" s="54" customFormat="1" ht="12.75">
      <c r="A230" s="54">
        <v>531</v>
      </c>
      <c r="B230" s="54" t="s">
        <v>246</v>
      </c>
      <c r="C230" s="54" t="b">
        <f t="shared" si="37"/>
        <v>1</v>
      </c>
      <c r="D230" s="54">
        <v>531</v>
      </c>
      <c r="E230" s="54" t="s">
        <v>246</v>
      </c>
      <c r="F230" s="55">
        <v>291.02</v>
      </c>
      <c r="G230" s="48">
        <f t="shared" si="35"/>
        <v>1036400.8</v>
      </c>
      <c r="H230" s="55">
        <v>127.21</v>
      </c>
      <c r="I230" s="56">
        <f t="shared" si="38"/>
        <v>226513.94</v>
      </c>
      <c r="J230" s="57">
        <v>34.690000000000005</v>
      </c>
      <c r="K230" s="57">
        <v>0</v>
      </c>
      <c r="L230" s="58">
        <f t="shared" si="39"/>
        <v>66461.18</v>
      </c>
      <c r="M230" s="58">
        <f t="shared" si="40"/>
        <v>0</v>
      </c>
      <c r="N230" s="57">
        <v>0</v>
      </c>
      <c r="O230" s="59">
        <f t="shared" si="41"/>
        <v>0</v>
      </c>
      <c r="P230" s="58">
        <f t="shared" si="42"/>
        <v>1329375.92</v>
      </c>
      <c r="Q230" s="53">
        <v>927902</v>
      </c>
      <c r="R230" s="58">
        <f t="shared" si="43"/>
        <v>401473.9199999999</v>
      </c>
      <c r="S230" s="52">
        <v>153102</v>
      </c>
      <c r="T230" s="53">
        <v>586520</v>
      </c>
      <c r="U230" s="52">
        <f t="shared" si="36"/>
        <v>633442</v>
      </c>
      <c r="V230" s="58">
        <f t="shared" si="44"/>
        <v>554575.9199999999</v>
      </c>
      <c r="W230" s="49">
        <v>0</v>
      </c>
      <c r="X230" s="49">
        <f t="shared" si="45"/>
        <v>554575.9199999999</v>
      </c>
      <c r="Y230" s="49"/>
    </row>
    <row r="231" spans="1:25" s="54" customFormat="1" ht="12.75">
      <c r="A231" s="54">
        <v>532</v>
      </c>
      <c r="B231" s="54" t="s">
        <v>247</v>
      </c>
      <c r="C231" s="54" t="b">
        <f t="shared" si="37"/>
        <v>1</v>
      </c>
      <c r="D231" s="54">
        <v>532</v>
      </c>
      <c r="E231" s="54" t="s">
        <v>247</v>
      </c>
      <c r="F231" s="55">
        <v>452.78</v>
      </c>
      <c r="G231" s="48">
        <f t="shared" si="35"/>
        <v>1612471.83</v>
      </c>
      <c r="H231" s="55">
        <v>190.64</v>
      </c>
      <c r="I231" s="56">
        <f t="shared" si="38"/>
        <v>339459.3</v>
      </c>
      <c r="J231" s="57">
        <v>71.48</v>
      </c>
      <c r="K231" s="57">
        <v>7</v>
      </c>
      <c r="L231" s="58">
        <f t="shared" si="39"/>
        <v>136945.67</v>
      </c>
      <c r="M231" s="58">
        <f t="shared" si="40"/>
        <v>4877.39</v>
      </c>
      <c r="N231" s="57">
        <v>3.56</v>
      </c>
      <c r="O231" s="59">
        <f t="shared" si="41"/>
        <v>2480.5</v>
      </c>
      <c r="P231" s="58">
        <f t="shared" si="42"/>
        <v>2096234.69</v>
      </c>
      <c r="Q231" s="53">
        <v>1119548</v>
      </c>
      <c r="R231" s="58">
        <f t="shared" si="43"/>
        <v>976686.69</v>
      </c>
      <c r="S231" s="52">
        <v>566664</v>
      </c>
      <c r="T231" s="53">
        <v>1218936</v>
      </c>
      <c r="U231" s="52">
        <f t="shared" si="36"/>
        <v>1316451</v>
      </c>
      <c r="V231" s="58">
        <f t="shared" si="44"/>
        <v>1316451</v>
      </c>
      <c r="W231" s="49">
        <v>0</v>
      </c>
      <c r="X231" s="49">
        <f t="shared" si="45"/>
        <v>1316451</v>
      </c>
      <c r="Y231" s="49"/>
    </row>
    <row r="232" spans="1:25" s="54" customFormat="1" ht="12.75">
      <c r="A232" s="54">
        <v>535</v>
      </c>
      <c r="B232" s="54" t="s">
        <v>248</v>
      </c>
      <c r="C232" s="54" t="b">
        <f t="shared" si="37"/>
        <v>1</v>
      </c>
      <c r="D232" s="54">
        <v>535</v>
      </c>
      <c r="E232" s="54" t="s">
        <v>248</v>
      </c>
      <c r="F232" s="55">
        <v>274.02</v>
      </c>
      <c r="G232" s="48">
        <f t="shared" si="35"/>
        <v>975859.21</v>
      </c>
      <c r="H232" s="55">
        <v>124.08999999999999</v>
      </c>
      <c r="I232" s="56">
        <f t="shared" si="38"/>
        <v>220958.38</v>
      </c>
      <c r="J232" s="57">
        <v>38.970000000000006</v>
      </c>
      <c r="K232" s="57">
        <v>0</v>
      </c>
      <c r="L232" s="58">
        <f t="shared" si="39"/>
        <v>74661.06</v>
      </c>
      <c r="M232" s="58">
        <f t="shared" si="40"/>
        <v>0</v>
      </c>
      <c r="N232" s="57">
        <v>2</v>
      </c>
      <c r="O232" s="59">
        <f t="shared" si="41"/>
        <v>1393.54</v>
      </c>
      <c r="P232" s="58">
        <f t="shared" si="42"/>
        <v>1272872.19</v>
      </c>
      <c r="Q232" s="53">
        <v>228610</v>
      </c>
      <c r="R232" s="58">
        <f t="shared" si="43"/>
        <v>1044262.19</v>
      </c>
      <c r="S232" s="52">
        <v>1085559</v>
      </c>
      <c r="T232" s="53">
        <v>2112274.6</v>
      </c>
      <c r="U232" s="52">
        <f t="shared" si="36"/>
        <v>2281257</v>
      </c>
      <c r="V232" s="58">
        <f t="shared" si="44"/>
        <v>2129821.19</v>
      </c>
      <c r="W232" s="49">
        <v>0</v>
      </c>
      <c r="X232" s="49">
        <f t="shared" si="45"/>
        <v>2129821.19</v>
      </c>
      <c r="Y232" s="49"/>
    </row>
    <row r="233" spans="1:25" s="54" customFormat="1" ht="12.75">
      <c r="A233" s="54">
        <v>537</v>
      </c>
      <c r="B233" s="54" t="s">
        <v>249</v>
      </c>
      <c r="C233" s="54" t="b">
        <f t="shared" si="37"/>
        <v>1</v>
      </c>
      <c r="D233" s="54">
        <v>537</v>
      </c>
      <c r="E233" s="54" t="s">
        <v>249</v>
      </c>
      <c r="F233" s="55">
        <v>243.99</v>
      </c>
      <c r="G233" s="48">
        <f t="shared" si="35"/>
        <v>868914.27</v>
      </c>
      <c r="H233" s="55">
        <v>64.95</v>
      </c>
      <c r="I233" s="56">
        <f t="shared" si="38"/>
        <v>115651.92</v>
      </c>
      <c r="J233" s="57">
        <v>41.669999999999995</v>
      </c>
      <c r="K233" s="57">
        <v>0</v>
      </c>
      <c r="L233" s="58">
        <f t="shared" si="39"/>
        <v>79833.89</v>
      </c>
      <c r="M233" s="58">
        <f t="shared" si="40"/>
        <v>0</v>
      </c>
      <c r="N233" s="57">
        <v>0</v>
      </c>
      <c r="O233" s="59">
        <f t="shared" si="41"/>
        <v>0</v>
      </c>
      <c r="P233" s="58">
        <f t="shared" si="42"/>
        <v>1064400.08</v>
      </c>
      <c r="Q233" s="53">
        <v>2456410</v>
      </c>
      <c r="R233" s="58">
        <f t="shared" si="43"/>
        <v>0</v>
      </c>
      <c r="S233" s="52">
        <v>201448</v>
      </c>
      <c r="T233" s="53">
        <v>201448</v>
      </c>
      <c r="U233" s="52">
        <f t="shared" si="36"/>
        <v>217564</v>
      </c>
      <c r="V233" s="58">
        <f t="shared" si="44"/>
        <v>201448</v>
      </c>
      <c r="W233" s="49">
        <v>0</v>
      </c>
      <c r="X233" s="49">
        <f t="shared" si="45"/>
        <v>201448</v>
      </c>
      <c r="Y233" s="49"/>
    </row>
    <row r="234" spans="1:25" s="54" customFormat="1" ht="12.75">
      <c r="A234" s="54">
        <v>539</v>
      </c>
      <c r="B234" s="54" t="s">
        <v>250</v>
      </c>
      <c r="C234" s="54" t="b">
        <f t="shared" si="37"/>
        <v>1</v>
      </c>
      <c r="D234" s="54">
        <v>539</v>
      </c>
      <c r="E234" s="54" t="s">
        <v>250</v>
      </c>
      <c r="F234" s="55">
        <v>148.22</v>
      </c>
      <c r="G234" s="48">
        <f t="shared" si="35"/>
        <v>527851.44</v>
      </c>
      <c r="H234" s="55">
        <v>47.91</v>
      </c>
      <c r="I234" s="56">
        <f t="shared" si="38"/>
        <v>85309.98</v>
      </c>
      <c r="J234" s="57">
        <v>16.759999999999998</v>
      </c>
      <c r="K234" s="57">
        <v>1.11</v>
      </c>
      <c r="L234" s="58">
        <f t="shared" si="39"/>
        <v>32109.81</v>
      </c>
      <c r="M234" s="58">
        <f t="shared" si="40"/>
        <v>773.41</v>
      </c>
      <c r="N234" s="57">
        <v>4</v>
      </c>
      <c r="O234" s="59">
        <f t="shared" si="41"/>
        <v>2787.08</v>
      </c>
      <c r="P234" s="58">
        <f t="shared" si="42"/>
        <v>648831.72</v>
      </c>
      <c r="Q234" s="53">
        <v>283452</v>
      </c>
      <c r="R234" s="58">
        <f t="shared" si="43"/>
        <v>365379.72</v>
      </c>
      <c r="S234" s="52">
        <v>426902</v>
      </c>
      <c r="T234" s="53">
        <v>867174.0999999999</v>
      </c>
      <c r="U234" s="52">
        <f t="shared" si="36"/>
        <v>936548</v>
      </c>
      <c r="V234" s="58">
        <f t="shared" si="44"/>
        <v>792281.72</v>
      </c>
      <c r="W234" s="49">
        <v>18629.890000000014</v>
      </c>
      <c r="X234" s="49">
        <f t="shared" si="45"/>
        <v>810911.61</v>
      </c>
      <c r="Y234" s="49"/>
    </row>
    <row r="235" spans="1:25" s="54" customFormat="1" ht="12.75">
      <c r="A235" s="54">
        <v>543</v>
      </c>
      <c r="B235" s="54" t="s">
        <v>251</v>
      </c>
      <c r="C235" s="54" t="b">
        <f t="shared" si="37"/>
        <v>1</v>
      </c>
      <c r="D235" s="54">
        <v>543</v>
      </c>
      <c r="E235" s="54" t="s">
        <v>251</v>
      </c>
      <c r="F235" s="55">
        <v>581.89</v>
      </c>
      <c r="G235" s="48">
        <f t="shared" si="35"/>
        <v>2072267.4</v>
      </c>
      <c r="H235" s="55">
        <v>233.5</v>
      </c>
      <c r="I235" s="56">
        <f t="shared" si="38"/>
        <v>415777.11</v>
      </c>
      <c r="J235" s="57">
        <v>89.34</v>
      </c>
      <c r="K235" s="57">
        <v>4</v>
      </c>
      <c r="L235" s="58">
        <f t="shared" si="39"/>
        <v>171162.93</v>
      </c>
      <c r="M235" s="58">
        <f t="shared" si="40"/>
        <v>2787.08</v>
      </c>
      <c r="N235" s="57">
        <v>5</v>
      </c>
      <c r="O235" s="59">
        <f t="shared" si="41"/>
        <v>3483.85</v>
      </c>
      <c r="P235" s="58">
        <f t="shared" si="42"/>
        <v>2665478.37</v>
      </c>
      <c r="Q235" s="53">
        <v>2135059</v>
      </c>
      <c r="R235" s="58">
        <f t="shared" si="43"/>
        <v>530419.3700000001</v>
      </c>
      <c r="S235" s="52">
        <v>644897</v>
      </c>
      <c r="T235" s="53">
        <v>1128910.7900000005</v>
      </c>
      <c r="U235" s="52">
        <f t="shared" si="36"/>
        <v>1219224</v>
      </c>
      <c r="V235" s="58">
        <f t="shared" si="44"/>
        <v>1175316.37</v>
      </c>
      <c r="W235" s="49">
        <v>0</v>
      </c>
      <c r="X235" s="49">
        <f t="shared" si="45"/>
        <v>1175316.37</v>
      </c>
      <c r="Y235" s="49"/>
    </row>
    <row r="236" spans="1:25" s="54" customFormat="1" ht="12.75">
      <c r="A236" s="54">
        <v>545</v>
      </c>
      <c r="B236" s="54" t="s">
        <v>252</v>
      </c>
      <c r="C236" s="54" t="b">
        <f t="shared" si="37"/>
        <v>1</v>
      </c>
      <c r="D236" s="54">
        <v>545</v>
      </c>
      <c r="E236" s="54" t="s">
        <v>252</v>
      </c>
      <c r="F236" s="55">
        <v>395.21999999999997</v>
      </c>
      <c r="G236" s="48">
        <f t="shared" si="35"/>
        <v>1407485.13</v>
      </c>
      <c r="H236" s="55">
        <v>101.89</v>
      </c>
      <c r="I236" s="56">
        <f t="shared" si="38"/>
        <v>181428.39</v>
      </c>
      <c r="J236" s="57">
        <v>52.44</v>
      </c>
      <c r="K236" s="57">
        <v>2</v>
      </c>
      <c r="L236" s="58">
        <f t="shared" si="39"/>
        <v>100467.7</v>
      </c>
      <c r="M236" s="58">
        <f t="shared" si="40"/>
        <v>1393.54</v>
      </c>
      <c r="N236" s="57">
        <v>1</v>
      </c>
      <c r="O236" s="59">
        <f t="shared" si="41"/>
        <v>696.77</v>
      </c>
      <c r="P236" s="58">
        <f t="shared" si="42"/>
        <v>1691471.53</v>
      </c>
      <c r="Q236" s="53">
        <v>924838</v>
      </c>
      <c r="R236" s="58">
        <f t="shared" si="43"/>
        <v>766633.53</v>
      </c>
      <c r="S236" s="52">
        <v>386221</v>
      </c>
      <c r="T236" s="53">
        <v>1070194.2</v>
      </c>
      <c r="U236" s="52">
        <f t="shared" si="36"/>
        <v>1155810</v>
      </c>
      <c r="V236" s="58">
        <f t="shared" si="44"/>
        <v>1152854.53</v>
      </c>
      <c r="W236" s="49">
        <v>0</v>
      </c>
      <c r="X236" s="49">
        <f t="shared" si="45"/>
        <v>1152854.53</v>
      </c>
      <c r="Y236" s="49"/>
    </row>
    <row r="237" spans="1:25" s="54" customFormat="1" ht="12.75">
      <c r="A237" s="54">
        <v>547</v>
      </c>
      <c r="B237" s="54" t="s">
        <v>253</v>
      </c>
      <c r="C237" s="54" t="b">
        <f t="shared" si="37"/>
        <v>1</v>
      </c>
      <c r="D237" s="54">
        <v>547</v>
      </c>
      <c r="E237" s="54" t="s">
        <v>253</v>
      </c>
      <c r="F237" s="55">
        <v>328.9</v>
      </c>
      <c r="G237" s="48">
        <f t="shared" si="35"/>
        <v>1171301.7</v>
      </c>
      <c r="H237" s="55">
        <v>104.21000000000001</v>
      </c>
      <c r="I237" s="56">
        <f t="shared" si="38"/>
        <v>185559.45</v>
      </c>
      <c r="J237" s="57">
        <v>59.72</v>
      </c>
      <c r="K237" s="57">
        <v>0</v>
      </c>
      <c r="L237" s="58">
        <f t="shared" si="39"/>
        <v>114415.16</v>
      </c>
      <c r="M237" s="58">
        <f t="shared" si="40"/>
        <v>0</v>
      </c>
      <c r="N237" s="57">
        <v>2</v>
      </c>
      <c r="O237" s="59">
        <f t="shared" si="41"/>
        <v>1393.54</v>
      </c>
      <c r="P237" s="58">
        <f t="shared" si="42"/>
        <v>1472669.8499999999</v>
      </c>
      <c r="Q237" s="53">
        <v>589287</v>
      </c>
      <c r="R237" s="58">
        <f t="shared" si="43"/>
        <v>883382.8499999999</v>
      </c>
      <c r="S237" s="52">
        <v>228711</v>
      </c>
      <c r="T237" s="53">
        <v>1022905.5099999998</v>
      </c>
      <c r="U237" s="52">
        <f t="shared" si="36"/>
        <v>1104738</v>
      </c>
      <c r="V237" s="58">
        <f t="shared" si="44"/>
        <v>1104738</v>
      </c>
      <c r="W237" s="49">
        <v>0</v>
      </c>
      <c r="X237" s="49">
        <f t="shared" si="45"/>
        <v>1104738</v>
      </c>
      <c r="Y237" s="49"/>
    </row>
    <row r="238" spans="1:25" s="54" customFormat="1" ht="12.75">
      <c r="A238" s="54">
        <v>549</v>
      </c>
      <c r="B238" s="54" t="s">
        <v>254</v>
      </c>
      <c r="C238" s="54" t="b">
        <f t="shared" si="37"/>
        <v>1</v>
      </c>
      <c r="D238" s="54">
        <v>549</v>
      </c>
      <c r="E238" s="54" t="s">
        <v>254</v>
      </c>
      <c r="F238" s="55">
        <v>96.67</v>
      </c>
      <c r="G238" s="48">
        <f t="shared" si="35"/>
        <v>344267.97</v>
      </c>
      <c r="H238" s="55">
        <v>35.93</v>
      </c>
      <c r="I238" s="56">
        <f t="shared" si="38"/>
        <v>63978.04</v>
      </c>
      <c r="J238" s="57">
        <v>16.85</v>
      </c>
      <c r="K238" s="57">
        <v>0</v>
      </c>
      <c r="L238" s="58">
        <f t="shared" si="39"/>
        <v>32282.24</v>
      </c>
      <c r="M238" s="58">
        <f t="shared" si="40"/>
        <v>0</v>
      </c>
      <c r="N238" s="57">
        <v>0</v>
      </c>
      <c r="O238" s="59">
        <f t="shared" si="41"/>
        <v>0</v>
      </c>
      <c r="P238" s="58">
        <f t="shared" si="42"/>
        <v>440528.24999999994</v>
      </c>
      <c r="Q238" s="53">
        <v>157826</v>
      </c>
      <c r="R238" s="58">
        <f t="shared" si="43"/>
        <v>282702.24999999994</v>
      </c>
      <c r="S238" s="52">
        <v>421988</v>
      </c>
      <c r="T238" s="53">
        <v>661593.1000000001</v>
      </c>
      <c r="U238" s="52">
        <f t="shared" si="36"/>
        <v>714521</v>
      </c>
      <c r="V238" s="58">
        <f t="shared" si="44"/>
        <v>704690.25</v>
      </c>
      <c r="W238" s="49">
        <v>0</v>
      </c>
      <c r="X238" s="49">
        <f t="shared" si="45"/>
        <v>704690.25</v>
      </c>
      <c r="Y238" s="49"/>
    </row>
    <row r="239" spans="1:25" s="54" customFormat="1" ht="12.75">
      <c r="A239" s="54">
        <v>551</v>
      </c>
      <c r="B239" s="54" t="s">
        <v>255</v>
      </c>
      <c r="C239" s="54" t="b">
        <f t="shared" si="37"/>
        <v>1</v>
      </c>
      <c r="D239" s="54">
        <v>551</v>
      </c>
      <c r="E239" s="54" t="s">
        <v>255</v>
      </c>
      <c r="F239" s="55">
        <v>129.57</v>
      </c>
      <c r="G239" s="48">
        <f t="shared" si="35"/>
        <v>461433.75</v>
      </c>
      <c r="H239" s="55">
        <v>48.78</v>
      </c>
      <c r="I239" s="56">
        <f t="shared" si="38"/>
        <v>86859.13</v>
      </c>
      <c r="J239" s="57">
        <v>20.22</v>
      </c>
      <c r="K239" s="57">
        <v>1</v>
      </c>
      <c r="L239" s="58">
        <f t="shared" si="39"/>
        <v>38738.69</v>
      </c>
      <c r="M239" s="58">
        <f t="shared" si="40"/>
        <v>696.77</v>
      </c>
      <c r="N239" s="57">
        <v>1</v>
      </c>
      <c r="O239" s="59">
        <f t="shared" si="41"/>
        <v>696.77</v>
      </c>
      <c r="P239" s="58">
        <f t="shared" si="42"/>
        <v>588425.1100000001</v>
      </c>
      <c r="Q239" s="53">
        <v>545476</v>
      </c>
      <c r="R239" s="58">
        <f t="shared" si="43"/>
        <v>42949.1100000001</v>
      </c>
      <c r="S239" s="52">
        <v>0</v>
      </c>
      <c r="T239" s="53">
        <v>44208.23999999999</v>
      </c>
      <c r="U239" s="52">
        <f t="shared" si="36"/>
        <v>47745</v>
      </c>
      <c r="V239" s="58">
        <f>IF(R239+S239&lt;U239,R239+S239,U239)</f>
        <v>42949.1100000001</v>
      </c>
      <c r="W239" s="49">
        <v>0</v>
      </c>
      <c r="X239" s="49">
        <f t="shared" si="45"/>
        <v>42949.1100000001</v>
      </c>
      <c r="Y239" s="49"/>
    </row>
    <row r="240" spans="1:25" s="54" customFormat="1" ht="12.75">
      <c r="A240" s="54">
        <v>553</v>
      </c>
      <c r="B240" s="54" t="s">
        <v>256</v>
      </c>
      <c r="C240" s="54" t="b">
        <f t="shared" si="37"/>
        <v>1</v>
      </c>
      <c r="D240" s="54">
        <v>553</v>
      </c>
      <c r="E240" s="54" t="s">
        <v>256</v>
      </c>
      <c r="F240" s="55">
        <v>35.31</v>
      </c>
      <c r="G240" s="48">
        <f t="shared" si="35"/>
        <v>125748.44</v>
      </c>
      <c r="H240" s="55">
        <v>2</v>
      </c>
      <c r="I240" s="56">
        <f t="shared" si="38"/>
        <v>3561.26</v>
      </c>
      <c r="J240" s="57">
        <v>6</v>
      </c>
      <c r="K240" s="57">
        <v>1</v>
      </c>
      <c r="L240" s="58">
        <f t="shared" si="39"/>
        <v>11495.16</v>
      </c>
      <c r="M240" s="58">
        <f t="shared" si="40"/>
        <v>696.77</v>
      </c>
      <c r="N240" s="57">
        <v>0</v>
      </c>
      <c r="O240" s="59">
        <f t="shared" si="41"/>
        <v>0</v>
      </c>
      <c r="P240" s="58">
        <f t="shared" si="42"/>
        <v>141501.62999999998</v>
      </c>
      <c r="Q240" s="53">
        <v>860882</v>
      </c>
      <c r="R240" s="58">
        <f t="shared" si="43"/>
        <v>0</v>
      </c>
      <c r="S240" s="52">
        <v>0</v>
      </c>
      <c r="T240" s="53">
        <v>0</v>
      </c>
      <c r="U240" s="52">
        <f t="shared" si="36"/>
        <v>0</v>
      </c>
      <c r="V240" s="58">
        <f t="shared" si="44"/>
        <v>0</v>
      </c>
      <c r="W240" s="49">
        <v>0</v>
      </c>
      <c r="X240" s="49">
        <f t="shared" si="45"/>
        <v>0</v>
      </c>
      <c r="Y240" s="49"/>
    </row>
    <row r="241" spans="1:25" s="54" customFormat="1" ht="12.75">
      <c r="A241" s="54">
        <v>555</v>
      </c>
      <c r="B241" s="54" t="s">
        <v>257</v>
      </c>
      <c r="C241" s="54" t="b">
        <f t="shared" si="37"/>
        <v>1</v>
      </c>
      <c r="D241" s="54">
        <v>555</v>
      </c>
      <c r="E241" s="54" t="s">
        <v>257</v>
      </c>
      <c r="F241" s="55">
        <v>1469.24</v>
      </c>
      <c r="G241" s="48">
        <f t="shared" si="35"/>
        <v>5232360.33</v>
      </c>
      <c r="H241" s="55">
        <v>280.66999999999996</v>
      </c>
      <c r="I241" s="56">
        <f t="shared" si="38"/>
        <v>499769.42</v>
      </c>
      <c r="J241" s="57">
        <v>230.72</v>
      </c>
      <c r="K241" s="57">
        <v>2.48</v>
      </c>
      <c r="L241" s="58">
        <f t="shared" si="39"/>
        <v>442027.22</v>
      </c>
      <c r="M241" s="58">
        <f t="shared" si="40"/>
        <v>1727.99</v>
      </c>
      <c r="N241" s="57">
        <v>19</v>
      </c>
      <c r="O241" s="59">
        <f t="shared" si="41"/>
        <v>13238.63</v>
      </c>
      <c r="P241" s="58">
        <f t="shared" si="42"/>
        <v>6189123.59</v>
      </c>
      <c r="Q241" s="53">
        <v>1779230</v>
      </c>
      <c r="R241" s="58">
        <f t="shared" si="43"/>
        <v>4409893.59</v>
      </c>
      <c r="S241" s="52">
        <v>3125899</v>
      </c>
      <c r="T241" s="53">
        <v>7369000.26</v>
      </c>
      <c r="U241" s="52">
        <f t="shared" si="36"/>
        <v>7958520</v>
      </c>
      <c r="V241" s="58">
        <f t="shared" si="44"/>
        <v>7535792.59</v>
      </c>
      <c r="W241" s="49">
        <v>0</v>
      </c>
      <c r="X241" s="49">
        <f t="shared" si="45"/>
        <v>7535792.59</v>
      </c>
      <c r="Y241" s="49"/>
    </row>
    <row r="242" spans="1:25" s="54" customFormat="1" ht="12.75">
      <c r="A242" s="54">
        <v>557</v>
      </c>
      <c r="B242" s="54" t="s">
        <v>258</v>
      </c>
      <c r="C242" s="54" t="b">
        <f t="shared" si="37"/>
        <v>1</v>
      </c>
      <c r="D242" s="54">
        <v>557</v>
      </c>
      <c r="E242" s="54" t="s">
        <v>258</v>
      </c>
      <c r="F242" s="55">
        <v>243.73</v>
      </c>
      <c r="G242" s="48">
        <f t="shared" si="35"/>
        <v>867988.34</v>
      </c>
      <c r="H242" s="55">
        <v>57.77</v>
      </c>
      <c r="I242" s="56">
        <f t="shared" si="38"/>
        <v>102867</v>
      </c>
      <c r="J242" s="57">
        <v>31.81</v>
      </c>
      <c r="K242" s="57">
        <v>0</v>
      </c>
      <c r="L242" s="58">
        <f t="shared" si="39"/>
        <v>60943.51</v>
      </c>
      <c r="M242" s="58">
        <f t="shared" si="40"/>
        <v>0</v>
      </c>
      <c r="N242" s="57">
        <v>2</v>
      </c>
      <c r="O242" s="59">
        <f t="shared" si="41"/>
        <v>1393.54</v>
      </c>
      <c r="P242" s="58">
        <f t="shared" si="42"/>
        <v>1033192.39</v>
      </c>
      <c r="Q242" s="53">
        <v>468881</v>
      </c>
      <c r="R242" s="58">
        <f t="shared" si="43"/>
        <v>564311.39</v>
      </c>
      <c r="S242" s="52">
        <v>12839</v>
      </c>
      <c r="T242" s="53">
        <v>635597.8299999998</v>
      </c>
      <c r="U242" s="52">
        <f t="shared" si="36"/>
        <v>686446</v>
      </c>
      <c r="V242" s="58">
        <f t="shared" si="44"/>
        <v>577150.39</v>
      </c>
      <c r="W242" s="49">
        <v>7750.900000000023</v>
      </c>
      <c r="X242" s="49">
        <f t="shared" si="45"/>
        <v>584901.29</v>
      </c>
      <c r="Y242" s="49"/>
    </row>
    <row r="243" spans="1:25" s="54" customFormat="1" ht="12.75">
      <c r="A243" s="54">
        <v>559</v>
      </c>
      <c r="B243" s="54" t="s">
        <v>259</v>
      </c>
      <c r="C243" s="54" t="b">
        <f t="shared" si="37"/>
        <v>1</v>
      </c>
      <c r="D243" s="54">
        <v>559</v>
      </c>
      <c r="E243" s="54" t="s">
        <v>259</v>
      </c>
      <c r="F243" s="55">
        <v>86.16</v>
      </c>
      <c r="G243" s="48">
        <f t="shared" si="35"/>
        <v>306839.02</v>
      </c>
      <c r="H243" s="55">
        <v>49.53</v>
      </c>
      <c r="I243" s="56">
        <f t="shared" si="38"/>
        <v>88194.6</v>
      </c>
      <c r="J243" s="57">
        <v>10.8</v>
      </c>
      <c r="K243" s="57">
        <v>0</v>
      </c>
      <c r="L243" s="58">
        <f t="shared" si="39"/>
        <v>20691.29</v>
      </c>
      <c r="M243" s="58">
        <f t="shared" si="40"/>
        <v>0</v>
      </c>
      <c r="N243" s="57">
        <v>0</v>
      </c>
      <c r="O243" s="59">
        <f t="shared" si="41"/>
        <v>0</v>
      </c>
      <c r="P243" s="58">
        <f t="shared" si="42"/>
        <v>415724.91</v>
      </c>
      <c r="Q243" s="53">
        <v>203459</v>
      </c>
      <c r="R243" s="58">
        <f t="shared" si="43"/>
        <v>212265.90999999997</v>
      </c>
      <c r="S243" s="52">
        <v>297453</v>
      </c>
      <c r="T243" s="53">
        <v>481659.71</v>
      </c>
      <c r="U243" s="52">
        <f t="shared" si="36"/>
        <v>520192</v>
      </c>
      <c r="V243" s="58">
        <f t="shared" si="44"/>
        <v>509718.91</v>
      </c>
      <c r="W243" s="49">
        <v>0</v>
      </c>
      <c r="X243" s="49">
        <f t="shared" si="45"/>
        <v>509718.91</v>
      </c>
      <c r="Y243" s="49"/>
    </row>
    <row r="244" spans="1:25" s="54" customFormat="1" ht="12.75">
      <c r="A244" s="54">
        <v>561</v>
      </c>
      <c r="B244" s="54" t="s">
        <v>260</v>
      </c>
      <c r="C244" s="54" t="b">
        <f t="shared" si="37"/>
        <v>1</v>
      </c>
      <c r="D244" s="54">
        <v>561</v>
      </c>
      <c r="E244" s="54" t="s">
        <v>260</v>
      </c>
      <c r="F244" s="55">
        <v>0</v>
      </c>
      <c r="G244" s="48">
        <f t="shared" si="35"/>
        <v>0</v>
      </c>
      <c r="H244" s="55">
        <v>0</v>
      </c>
      <c r="I244" s="56">
        <f t="shared" si="38"/>
        <v>0</v>
      </c>
      <c r="J244" s="57">
        <v>0</v>
      </c>
      <c r="K244" s="57">
        <v>0</v>
      </c>
      <c r="L244" s="58">
        <f t="shared" si="39"/>
        <v>0</v>
      </c>
      <c r="M244" s="58">
        <f t="shared" si="40"/>
        <v>0</v>
      </c>
      <c r="N244" s="57">
        <v>0</v>
      </c>
      <c r="O244" s="59">
        <f t="shared" si="41"/>
        <v>0</v>
      </c>
      <c r="P244" s="58">
        <f t="shared" si="42"/>
        <v>0</v>
      </c>
      <c r="Q244" s="53">
        <v>16198</v>
      </c>
      <c r="R244" s="58">
        <f t="shared" si="43"/>
        <v>0</v>
      </c>
      <c r="S244" s="52">
        <v>0</v>
      </c>
      <c r="T244" s="53">
        <v>0</v>
      </c>
      <c r="U244" s="52">
        <f t="shared" si="36"/>
        <v>0</v>
      </c>
      <c r="V244" s="58">
        <f t="shared" si="44"/>
        <v>0</v>
      </c>
      <c r="W244" s="49">
        <v>0</v>
      </c>
      <c r="X244" s="49">
        <f t="shared" si="45"/>
        <v>0</v>
      </c>
      <c r="Y244" s="49"/>
    </row>
    <row r="245" spans="1:25" s="54" customFormat="1" ht="12.75">
      <c r="A245" s="54">
        <v>563</v>
      </c>
      <c r="B245" s="54" t="s">
        <v>261</v>
      </c>
      <c r="C245" s="54" t="b">
        <f t="shared" si="37"/>
        <v>1</v>
      </c>
      <c r="D245" s="54">
        <v>563</v>
      </c>
      <c r="E245" s="54" t="s">
        <v>261</v>
      </c>
      <c r="F245" s="55">
        <v>216.64</v>
      </c>
      <c r="G245" s="48">
        <f t="shared" si="35"/>
        <v>771513.53</v>
      </c>
      <c r="H245" s="55">
        <v>49.3</v>
      </c>
      <c r="I245" s="56">
        <f t="shared" si="38"/>
        <v>87785.06</v>
      </c>
      <c r="J245" s="57">
        <v>32.81</v>
      </c>
      <c r="K245" s="57">
        <v>0</v>
      </c>
      <c r="L245" s="58">
        <f t="shared" si="39"/>
        <v>62859.37</v>
      </c>
      <c r="M245" s="58">
        <f t="shared" si="40"/>
        <v>0</v>
      </c>
      <c r="N245" s="57">
        <v>2</v>
      </c>
      <c r="O245" s="59">
        <f t="shared" si="41"/>
        <v>1393.54</v>
      </c>
      <c r="P245" s="58">
        <f t="shared" si="42"/>
        <v>923551.5000000001</v>
      </c>
      <c r="Q245" s="53">
        <v>397261</v>
      </c>
      <c r="R245" s="58">
        <f t="shared" si="43"/>
        <v>526290.5000000001</v>
      </c>
      <c r="S245" s="52">
        <v>242579</v>
      </c>
      <c r="T245" s="53">
        <v>676872.7999999999</v>
      </c>
      <c r="U245" s="52">
        <f t="shared" si="36"/>
        <v>731023</v>
      </c>
      <c r="V245" s="58">
        <f t="shared" si="44"/>
        <v>731023</v>
      </c>
      <c r="W245" s="49">
        <v>0</v>
      </c>
      <c r="X245" s="49">
        <f t="shared" si="45"/>
        <v>731023</v>
      </c>
      <c r="Y245" s="49"/>
    </row>
    <row r="246" spans="1:25" s="54" customFormat="1" ht="12.75">
      <c r="A246" s="54">
        <v>567</v>
      </c>
      <c r="B246" s="54" t="s">
        <v>262</v>
      </c>
      <c r="C246" s="54" t="b">
        <f t="shared" si="37"/>
        <v>1</v>
      </c>
      <c r="D246" s="54">
        <v>567</v>
      </c>
      <c r="E246" s="54" t="s">
        <v>262</v>
      </c>
      <c r="F246" s="55">
        <v>283.09000000000003</v>
      </c>
      <c r="G246" s="48">
        <f t="shared" si="35"/>
        <v>1008159.92</v>
      </c>
      <c r="H246" s="55">
        <v>172.85999999999999</v>
      </c>
      <c r="I246" s="56">
        <f t="shared" si="38"/>
        <v>307799.7</v>
      </c>
      <c r="J246" s="57">
        <v>46.51</v>
      </c>
      <c r="K246" s="57">
        <v>1</v>
      </c>
      <c r="L246" s="58">
        <f t="shared" si="39"/>
        <v>89106.65</v>
      </c>
      <c r="M246" s="58">
        <f t="shared" si="40"/>
        <v>696.77</v>
      </c>
      <c r="N246" s="57">
        <v>1</v>
      </c>
      <c r="O246" s="59">
        <f t="shared" si="41"/>
        <v>696.77</v>
      </c>
      <c r="P246" s="58">
        <f t="shared" si="42"/>
        <v>1406459.81</v>
      </c>
      <c r="Q246" s="53">
        <v>401302</v>
      </c>
      <c r="R246" s="58">
        <f t="shared" si="43"/>
        <v>1005157.81</v>
      </c>
      <c r="S246" s="52">
        <v>838190</v>
      </c>
      <c r="T246" s="53">
        <v>1859110.23</v>
      </c>
      <c r="U246" s="52">
        <f t="shared" si="36"/>
        <v>2007839</v>
      </c>
      <c r="V246" s="58">
        <f t="shared" si="44"/>
        <v>1843347.81</v>
      </c>
      <c r="W246" s="49">
        <v>0</v>
      </c>
      <c r="X246" s="49">
        <f t="shared" si="45"/>
        <v>1843347.81</v>
      </c>
      <c r="Y246" s="49"/>
    </row>
    <row r="247" spans="1:25" s="54" customFormat="1" ht="12.75">
      <c r="A247" s="54">
        <v>569</v>
      </c>
      <c r="B247" s="54" t="s">
        <v>263</v>
      </c>
      <c r="C247" s="54" t="b">
        <f t="shared" si="37"/>
        <v>1</v>
      </c>
      <c r="D247" s="54">
        <v>569</v>
      </c>
      <c r="E247" s="54" t="s">
        <v>263</v>
      </c>
      <c r="F247" s="55">
        <v>143.83999999999997</v>
      </c>
      <c r="G247" s="48">
        <f t="shared" si="35"/>
        <v>512253.08</v>
      </c>
      <c r="H247" s="55">
        <v>23.52</v>
      </c>
      <c r="I247" s="56">
        <f t="shared" si="38"/>
        <v>41880.42</v>
      </c>
      <c r="J247" s="57">
        <v>19.04</v>
      </c>
      <c r="K247" s="57">
        <v>2</v>
      </c>
      <c r="L247" s="58">
        <f t="shared" si="39"/>
        <v>36477.97</v>
      </c>
      <c r="M247" s="58">
        <f t="shared" si="40"/>
        <v>1393.54</v>
      </c>
      <c r="N247" s="57">
        <v>2</v>
      </c>
      <c r="O247" s="59">
        <f t="shared" si="41"/>
        <v>1393.54</v>
      </c>
      <c r="P247" s="58">
        <f t="shared" si="42"/>
        <v>593398.55</v>
      </c>
      <c r="Q247" s="53">
        <v>418312</v>
      </c>
      <c r="R247" s="58">
        <f t="shared" si="43"/>
        <v>175086.55000000005</v>
      </c>
      <c r="S247" s="52">
        <v>81042</v>
      </c>
      <c r="T247" s="53">
        <v>266923.33999999985</v>
      </c>
      <c r="U247" s="52">
        <f t="shared" si="36"/>
        <v>288277</v>
      </c>
      <c r="V247" s="58">
        <f t="shared" si="44"/>
        <v>256128.55000000005</v>
      </c>
      <c r="W247" s="49">
        <v>0</v>
      </c>
      <c r="X247" s="49">
        <f t="shared" si="45"/>
        <v>256128.55000000005</v>
      </c>
      <c r="Y247" s="49"/>
    </row>
    <row r="248" spans="1:25" s="54" customFormat="1" ht="12.75">
      <c r="A248" s="54">
        <v>571</v>
      </c>
      <c r="B248" s="54" t="s">
        <v>264</v>
      </c>
      <c r="C248" s="54" t="b">
        <f t="shared" si="37"/>
        <v>1</v>
      </c>
      <c r="D248" s="54">
        <v>571</v>
      </c>
      <c r="E248" s="54" t="s">
        <v>264</v>
      </c>
      <c r="F248" s="55">
        <v>402.63</v>
      </c>
      <c r="G248" s="48">
        <f t="shared" si="35"/>
        <v>1433874.14</v>
      </c>
      <c r="H248" s="55">
        <v>106.15</v>
      </c>
      <c r="I248" s="56">
        <f t="shared" si="38"/>
        <v>189013.87</v>
      </c>
      <c r="J248" s="57">
        <v>71.73</v>
      </c>
      <c r="K248" s="57">
        <v>2.36</v>
      </c>
      <c r="L248" s="58">
        <f t="shared" si="39"/>
        <v>137424.64</v>
      </c>
      <c r="M248" s="58">
        <f t="shared" si="40"/>
        <v>1644.38</v>
      </c>
      <c r="N248" s="57">
        <v>5</v>
      </c>
      <c r="O248" s="59">
        <f t="shared" si="41"/>
        <v>3483.85</v>
      </c>
      <c r="P248" s="58">
        <f t="shared" si="42"/>
        <v>1765440.88</v>
      </c>
      <c r="Q248" s="53">
        <v>856732</v>
      </c>
      <c r="R248" s="58">
        <f t="shared" si="43"/>
        <v>908708.8799999999</v>
      </c>
      <c r="S248" s="52">
        <v>67411</v>
      </c>
      <c r="T248" s="53">
        <v>1068767.63</v>
      </c>
      <c r="U248" s="52">
        <f t="shared" si="36"/>
        <v>1154269</v>
      </c>
      <c r="V248" s="58">
        <f t="shared" si="44"/>
        <v>976119.8799999999</v>
      </c>
      <c r="W248" s="49">
        <v>0</v>
      </c>
      <c r="X248" s="49">
        <f t="shared" si="45"/>
        <v>976119.8799999999</v>
      </c>
      <c r="Y248" s="49"/>
    </row>
    <row r="249" spans="1:25" s="54" customFormat="1" ht="12.75">
      <c r="A249" s="54">
        <v>573</v>
      </c>
      <c r="B249" s="54" t="s">
        <v>265</v>
      </c>
      <c r="C249" s="54" t="b">
        <f t="shared" si="37"/>
        <v>1</v>
      </c>
      <c r="D249" s="54">
        <v>573</v>
      </c>
      <c r="E249" s="54" t="s">
        <v>265</v>
      </c>
      <c r="F249" s="55">
        <v>563.84</v>
      </c>
      <c r="G249" s="48">
        <f t="shared" si="35"/>
        <v>2007986.48</v>
      </c>
      <c r="H249" s="55">
        <v>342.83</v>
      </c>
      <c r="I249" s="56">
        <f t="shared" si="38"/>
        <v>610453.38</v>
      </c>
      <c r="J249" s="57">
        <v>138.69</v>
      </c>
      <c r="K249" s="57">
        <v>1</v>
      </c>
      <c r="L249" s="58">
        <f t="shared" si="39"/>
        <v>265710.62</v>
      </c>
      <c r="M249" s="58">
        <f t="shared" si="40"/>
        <v>696.77</v>
      </c>
      <c r="N249" s="57">
        <v>3.88</v>
      </c>
      <c r="O249" s="59">
        <f t="shared" si="41"/>
        <v>2703.47</v>
      </c>
      <c r="P249" s="58">
        <f t="shared" si="42"/>
        <v>2887550.72</v>
      </c>
      <c r="Q249" s="53">
        <v>589964</v>
      </c>
      <c r="R249" s="58">
        <f t="shared" si="43"/>
        <v>2297586.72</v>
      </c>
      <c r="S249" s="52">
        <v>1854823</v>
      </c>
      <c r="T249" s="53">
        <v>4266464.16</v>
      </c>
      <c r="U249" s="52">
        <f t="shared" si="36"/>
        <v>4607781</v>
      </c>
      <c r="V249" s="58">
        <f t="shared" si="44"/>
        <v>4152409.72</v>
      </c>
      <c r="W249" s="49">
        <v>0</v>
      </c>
      <c r="X249" s="49">
        <f t="shared" si="45"/>
        <v>4152409.72</v>
      </c>
      <c r="Y249" s="49"/>
    </row>
    <row r="250" spans="1:25" s="54" customFormat="1" ht="12.75">
      <c r="A250" s="54">
        <v>575</v>
      </c>
      <c r="B250" s="54" t="s">
        <v>266</v>
      </c>
      <c r="C250" s="54" t="b">
        <f t="shared" si="37"/>
        <v>1</v>
      </c>
      <c r="D250" s="54">
        <v>575</v>
      </c>
      <c r="E250" s="54" t="s">
        <v>266</v>
      </c>
      <c r="F250" s="55">
        <v>2785.44</v>
      </c>
      <c r="G250" s="48">
        <f t="shared" si="35"/>
        <v>9919703.91</v>
      </c>
      <c r="H250" s="55">
        <v>109.54</v>
      </c>
      <c r="I250" s="56">
        <f t="shared" si="38"/>
        <v>195050.21</v>
      </c>
      <c r="J250" s="57">
        <v>430.79</v>
      </c>
      <c r="K250" s="57">
        <v>32.36</v>
      </c>
      <c r="L250" s="58">
        <f t="shared" si="39"/>
        <v>825333.33</v>
      </c>
      <c r="M250" s="58">
        <f t="shared" si="40"/>
        <v>22547.48</v>
      </c>
      <c r="N250" s="57">
        <v>14.33</v>
      </c>
      <c r="O250" s="59">
        <f t="shared" si="41"/>
        <v>9984.71</v>
      </c>
      <c r="P250" s="58">
        <f t="shared" si="42"/>
        <v>10972619.640000002</v>
      </c>
      <c r="Q250" s="53">
        <v>5128390</v>
      </c>
      <c r="R250" s="58">
        <f t="shared" si="43"/>
        <v>5844229.640000002</v>
      </c>
      <c r="S250" s="52">
        <v>0</v>
      </c>
      <c r="T250" s="53">
        <v>2791877</v>
      </c>
      <c r="U250" s="52">
        <f t="shared" si="36"/>
        <v>3015227</v>
      </c>
      <c r="V250" s="58">
        <f t="shared" si="44"/>
        <v>3015227</v>
      </c>
      <c r="W250" s="49">
        <v>0</v>
      </c>
      <c r="X250" s="49">
        <f t="shared" si="45"/>
        <v>3015227</v>
      </c>
      <c r="Y250" s="49"/>
    </row>
    <row r="251" spans="1:25" s="54" customFormat="1" ht="12.75">
      <c r="A251" s="54">
        <v>579</v>
      </c>
      <c r="B251" s="54" t="s">
        <v>267</v>
      </c>
      <c r="C251" s="54" t="b">
        <f t="shared" si="37"/>
        <v>1</v>
      </c>
      <c r="D251" s="54">
        <v>579</v>
      </c>
      <c r="E251" s="54" t="s">
        <v>267</v>
      </c>
      <c r="F251" s="55">
        <v>21.16</v>
      </c>
      <c r="G251" s="48">
        <f t="shared" si="35"/>
        <v>75356.47</v>
      </c>
      <c r="H251" s="55">
        <v>3</v>
      </c>
      <c r="I251" s="56">
        <f t="shared" si="38"/>
        <v>5341.89</v>
      </c>
      <c r="J251" s="57">
        <v>3</v>
      </c>
      <c r="K251" s="57">
        <v>0</v>
      </c>
      <c r="L251" s="58">
        <f t="shared" si="39"/>
        <v>5747.58</v>
      </c>
      <c r="M251" s="58">
        <f t="shared" si="40"/>
        <v>0</v>
      </c>
      <c r="N251" s="57">
        <v>0</v>
      </c>
      <c r="O251" s="59">
        <f t="shared" si="41"/>
        <v>0</v>
      </c>
      <c r="P251" s="58">
        <f t="shared" si="42"/>
        <v>86445.94</v>
      </c>
      <c r="Q251" s="53">
        <v>59257</v>
      </c>
      <c r="R251" s="58">
        <f t="shared" si="43"/>
        <v>27188.940000000002</v>
      </c>
      <c r="S251" s="52">
        <v>65534</v>
      </c>
      <c r="T251" s="53">
        <v>102953.4</v>
      </c>
      <c r="U251" s="52">
        <f t="shared" si="36"/>
        <v>111190</v>
      </c>
      <c r="V251" s="58">
        <f t="shared" si="44"/>
        <v>92722.94</v>
      </c>
      <c r="W251" s="49">
        <v>4335.959999999992</v>
      </c>
      <c r="X251" s="49">
        <f t="shared" si="45"/>
        <v>97058.9</v>
      </c>
      <c r="Y251" s="49"/>
    </row>
    <row r="252" spans="1:25" s="54" customFormat="1" ht="12.75">
      <c r="A252" s="54">
        <v>583</v>
      </c>
      <c r="B252" s="54" t="s">
        <v>268</v>
      </c>
      <c r="C252" s="54" t="b">
        <f t="shared" si="37"/>
        <v>1</v>
      </c>
      <c r="D252" s="54">
        <v>583</v>
      </c>
      <c r="E252" s="54" t="s">
        <v>268</v>
      </c>
      <c r="F252" s="55">
        <v>701.69</v>
      </c>
      <c r="G252" s="48">
        <f t="shared" si="35"/>
        <v>2498907.55</v>
      </c>
      <c r="H252" s="55">
        <v>167.72</v>
      </c>
      <c r="I252" s="56">
        <f t="shared" si="38"/>
        <v>298647.26</v>
      </c>
      <c r="J252" s="57">
        <v>71.52000000000001</v>
      </c>
      <c r="K252" s="57">
        <v>2</v>
      </c>
      <c r="L252" s="58">
        <f t="shared" si="39"/>
        <v>137022.31</v>
      </c>
      <c r="M252" s="58">
        <f t="shared" si="40"/>
        <v>1393.54</v>
      </c>
      <c r="N252" s="57">
        <v>2.29</v>
      </c>
      <c r="O252" s="59">
        <f t="shared" si="41"/>
        <v>1595.6</v>
      </c>
      <c r="P252" s="58">
        <f t="shared" si="42"/>
        <v>2937566.26</v>
      </c>
      <c r="Q252" s="53">
        <v>4810412</v>
      </c>
      <c r="R252" s="58">
        <f t="shared" si="43"/>
        <v>0</v>
      </c>
      <c r="S252" s="52">
        <v>129926</v>
      </c>
      <c r="T252" s="53">
        <v>129926</v>
      </c>
      <c r="U252" s="52">
        <f t="shared" si="36"/>
        <v>140320</v>
      </c>
      <c r="V252" s="58">
        <f t="shared" si="44"/>
        <v>129926</v>
      </c>
      <c r="W252" s="49">
        <v>0</v>
      </c>
      <c r="X252" s="49">
        <f t="shared" si="45"/>
        <v>129926</v>
      </c>
      <c r="Y252" s="49"/>
    </row>
    <row r="253" spans="1:25" s="54" customFormat="1" ht="12.75">
      <c r="A253" s="54">
        <v>585</v>
      </c>
      <c r="B253" s="54" t="s">
        <v>269</v>
      </c>
      <c r="C253" s="54" t="b">
        <f t="shared" si="37"/>
        <v>1</v>
      </c>
      <c r="D253" s="54">
        <v>585</v>
      </c>
      <c r="E253" s="54" t="s">
        <v>269</v>
      </c>
      <c r="F253" s="55">
        <v>171.76</v>
      </c>
      <c r="G253" s="48">
        <f t="shared" si="35"/>
        <v>611683.74</v>
      </c>
      <c r="H253" s="55">
        <v>73.53</v>
      </c>
      <c r="I253" s="56">
        <f t="shared" si="38"/>
        <v>130929.72</v>
      </c>
      <c r="J253" s="57">
        <v>20.97</v>
      </c>
      <c r="K253" s="57">
        <v>0</v>
      </c>
      <c r="L253" s="58">
        <f t="shared" si="39"/>
        <v>40175.58</v>
      </c>
      <c r="M253" s="58">
        <f t="shared" si="40"/>
        <v>0</v>
      </c>
      <c r="N253" s="57">
        <v>0</v>
      </c>
      <c r="O253" s="59">
        <f t="shared" si="41"/>
        <v>0</v>
      </c>
      <c r="P253" s="58">
        <f t="shared" si="42"/>
        <v>782789.0399999999</v>
      </c>
      <c r="Q253" s="53">
        <v>536013</v>
      </c>
      <c r="R253" s="58">
        <f t="shared" si="43"/>
        <v>246776.03999999992</v>
      </c>
      <c r="S253" s="52">
        <v>103906</v>
      </c>
      <c r="T253" s="53">
        <v>248942</v>
      </c>
      <c r="U253" s="52">
        <f t="shared" si="36"/>
        <v>268857</v>
      </c>
      <c r="V253" s="58">
        <f t="shared" si="44"/>
        <v>268857</v>
      </c>
      <c r="W253" s="49">
        <v>0</v>
      </c>
      <c r="X253" s="49">
        <f t="shared" si="45"/>
        <v>268857</v>
      </c>
      <c r="Y253" s="49"/>
    </row>
    <row r="254" spans="1:77" s="13" customFormat="1" ht="12.75">
      <c r="A254" s="13" t="e">
        <v>#REF!</v>
      </c>
      <c r="B254" s="13" t="e">
        <v>#REF!</v>
      </c>
      <c r="C254" s="13" t="e">
        <f t="shared" si="37"/>
        <v>#REF!</v>
      </c>
      <c r="D254" s="13">
        <v>417</v>
      </c>
      <c r="E254" s="1" t="s">
        <v>270</v>
      </c>
      <c r="F254" s="47">
        <v>151.15</v>
      </c>
      <c r="G254" s="48">
        <f t="shared" si="35"/>
        <v>538285.96</v>
      </c>
      <c r="H254" s="47">
        <v>37.5</v>
      </c>
      <c r="I254" s="48">
        <f t="shared" si="38"/>
        <v>66773.63</v>
      </c>
      <c r="J254" s="3">
        <v>13.31</v>
      </c>
      <c r="K254" s="3">
        <v>0</v>
      </c>
      <c r="L254" s="49">
        <f t="shared" si="39"/>
        <v>25500.1</v>
      </c>
      <c r="M254" s="49">
        <f t="shared" si="40"/>
        <v>0</v>
      </c>
      <c r="N254" s="3">
        <v>0</v>
      </c>
      <c r="O254" s="50">
        <f t="shared" si="41"/>
        <v>0</v>
      </c>
      <c r="P254" s="49">
        <f t="shared" si="42"/>
        <v>630559.69</v>
      </c>
      <c r="Q254" s="51">
        <v>321651</v>
      </c>
      <c r="R254" s="49">
        <f t="shared" si="43"/>
        <v>308908.68999999994</v>
      </c>
      <c r="S254" s="52">
        <v>54251</v>
      </c>
      <c r="T254" s="51">
        <v>277451.14</v>
      </c>
      <c r="U254" s="52">
        <f t="shared" si="36"/>
        <v>299647</v>
      </c>
      <c r="V254" s="49">
        <f t="shared" si="44"/>
        <v>299647</v>
      </c>
      <c r="W254" s="49">
        <v>0</v>
      </c>
      <c r="X254" s="49">
        <f t="shared" si="45"/>
        <v>299647</v>
      </c>
      <c r="Y254" s="49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</row>
    <row r="255" spans="6:24" ht="15">
      <c r="F255" s="47"/>
      <c r="G255" s="48"/>
      <c r="I255" s="62"/>
      <c r="L255" s="62"/>
      <c r="M255" s="62"/>
      <c r="N255" s="3"/>
      <c r="O255" s="63"/>
      <c r="P255" s="62"/>
      <c r="Q255" s="62"/>
      <c r="R255" s="49"/>
      <c r="T255" s="51"/>
      <c r="W255" s="49"/>
      <c r="X255" s="49"/>
    </row>
    <row r="256" spans="6:24" ht="15">
      <c r="F256" s="47"/>
      <c r="G256" s="48"/>
      <c r="I256" s="62"/>
      <c r="L256" s="62"/>
      <c r="M256" s="62"/>
      <c r="N256" s="3"/>
      <c r="O256" s="63"/>
      <c r="P256" s="62"/>
      <c r="Q256" s="62"/>
      <c r="R256" s="49"/>
      <c r="T256" s="51"/>
      <c r="W256" s="49"/>
      <c r="X256" s="49"/>
    </row>
    <row r="257" spans="5:25" ht="12.75">
      <c r="E257" s="1" t="s">
        <v>271</v>
      </c>
      <c r="F257" s="47">
        <v>0</v>
      </c>
      <c r="G257" s="48">
        <f aca="true" t="shared" si="46" ref="G257:G271">ROUND(F257*G$6,2)</f>
        <v>0</v>
      </c>
      <c r="H257" s="3">
        <v>0</v>
      </c>
      <c r="I257" s="62">
        <f aca="true" t="shared" si="47" ref="I257:I271">ROUND(H257*$I$6,0)</f>
        <v>0</v>
      </c>
      <c r="J257" s="3">
        <v>0</v>
      </c>
      <c r="K257" s="3">
        <v>0</v>
      </c>
      <c r="L257" s="62">
        <f aca="true" t="shared" si="48" ref="L257:L271">ROUND(J257*$L$6,0)</f>
        <v>0</v>
      </c>
      <c r="M257" s="62">
        <f aca="true" t="shared" si="49" ref="M257:M271">ROUND(K257*$M$6,0)</f>
        <v>0</v>
      </c>
      <c r="N257" s="3">
        <v>0</v>
      </c>
      <c r="O257" s="63">
        <f aca="true" t="shared" si="50" ref="O257:O271">ROUND(N257*$O$6,0)</f>
        <v>0</v>
      </c>
      <c r="P257" s="62">
        <f aca="true" t="shared" si="51" ref="P257:P271">G257+I257+L257+M257+O257</f>
        <v>0</v>
      </c>
      <c r="Q257" s="62">
        <v>1571</v>
      </c>
      <c r="R257" s="49">
        <f aca="true" t="shared" si="52" ref="R257:R271">IF(P257&gt;Q257,P257-Q257,0)</f>
        <v>0</v>
      </c>
      <c r="S257" s="64">
        <v>61</v>
      </c>
      <c r="T257" s="51">
        <v>61</v>
      </c>
      <c r="U257" s="64">
        <f aca="true" t="shared" si="53" ref="U257:U271">ROUND(T257*$U$4,0)</f>
        <v>66</v>
      </c>
      <c r="V257" s="49">
        <f aca="true" t="shared" si="54" ref="V257:V271">IF(R257+S257&lt;U257,R257+S257,U257)</f>
        <v>61</v>
      </c>
      <c r="W257" s="49">
        <v>0</v>
      </c>
      <c r="X257" s="49">
        <f t="shared" si="45"/>
        <v>61</v>
      </c>
      <c r="Y257" s="49"/>
    </row>
    <row r="258" spans="5:25" ht="12.75">
      <c r="E258" s="1" t="s">
        <v>272</v>
      </c>
      <c r="F258" s="47">
        <v>0</v>
      </c>
      <c r="G258" s="48">
        <f t="shared" si="46"/>
        <v>0</v>
      </c>
      <c r="H258" s="3">
        <v>0</v>
      </c>
      <c r="I258" s="62">
        <f t="shared" si="47"/>
        <v>0</v>
      </c>
      <c r="J258" s="3">
        <v>0</v>
      </c>
      <c r="K258" s="3">
        <v>0</v>
      </c>
      <c r="L258" s="62">
        <f t="shared" si="48"/>
        <v>0</v>
      </c>
      <c r="M258" s="62">
        <f t="shared" si="49"/>
        <v>0</v>
      </c>
      <c r="N258" s="3">
        <v>0</v>
      </c>
      <c r="O258" s="63">
        <f t="shared" si="50"/>
        <v>0</v>
      </c>
      <c r="P258" s="62">
        <f t="shared" si="51"/>
        <v>0</v>
      </c>
      <c r="Q258" s="62">
        <v>0</v>
      </c>
      <c r="R258" s="49">
        <f t="shared" si="52"/>
        <v>0</v>
      </c>
      <c r="S258" s="64">
        <v>0</v>
      </c>
      <c r="T258" s="51">
        <v>0</v>
      </c>
      <c r="U258" s="64">
        <f t="shared" si="53"/>
        <v>0</v>
      </c>
      <c r="V258" s="49">
        <f t="shared" si="54"/>
        <v>0</v>
      </c>
      <c r="W258" s="49">
        <v>0</v>
      </c>
      <c r="X258" s="49">
        <f t="shared" si="45"/>
        <v>0</v>
      </c>
      <c r="Y258" s="49"/>
    </row>
    <row r="259" spans="5:25" ht="12.75">
      <c r="E259" s="1" t="s">
        <v>273</v>
      </c>
      <c r="F259" s="47">
        <v>0</v>
      </c>
      <c r="G259" s="48">
        <f t="shared" si="46"/>
        <v>0</v>
      </c>
      <c r="H259" s="3">
        <v>0</v>
      </c>
      <c r="I259" s="62">
        <f t="shared" si="47"/>
        <v>0</v>
      </c>
      <c r="J259" s="3">
        <v>0</v>
      </c>
      <c r="K259" s="3">
        <v>0</v>
      </c>
      <c r="L259" s="62">
        <f t="shared" si="48"/>
        <v>0</v>
      </c>
      <c r="M259" s="62">
        <f t="shared" si="49"/>
        <v>0</v>
      </c>
      <c r="N259" s="3">
        <v>0</v>
      </c>
      <c r="O259" s="63">
        <f t="shared" si="50"/>
        <v>0</v>
      </c>
      <c r="P259" s="62">
        <f t="shared" si="51"/>
        <v>0</v>
      </c>
      <c r="Q259" s="62">
        <v>0</v>
      </c>
      <c r="R259" s="49">
        <f t="shared" si="52"/>
        <v>0</v>
      </c>
      <c r="S259" s="64">
        <v>7</v>
      </c>
      <c r="T259" s="51">
        <v>7</v>
      </c>
      <c r="U259" s="64">
        <f t="shared" si="53"/>
        <v>8</v>
      </c>
      <c r="V259" s="49">
        <f t="shared" si="54"/>
        <v>7</v>
      </c>
      <c r="W259" s="49">
        <v>0</v>
      </c>
      <c r="X259" s="49">
        <f t="shared" si="45"/>
        <v>7</v>
      </c>
      <c r="Y259" s="49"/>
    </row>
    <row r="260" spans="5:25" ht="12.75">
      <c r="E260" s="1" t="s">
        <v>274</v>
      </c>
      <c r="F260" s="47">
        <v>0</v>
      </c>
      <c r="G260" s="48">
        <f t="shared" si="46"/>
        <v>0</v>
      </c>
      <c r="H260" s="3">
        <v>0</v>
      </c>
      <c r="I260" s="62">
        <f t="shared" si="47"/>
        <v>0</v>
      </c>
      <c r="J260" s="3">
        <v>0</v>
      </c>
      <c r="K260" s="3">
        <v>0</v>
      </c>
      <c r="L260" s="62">
        <f t="shared" si="48"/>
        <v>0</v>
      </c>
      <c r="M260" s="62">
        <f t="shared" si="49"/>
        <v>0</v>
      </c>
      <c r="N260" s="3">
        <v>0</v>
      </c>
      <c r="O260" s="63">
        <f t="shared" si="50"/>
        <v>0</v>
      </c>
      <c r="P260" s="62">
        <f t="shared" si="51"/>
        <v>0</v>
      </c>
      <c r="Q260" s="62">
        <v>87</v>
      </c>
      <c r="R260" s="49">
        <f t="shared" si="52"/>
        <v>0</v>
      </c>
      <c r="S260" s="64">
        <v>0</v>
      </c>
      <c r="T260" s="51">
        <v>0</v>
      </c>
      <c r="U260" s="64">
        <f t="shared" si="53"/>
        <v>0</v>
      </c>
      <c r="V260" s="49">
        <f t="shared" si="54"/>
        <v>0</v>
      </c>
      <c r="W260" s="49">
        <v>0</v>
      </c>
      <c r="X260" s="49">
        <f t="shared" si="45"/>
        <v>0</v>
      </c>
      <c r="Y260" s="49"/>
    </row>
    <row r="261" spans="5:25" ht="12.75">
      <c r="E261" s="1" t="s">
        <v>275</v>
      </c>
      <c r="F261" s="47">
        <v>0</v>
      </c>
      <c r="G261" s="48">
        <f t="shared" si="46"/>
        <v>0</v>
      </c>
      <c r="H261" s="3">
        <v>0</v>
      </c>
      <c r="I261" s="62">
        <f t="shared" si="47"/>
        <v>0</v>
      </c>
      <c r="J261" s="3">
        <v>0</v>
      </c>
      <c r="K261" s="3">
        <v>0</v>
      </c>
      <c r="L261" s="62">
        <f t="shared" si="48"/>
        <v>0</v>
      </c>
      <c r="M261" s="62">
        <f t="shared" si="49"/>
        <v>0</v>
      </c>
      <c r="N261" s="3">
        <v>0</v>
      </c>
      <c r="O261" s="63">
        <f t="shared" si="50"/>
        <v>0</v>
      </c>
      <c r="P261" s="62">
        <f t="shared" si="51"/>
        <v>0</v>
      </c>
      <c r="Q261" s="62">
        <v>427</v>
      </c>
      <c r="R261" s="49">
        <f t="shared" si="52"/>
        <v>0</v>
      </c>
      <c r="S261" s="64">
        <v>236</v>
      </c>
      <c r="T261" s="51">
        <v>236</v>
      </c>
      <c r="U261" s="64">
        <f t="shared" si="53"/>
        <v>255</v>
      </c>
      <c r="V261" s="49">
        <f t="shared" si="54"/>
        <v>236</v>
      </c>
      <c r="W261" s="49">
        <v>0</v>
      </c>
      <c r="X261" s="49">
        <f t="shared" si="45"/>
        <v>236</v>
      </c>
      <c r="Y261" s="49"/>
    </row>
    <row r="262" spans="5:25" ht="12.75">
      <c r="E262" s="1" t="s">
        <v>276</v>
      </c>
      <c r="F262" s="47">
        <v>0</v>
      </c>
      <c r="G262" s="48">
        <f t="shared" si="46"/>
        <v>0</v>
      </c>
      <c r="H262" s="3">
        <v>0</v>
      </c>
      <c r="I262" s="62">
        <f t="shared" si="47"/>
        <v>0</v>
      </c>
      <c r="J262" s="3">
        <v>0</v>
      </c>
      <c r="K262" s="3">
        <v>0</v>
      </c>
      <c r="L262" s="62">
        <f t="shared" si="48"/>
        <v>0</v>
      </c>
      <c r="M262" s="62">
        <f t="shared" si="49"/>
        <v>0</v>
      </c>
      <c r="N262" s="3">
        <v>0</v>
      </c>
      <c r="O262" s="63">
        <f t="shared" si="50"/>
        <v>0</v>
      </c>
      <c r="P262" s="62">
        <f t="shared" si="51"/>
        <v>0</v>
      </c>
      <c r="Q262" s="62">
        <v>0</v>
      </c>
      <c r="R262" s="49">
        <f t="shared" si="52"/>
        <v>0</v>
      </c>
      <c r="S262" s="64">
        <v>0</v>
      </c>
      <c r="T262" s="51">
        <v>0</v>
      </c>
      <c r="U262" s="64">
        <f t="shared" si="53"/>
        <v>0</v>
      </c>
      <c r="V262" s="49">
        <f t="shared" si="54"/>
        <v>0</v>
      </c>
      <c r="W262" s="49">
        <v>0</v>
      </c>
      <c r="X262" s="49">
        <f t="shared" si="45"/>
        <v>0</v>
      </c>
      <c r="Y262" s="49"/>
    </row>
    <row r="263" spans="5:25" ht="12.75">
      <c r="E263" s="1" t="s">
        <v>277</v>
      </c>
      <c r="F263" s="47">
        <v>0</v>
      </c>
      <c r="G263" s="48">
        <f t="shared" si="46"/>
        <v>0</v>
      </c>
      <c r="H263" s="3">
        <v>0</v>
      </c>
      <c r="I263" s="62">
        <f t="shared" si="47"/>
        <v>0</v>
      </c>
      <c r="J263" s="3">
        <v>0</v>
      </c>
      <c r="K263" s="3">
        <v>0</v>
      </c>
      <c r="L263" s="62">
        <f t="shared" si="48"/>
        <v>0</v>
      </c>
      <c r="M263" s="62">
        <f t="shared" si="49"/>
        <v>0</v>
      </c>
      <c r="N263" s="3">
        <v>0</v>
      </c>
      <c r="O263" s="63">
        <f t="shared" si="50"/>
        <v>0</v>
      </c>
      <c r="P263" s="62">
        <f t="shared" si="51"/>
        <v>0</v>
      </c>
      <c r="Q263" s="62">
        <v>113</v>
      </c>
      <c r="R263" s="49">
        <f t="shared" si="52"/>
        <v>0</v>
      </c>
      <c r="S263" s="64">
        <v>0</v>
      </c>
      <c r="T263" s="51">
        <v>0</v>
      </c>
      <c r="U263" s="64">
        <f t="shared" si="53"/>
        <v>0</v>
      </c>
      <c r="V263" s="49">
        <f t="shared" si="54"/>
        <v>0</v>
      </c>
      <c r="W263" s="49">
        <v>0</v>
      </c>
      <c r="X263" s="49">
        <f t="shared" si="45"/>
        <v>0</v>
      </c>
      <c r="Y263" s="49"/>
    </row>
    <row r="264" spans="5:25" ht="12.75">
      <c r="E264" s="1" t="s">
        <v>278</v>
      </c>
      <c r="F264" s="47">
        <v>0</v>
      </c>
      <c r="G264" s="48">
        <f t="shared" si="46"/>
        <v>0</v>
      </c>
      <c r="H264" s="3">
        <v>0</v>
      </c>
      <c r="I264" s="62">
        <f t="shared" si="47"/>
        <v>0</v>
      </c>
      <c r="J264" s="3">
        <v>0</v>
      </c>
      <c r="K264" s="3">
        <v>0</v>
      </c>
      <c r="L264" s="62">
        <f t="shared" si="48"/>
        <v>0</v>
      </c>
      <c r="M264" s="62">
        <f t="shared" si="49"/>
        <v>0</v>
      </c>
      <c r="N264" s="3">
        <v>0</v>
      </c>
      <c r="O264" s="63">
        <f t="shared" si="50"/>
        <v>0</v>
      </c>
      <c r="P264" s="62">
        <f t="shared" si="51"/>
        <v>0</v>
      </c>
      <c r="Q264" s="62">
        <v>6935</v>
      </c>
      <c r="R264" s="49">
        <f t="shared" si="52"/>
        <v>0</v>
      </c>
      <c r="S264" s="64">
        <v>1283</v>
      </c>
      <c r="T264" s="51">
        <v>1283</v>
      </c>
      <c r="U264" s="64">
        <f t="shared" si="53"/>
        <v>1386</v>
      </c>
      <c r="V264" s="49">
        <f t="shared" si="54"/>
        <v>1283</v>
      </c>
      <c r="W264" s="49">
        <v>0</v>
      </c>
      <c r="X264" s="49">
        <f t="shared" si="45"/>
        <v>1283</v>
      </c>
      <c r="Y264" s="49"/>
    </row>
    <row r="265" spans="5:25" ht="12.75">
      <c r="E265" s="1" t="s">
        <v>279</v>
      </c>
      <c r="F265" s="47">
        <v>0</v>
      </c>
      <c r="G265" s="48">
        <f t="shared" si="46"/>
        <v>0</v>
      </c>
      <c r="H265" s="3">
        <v>0</v>
      </c>
      <c r="I265" s="62">
        <f t="shared" si="47"/>
        <v>0</v>
      </c>
      <c r="J265" s="3">
        <v>0</v>
      </c>
      <c r="K265" s="3">
        <v>0</v>
      </c>
      <c r="L265" s="62">
        <f t="shared" si="48"/>
        <v>0</v>
      </c>
      <c r="M265" s="62">
        <f t="shared" si="49"/>
        <v>0</v>
      </c>
      <c r="N265" s="3">
        <v>0</v>
      </c>
      <c r="O265" s="63">
        <f t="shared" si="50"/>
        <v>0</v>
      </c>
      <c r="P265" s="62">
        <f t="shared" si="51"/>
        <v>0</v>
      </c>
      <c r="Q265" s="62">
        <v>0</v>
      </c>
      <c r="R265" s="49">
        <f t="shared" si="52"/>
        <v>0</v>
      </c>
      <c r="S265" s="64">
        <v>0</v>
      </c>
      <c r="T265" s="51">
        <v>0</v>
      </c>
      <c r="U265" s="64">
        <f t="shared" si="53"/>
        <v>0</v>
      </c>
      <c r="V265" s="49">
        <f t="shared" si="54"/>
        <v>0</v>
      </c>
      <c r="W265" s="49">
        <v>0</v>
      </c>
      <c r="X265" s="49">
        <f t="shared" si="45"/>
        <v>0</v>
      </c>
      <c r="Y265" s="49"/>
    </row>
    <row r="266" spans="5:25" ht="12.75">
      <c r="E266" s="1" t="s">
        <v>280</v>
      </c>
      <c r="F266" s="47">
        <v>0</v>
      </c>
      <c r="G266" s="48">
        <f t="shared" si="46"/>
        <v>0</v>
      </c>
      <c r="H266" s="3">
        <v>0</v>
      </c>
      <c r="I266" s="62">
        <f t="shared" si="47"/>
        <v>0</v>
      </c>
      <c r="J266" s="3">
        <v>0</v>
      </c>
      <c r="K266" s="3">
        <v>0</v>
      </c>
      <c r="L266" s="62">
        <f t="shared" si="48"/>
        <v>0</v>
      </c>
      <c r="M266" s="62">
        <f t="shared" si="49"/>
        <v>0</v>
      </c>
      <c r="N266" s="3">
        <v>0</v>
      </c>
      <c r="O266" s="63">
        <f t="shared" si="50"/>
        <v>0</v>
      </c>
      <c r="P266" s="62">
        <f t="shared" si="51"/>
        <v>0</v>
      </c>
      <c r="Q266" s="62">
        <v>0</v>
      </c>
      <c r="R266" s="49">
        <f t="shared" si="52"/>
        <v>0</v>
      </c>
      <c r="S266" s="64">
        <v>0</v>
      </c>
      <c r="T266" s="51">
        <v>0</v>
      </c>
      <c r="U266" s="64">
        <f t="shared" si="53"/>
        <v>0</v>
      </c>
      <c r="V266" s="49">
        <f t="shared" si="54"/>
        <v>0</v>
      </c>
      <c r="W266" s="49">
        <v>0</v>
      </c>
      <c r="X266" s="49">
        <f t="shared" si="45"/>
        <v>0</v>
      </c>
      <c r="Y266" s="49"/>
    </row>
    <row r="267" spans="5:25" ht="12.75">
      <c r="E267" s="1" t="s">
        <v>281</v>
      </c>
      <c r="F267" s="47">
        <v>0</v>
      </c>
      <c r="G267" s="48">
        <f t="shared" si="46"/>
        <v>0</v>
      </c>
      <c r="H267" s="3">
        <v>0</v>
      </c>
      <c r="I267" s="62">
        <f t="shared" si="47"/>
        <v>0</v>
      </c>
      <c r="J267" s="3">
        <v>0</v>
      </c>
      <c r="K267" s="3">
        <v>0</v>
      </c>
      <c r="L267" s="62">
        <f t="shared" si="48"/>
        <v>0</v>
      </c>
      <c r="M267" s="62">
        <f t="shared" si="49"/>
        <v>0</v>
      </c>
      <c r="N267" s="3">
        <v>0</v>
      </c>
      <c r="O267" s="63">
        <f t="shared" si="50"/>
        <v>0</v>
      </c>
      <c r="P267" s="62">
        <f t="shared" si="51"/>
        <v>0</v>
      </c>
      <c r="Q267" s="62">
        <v>325</v>
      </c>
      <c r="R267" s="49">
        <f t="shared" si="52"/>
        <v>0</v>
      </c>
      <c r="S267" s="64">
        <v>0</v>
      </c>
      <c r="T267" s="51">
        <v>0</v>
      </c>
      <c r="U267" s="64">
        <f t="shared" si="53"/>
        <v>0</v>
      </c>
      <c r="V267" s="49">
        <f t="shared" si="54"/>
        <v>0</v>
      </c>
      <c r="W267" s="49">
        <v>0</v>
      </c>
      <c r="X267" s="49">
        <f>V267+W267</f>
        <v>0</v>
      </c>
      <c r="Y267" s="49"/>
    </row>
    <row r="268" spans="5:25" ht="12.75">
      <c r="E268" s="1" t="s">
        <v>282</v>
      </c>
      <c r="F268" s="47">
        <v>0</v>
      </c>
      <c r="G268" s="48">
        <f t="shared" si="46"/>
        <v>0</v>
      </c>
      <c r="H268" s="3">
        <v>0</v>
      </c>
      <c r="I268" s="62">
        <f t="shared" si="47"/>
        <v>0</v>
      </c>
      <c r="J268" s="3">
        <v>0</v>
      </c>
      <c r="K268" s="3">
        <v>0</v>
      </c>
      <c r="L268" s="62">
        <f t="shared" si="48"/>
        <v>0</v>
      </c>
      <c r="M268" s="62">
        <f t="shared" si="49"/>
        <v>0</v>
      </c>
      <c r="N268" s="3">
        <v>0</v>
      </c>
      <c r="O268" s="63">
        <f t="shared" si="50"/>
        <v>0</v>
      </c>
      <c r="P268" s="62">
        <f t="shared" si="51"/>
        <v>0</v>
      </c>
      <c r="Q268" s="62">
        <v>0</v>
      </c>
      <c r="R268" s="49">
        <f t="shared" si="52"/>
        <v>0</v>
      </c>
      <c r="S268" s="64">
        <v>0</v>
      </c>
      <c r="T268" s="51">
        <v>0</v>
      </c>
      <c r="U268" s="64">
        <f t="shared" si="53"/>
        <v>0</v>
      </c>
      <c r="V268" s="49">
        <f t="shared" si="54"/>
        <v>0</v>
      </c>
      <c r="W268" s="49">
        <v>0</v>
      </c>
      <c r="X268" s="49">
        <f>V268+W268</f>
        <v>0</v>
      </c>
      <c r="Y268" s="49"/>
    </row>
    <row r="269" spans="5:25" ht="12.75">
      <c r="E269" s="1" t="s">
        <v>283</v>
      </c>
      <c r="F269" s="47">
        <v>0</v>
      </c>
      <c r="G269" s="48">
        <f t="shared" si="46"/>
        <v>0</v>
      </c>
      <c r="H269" s="3">
        <v>0</v>
      </c>
      <c r="I269" s="62">
        <f t="shared" si="47"/>
        <v>0</v>
      </c>
      <c r="J269" s="3">
        <v>0</v>
      </c>
      <c r="K269" s="3">
        <v>0</v>
      </c>
      <c r="L269" s="62">
        <f t="shared" si="48"/>
        <v>0</v>
      </c>
      <c r="M269" s="62">
        <f t="shared" si="49"/>
        <v>0</v>
      </c>
      <c r="N269" s="3">
        <v>0</v>
      </c>
      <c r="O269" s="63">
        <f t="shared" si="50"/>
        <v>0</v>
      </c>
      <c r="P269" s="62">
        <f t="shared" si="51"/>
        <v>0</v>
      </c>
      <c r="Q269" s="62">
        <v>4287</v>
      </c>
      <c r="R269" s="49">
        <f t="shared" si="52"/>
        <v>0</v>
      </c>
      <c r="S269" s="64">
        <v>1605</v>
      </c>
      <c r="T269" s="51">
        <v>1605</v>
      </c>
      <c r="U269" s="64">
        <f t="shared" si="53"/>
        <v>1733</v>
      </c>
      <c r="V269" s="49">
        <f t="shared" si="54"/>
        <v>1605</v>
      </c>
      <c r="W269" s="49">
        <v>0</v>
      </c>
      <c r="X269" s="49">
        <f>V269+W269</f>
        <v>1605</v>
      </c>
      <c r="Y269" s="49"/>
    </row>
    <row r="270" spans="5:25" ht="12.75">
      <c r="E270" s="1" t="s">
        <v>284</v>
      </c>
      <c r="F270" s="47">
        <v>0</v>
      </c>
      <c r="G270" s="48">
        <f t="shared" si="46"/>
        <v>0</v>
      </c>
      <c r="H270" s="3">
        <v>0</v>
      </c>
      <c r="I270" s="62">
        <f t="shared" si="47"/>
        <v>0</v>
      </c>
      <c r="J270" s="3">
        <v>0</v>
      </c>
      <c r="K270" s="3">
        <v>0</v>
      </c>
      <c r="L270" s="62">
        <f t="shared" si="48"/>
        <v>0</v>
      </c>
      <c r="M270" s="62">
        <f t="shared" si="49"/>
        <v>0</v>
      </c>
      <c r="N270" s="3">
        <v>0</v>
      </c>
      <c r="O270" s="63">
        <f t="shared" si="50"/>
        <v>0</v>
      </c>
      <c r="P270" s="62">
        <f t="shared" si="51"/>
        <v>0</v>
      </c>
      <c r="Q270" s="62">
        <v>2530</v>
      </c>
      <c r="R270" s="49">
        <f t="shared" si="52"/>
        <v>0</v>
      </c>
      <c r="S270" s="64">
        <v>0</v>
      </c>
      <c r="T270" s="51">
        <v>0</v>
      </c>
      <c r="U270" s="64">
        <f t="shared" si="53"/>
        <v>0</v>
      </c>
      <c r="V270" s="49">
        <f t="shared" si="54"/>
        <v>0</v>
      </c>
      <c r="W270" s="49">
        <v>0</v>
      </c>
      <c r="X270" s="49">
        <f>V270+W270</f>
        <v>0</v>
      </c>
      <c r="Y270" s="49"/>
    </row>
    <row r="271" spans="5:25" ht="12.75">
      <c r="E271" s="1" t="s">
        <v>285</v>
      </c>
      <c r="F271" s="47">
        <v>0</v>
      </c>
      <c r="G271" s="48">
        <f t="shared" si="46"/>
        <v>0</v>
      </c>
      <c r="H271" s="3">
        <v>0</v>
      </c>
      <c r="I271" s="62">
        <f t="shared" si="47"/>
        <v>0</v>
      </c>
      <c r="J271" s="3">
        <v>0</v>
      </c>
      <c r="K271" s="3">
        <v>0</v>
      </c>
      <c r="L271" s="62">
        <f t="shared" si="48"/>
        <v>0</v>
      </c>
      <c r="M271" s="62">
        <f t="shared" si="49"/>
        <v>0</v>
      </c>
      <c r="N271" s="3">
        <v>0</v>
      </c>
      <c r="O271" s="63">
        <f t="shared" si="50"/>
        <v>0</v>
      </c>
      <c r="P271" s="62">
        <f t="shared" si="51"/>
        <v>0</v>
      </c>
      <c r="Q271" s="62">
        <v>12217</v>
      </c>
      <c r="R271" s="49">
        <f t="shared" si="52"/>
        <v>0</v>
      </c>
      <c r="S271" s="64">
        <v>1639</v>
      </c>
      <c r="T271" s="51">
        <v>1639</v>
      </c>
      <c r="U271" s="64">
        <f t="shared" si="53"/>
        <v>1770</v>
      </c>
      <c r="V271" s="49">
        <f t="shared" si="54"/>
        <v>1639</v>
      </c>
      <c r="W271" s="49">
        <v>0</v>
      </c>
      <c r="X271" s="49">
        <f>V271+W271</f>
        <v>1639</v>
      </c>
      <c r="Y271" s="49"/>
    </row>
    <row r="272" spans="14:19" ht="15">
      <c r="N272" s="65"/>
      <c r="O272" s="1"/>
      <c r="Q272" s="22"/>
      <c r="S272" s="1">
        <f>COUNTIF(S10:S271,"&gt;0")</f>
        <v>185</v>
      </c>
    </row>
    <row r="273" spans="6:16" ht="15">
      <c r="F273" s="66"/>
      <c r="G273" s="67"/>
      <c r="I273" s="67"/>
      <c r="J273" s="67"/>
      <c r="K273" s="66"/>
      <c r="L273" s="68"/>
      <c r="M273" s="68"/>
      <c r="N273" s="69"/>
      <c r="O273" s="70"/>
      <c r="P273" s="22"/>
    </row>
    <row r="274" ht="15">
      <c r="N274" s="65"/>
    </row>
    <row r="275" ht="15">
      <c r="N275" s="65"/>
    </row>
    <row r="276" spans="6:14" ht="15">
      <c r="F276" s="71"/>
      <c r="N276" s="65"/>
    </row>
    <row r="277" spans="6:14" ht="15">
      <c r="F277" s="71"/>
      <c r="N277" s="65"/>
    </row>
    <row r="278" spans="6:14" ht="15">
      <c r="F278" s="71"/>
      <c r="N278" s="65"/>
    </row>
    <row r="279" ht="15">
      <c r="N279" s="65"/>
    </row>
  </sheetData>
  <sheetProtection sheet="1" objects="1" scenarios="1"/>
  <printOptions/>
  <pageMargins left="0.26" right="0.26" top="0.68" bottom="0.57" header="0.3" footer="0.3"/>
  <pageSetup fitToHeight="0" horizontalDpi="600" verticalDpi="600" orientation="landscape" scale="85" r:id="rId2"/>
  <headerFooter>
    <oddHeader>&amp;LBased on Actual 2014-15 ADM
 as of March 10, 2016
&amp;C&amp;11New Hampshire Department of Education
Division of Program Support
Bureau of Data Management
Final FY2016 
Municipal Summary of Adequacy Aid &amp;RRevised on 
March 14, 2016
</oddHeader>
    <oddFooter>&amp;L&amp;9&amp;F&amp;C&amp;9page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2016-03-17T12:38:29Z</cp:lastPrinted>
  <dcterms:created xsi:type="dcterms:W3CDTF">2016-03-17T12:34:25Z</dcterms:created>
  <dcterms:modified xsi:type="dcterms:W3CDTF">2016-03-21T15:24:17Z</dcterms:modified>
  <cp:category/>
  <cp:version/>
  <cp:contentType/>
  <cp:contentStatus/>
</cp:coreProperties>
</file>