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OPS\BDM\AIDS\Adequacy Aid\FY2020\3-Final Adequacy Aid 2020 March xx 2020\Web Documents\"/>
    </mc:Choice>
  </mc:AlternateContent>
  <bookViews>
    <workbookView xWindow="0" yWindow="0" windowWidth="28800" windowHeight="12300"/>
  </bookViews>
  <sheets>
    <sheet name="FY2020 Muni Rpt " sheetId="1" r:id="rId1"/>
  </sheets>
  <definedNames>
    <definedName name="_xlnm.Print_Area" localSheetId="0">'FY2020 Muni Rpt '!$E$1:$W$270</definedName>
    <definedName name="_xlnm.Print_Titles" localSheetId="0">'FY2020 Muni Rpt '!$E:$E,'FY2020 Muni Rpt 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70" i="1" l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W255" i="1"/>
  <c r="V255" i="1"/>
  <c r="V254" i="1"/>
  <c r="W254" i="1" s="1"/>
  <c r="V253" i="1"/>
  <c r="C253" i="1"/>
  <c r="V252" i="1"/>
  <c r="C252" i="1"/>
  <c r="V251" i="1"/>
  <c r="C251" i="1"/>
  <c r="V250" i="1"/>
  <c r="C250" i="1"/>
  <c r="V249" i="1"/>
  <c r="C249" i="1"/>
  <c r="V248" i="1"/>
  <c r="C248" i="1"/>
  <c r="V247" i="1"/>
  <c r="C247" i="1"/>
  <c r="V246" i="1"/>
  <c r="C246" i="1"/>
  <c r="V245" i="1"/>
  <c r="C245" i="1"/>
  <c r="V244" i="1"/>
  <c r="C244" i="1"/>
  <c r="V243" i="1"/>
  <c r="C243" i="1"/>
  <c r="V242" i="1"/>
  <c r="C242" i="1"/>
  <c r="V241" i="1"/>
  <c r="C241" i="1"/>
  <c r="V240" i="1"/>
  <c r="C240" i="1"/>
  <c r="V239" i="1"/>
  <c r="C239" i="1"/>
  <c r="V238" i="1"/>
  <c r="C238" i="1"/>
  <c r="V237" i="1"/>
  <c r="C237" i="1"/>
  <c r="V236" i="1"/>
  <c r="C236" i="1"/>
  <c r="V235" i="1"/>
  <c r="C235" i="1"/>
  <c r="V234" i="1"/>
  <c r="C234" i="1"/>
  <c r="V233" i="1"/>
  <c r="C233" i="1"/>
  <c r="V232" i="1"/>
  <c r="C232" i="1"/>
  <c r="V231" i="1"/>
  <c r="C231" i="1"/>
  <c r="V230" i="1"/>
  <c r="C230" i="1"/>
  <c r="V229" i="1"/>
  <c r="C229" i="1"/>
  <c r="V228" i="1"/>
  <c r="C228" i="1"/>
  <c r="V227" i="1"/>
  <c r="C227" i="1"/>
  <c r="V226" i="1"/>
  <c r="C226" i="1"/>
  <c r="V225" i="1"/>
  <c r="C225" i="1"/>
  <c r="V224" i="1"/>
  <c r="C224" i="1"/>
  <c r="V223" i="1"/>
  <c r="C223" i="1"/>
  <c r="V222" i="1"/>
  <c r="C222" i="1"/>
  <c r="V221" i="1"/>
  <c r="C221" i="1"/>
  <c r="V220" i="1"/>
  <c r="C220" i="1"/>
  <c r="V219" i="1"/>
  <c r="C219" i="1"/>
  <c r="V218" i="1"/>
  <c r="C218" i="1"/>
  <c r="V217" i="1"/>
  <c r="C217" i="1"/>
  <c r="V216" i="1"/>
  <c r="C216" i="1"/>
  <c r="V215" i="1"/>
  <c r="C215" i="1"/>
  <c r="V214" i="1"/>
  <c r="C214" i="1"/>
  <c r="V213" i="1"/>
  <c r="C213" i="1"/>
  <c r="V212" i="1"/>
  <c r="C212" i="1"/>
  <c r="V211" i="1"/>
  <c r="C211" i="1"/>
  <c r="V210" i="1"/>
  <c r="C210" i="1"/>
  <c r="V209" i="1"/>
  <c r="C209" i="1"/>
  <c r="V208" i="1"/>
  <c r="C208" i="1"/>
  <c r="V207" i="1"/>
  <c r="C207" i="1"/>
  <c r="V206" i="1"/>
  <c r="C206" i="1"/>
  <c r="V205" i="1"/>
  <c r="C205" i="1"/>
  <c r="V204" i="1"/>
  <c r="C204" i="1"/>
  <c r="V203" i="1"/>
  <c r="C203" i="1"/>
  <c r="V202" i="1"/>
  <c r="C202" i="1"/>
  <c r="V201" i="1"/>
  <c r="C201" i="1"/>
  <c r="V200" i="1"/>
  <c r="C200" i="1"/>
  <c r="V199" i="1"/>
  <c r="C199" i="1"/>
  <c r="V198" i="1"/>
  <c r="C198" i="1"/>
  <c r="V197" i="1"/>
  <c r="C197" i="1"/>
  <c r="V196" i="1"/>
  <c r="C196" i="1"/>
  <c r="V195" i="1"/>
  <c r="C195" i="1"/>
  <c r="V194" i="1"/>
  <c r="C194" i="1"/>
  <c r="V193" i="1"/>
  <c r="C193" i="1"/>
  <c r="V192" i="1"/>
  <c r="C192" i="1"/>
  <c r="V191" i="1"/>
  <c r="C191" i="1"/>
  <c r="V190" i="1"/>
  <c r="C190" i="1"/>
  <c r="V189" i="1"/>
  <c r="C189" i="1"/>
  <c r="V188" i="1"/>
  <c r="C188" i="1"/>
  <c r="V187" i="1"/>
  <c r="C187" i="1"/>
  <c r="V186" i="1"/>
  <c r="C186" i="1"/>
  <c r="V185" i="1"/>
  <c r="C185" i="1"/>
  <c r="V184" i="1"/>
  <c r="C184" i="1"/>
  <c r="V183" i="1"/>
  <c r="C183" i="1"/>
  <c r="V182" i="1"/>
  <c r="C182" i="1"/>
  <c r="V181" i="1"/>
  <c r="C181" i="1"/>
  <c r="V180" i="1"/>
  <c r="C180" i="1"/>
  <c r="V179" i="1"/>
  <c r="C179" i="1"/>
  <c r="V178" i="1"/>
  <c r="C178" i="1"/>
  <c r="V177" i="1"/>
  <c r="C177" i="1"/>
  <c r="V176" i="1"/>
  <c r="C176" i="1"/>
  <c r="V175" i="1"/>
  <c r="C175" i="1"/>
  <c r="V174" i="1"/>
  <c r="C174" i="1"/>
  <c r="V173" i="1"/>
  <c r="C173" i="1"/>
  <c r="V172" i="1"/>
  <c r="C172" i="1"/>
  <c r="V171" i="1"/>
  <c r="C171" i="1"/>
  <c r="V170" i="1"/>
  <c r="C170" i="1"/>
  <c r="V169" i="1"/>
  <c r="C169" i="1"/>
  <c r="V168" i="1"/>
  <c r="C168" i="1"/>
  <c r="V167" i="1"/>
  <c r="C167" i="1"/>
  <c r="V166" i="1"/>
  <c r="C166" i="1"/>
  <c r="V165" i="1"/>
  <c r="C165" i="1"/>
  <c r="V164" i="1"/>
  <c r="C164" i="1"/>
  <c r="V163" i="1"/>
  <c r="C163" i="1"/>
  <c r="V162" i="1"/>
  <c r="C162" i="1"/>
  <c r="V161" i="1"/>
  <c r="C161" i="1"/>
  <c r="V160" i="1"/>
  <c r="C160" i="1"/>
  <c r="V159" i="1"/>
  <c r="C159" i="1"/>
  <c r="V158" i="1"/>
  <c r="C158" i="1"/>
  <c r="V157" i="1"/>
  <c r="C157" i="1"/>
  <c r="V156" i="1"/>
  <c r="C156" i="1"/>
  <c r="V155" i="1"/>
  <c r="C155" i="1"/>
  <c r="V154" i="1"/>
  <c r="C154" i="1"/>
  <c r="V153" i="1"/>
  <c r="C153" i="1"/>
  <c r="V152" i="1"/>
  <c r="C152" i="1"/>
  <c r="V151" i="1"/>
  <c r="C151" i="1"/>
  <c r="V150" i="1"/>
  <c r="C150" i="1"/>
  <c r="V149" i="1"/>
  <c r="C149" i="1"/>
  <c r="V148" i="1"/>
  <c r="C148" i="1"/>
  <c r="V147" i="1"/>
  <c r="C147" i="1"/>
  <c r="V146" i="1"/>
  <c r="C146" i="1"/>
  <c r="V145" i="1"/>
  <c r="C145" i="1"/>
  <c r="V144" i="1"/>
  <c r="C144" i="1"/>
  <c r="V143" i="1"/>
  <c r="C143" i="1"/>
  <c r="V142" i="1"/>
  <c r="C142" i="1"/>
  <c r="V141" i="1"/>
  <c r="C141" i="1"/>
  <c r="V140" i="1"/>
  <c r="C140" i="1"/>
  <c r="V139" i="1"/>
  <c r="C139" i="1"/>
  <c r="V138" i="1"/>
  <c r="C138" i="1"/>
  <c r="V137" i="1"/>
  <c r="C137" i="1"/>
  <c r="V136" i="1"/>
  <c r="C136" i="1"/>
  <c r="V135" i="1"/>
  <c r="C135" i="1"/>
  <c r="V134" i="1"/>
  <c r="C134" i="1"/>
  <c r="V133" i="1"/>
  <c r="C133" i="1"/>
  <c r="V132" i="1"/>
  <c r="C132" i="1"/>
  <c r="V131" i="1"/>
  <c r="C131" i="1"/>
  <c r="V130" i="1"/>
  <c r="C130" i="1"/>
  <c r="V129" i="1"/>
  <c r="C129" i="1"/>
  <c r="V128" i="1"/>
  <c r="C128" i="1"/>
  <c r="V127" i="1"/>
  <c r="C127" i="1"/>
  <c r="V126" i="1"/>
  <c r="C126" i="1"/>
  <c r="V125" i="1"/>
  <c r="C125" i="1"/>
  <c r="V124" i="1"/>
  <c r="C124" i="1"/>
  <c r="V123" i="1"/>
  <c r="C123" i="1"/>
  <c r="V122" i="1"/>
  <c r="C122" i="1"/>
  <c r="V121" i="1"/>
  <c r="C121" i="1"/>
  <c r="V120" i="1"/>
  <c r="C120" i="1"/>
  <c r="V119" i="1"/>
  <c r="C119" i="1"/>
  <c r="V118" i="1"/>
  <c r="C118" i="1"/>
  <c r="V117" i="1"/>
  <c r="C117" i="1"/>
  <c r="V116" i="1"/>
  <c r="C116" i="1"/>
  <c r="V115" i="1"/>
  <c r="C115" i="1"/>
  <c r="V114" i="1"/>
  <c r="C114" i="1"/>
  <c r="V113" i="1"/>
  <c r="C113" i="1"/>
  <c r="V112" i="1"/>
  <c r="C112" i="1"/>
  <c r="V111" i="1"/>
  <c r="C111" i="1"/>
  <c r="V110" i="1"/>
  <c r="C110" i="1"/>
  <c r="V109" i="1"/>
  <c r="C109" i="1"/>
  <c r="V108" i="1"/>
  <c r="C108" i="1"/>
  <c r="V107" i="1"/>
  <c r="C107" i="1"/>
  <c r="V106" i="1"/>
  <c r="C106" i="1"/>
  <c r="V105" i="1"/>
  <c r="C105" i="1"/>
  <c r="V104" i="1"/>
  <c r="C104" i="1"/>
  <c r="V103" i="1"/>
  <c r="C103" i="1"/>
  <c r="V102" i="1"/>
  <c r="C102" i="1"/>
  <c r="V101" i="1"/>
  <c r="C101" i="1"/>
  <c r="V100" i="1"/>
  <c r="C100" i="1"/>
  <c r="V99" i="1"/>
  <c r="C99" i="1"/>
  <c r="V98" i="1"/>
  <c r="C98" i="1"/>
  <c r="V97" i="1"/>
  <c r="C97" i="1"/>
  <c r="V96" i="1"/>
  <c r="C96" i="1"/>
  <c r="V95" i="1"/>
  <c r="C95" i="1"/>
  <c r="V94" i="1"/>
  <c r="C94" i="1"/>
  <c r="V93" i="1"/>
  <c r="C93" i="1"/>
  <c r="V92" i="1"/>
  <c r="C92" i="1"/>
  <c r="V91" i="1"/>
  <c r="C91" i="1"/>
  <c r="V90" i="1"/>
  <c r="C90" i="1"/>
  <c r="V89" i="1"/>
  <c r="C89" i="1"/>
  <c r="V88" i="1"/>
  <c r="C88" i="1"/>
  <c r="V87" i="1"/>
  <c r="C87" i="1"/>
  <c r="V86" i="1"/>
  <c r="C86" i="1"/>
  <c r="V85" i="1"/>
  <c r="C85" i="1"/>
  <c r="V84" i="1"/>
  <c r="C84" i="1"/>
  <c r="V83" i="1"/>
  <c r="C83" i="1"/>
  <c r="V82" i="1"/>
  <c r="C82" i="1"/>
  <c r="V81" i="1"/>
  <c r="C81" i="1"/>
  <c r="V80" i="1"/>
  <c r="C80" i="1"/>
  <c r="V79" i="1"/>
  <c r="C79" i="1"/>
  <c r="V78" i="1"/>
  <c r="C78" i="1"/>
  <c r="V77" i="1"/>
  <c r="C77" i="1"/>
  <c r="V76" i="1"/>
  <c r="C76" i="1"/>
  <c r="V75" i="1"/>
  <c r="C75" i="1"/>
  <c r="V74" i="1"/>
  <c r="C74" i="1"/>
  <c r="V73" i="1"/>
  <c r="C73" i="1"/>
  <c r="V72" i="1"/>
  <c r="C72" i="1"/>
  <c r="V71" i="1"/>
  <c r="C71" i="1"/>
  <c r="V70" i="1"/>
  <c r="C70" i="1"/>
  <c r="V69" i="1"/>
  <c r="C69" i="1"/>
  <c r="V68" i="1"/>
  <c r="C68" i="1"/>
  <c r="V67" i="1"/>
  <c r="C67" i="1"/>
  <c r="V66" i="1"/>
  <c r="C66" i="1"/>
  <c r="V65" i="1"/>
  <c r="C65" i="1"/>
  <c r="V64" i="1"/>
  <c r="C64" i="1"/>
  <c r="V63" i="1"/>
  <c r="C63" i="1"/>
  <c r="V62" i="1"/>
  <c r="C62" i="1"/>
  <c r="V61" i="1"/>
  <c r="C61" i="1"/>
  <c r="V60" i="1"/>
  <c r="C60" i="1"/>
  <c r="V59" i="1"/>
  <c r="C59" i="1"/>
  <c r="V58" i="1"/>
  <c r="C58" i="1"/>
  <c r="V57" i="1"/>
  <c r="C57" i="1"/>
  <c r="V56" i="1"/>
  <c r="C56" i="1"/>
  <c r="V55" i="1"/>
  <c r="C55" i="1"/>
  <c r="V54" i="1"/>
  <c r="C54" i="1"/>
  <c r="V53" i="1"/>
  <c r="C53" i="1"/>
  <c r="V52" i="1"/>
  <c r="C52" i="1"/>
  <c r="V51" i="1"/>
  <c r="C51" i="1"/>
  <c r="V50" i="1"/>
  <c r="C50" i="1"/>
  <c r="M50" i="1"/>
  <c r="V49" i="1"/>
  <c r="C49" i="1"/>
  <c r="V48" i="1"/>
  <c r="C48" i="1"/>
  <c r="V47" i="1"/>
  <c r="C47" i="1"/>
  <c r="V46" i="1"/>
  <c r="C46" i="1"/>
  <c r="V45" i="1"/>
  <c r="C45" i="1"/>
  <c r="V44" i="1"/>
  <c r="C44" i="1"/>
  <c r="V43" i="1"/>
  <c r="G43" i="1"/>
  <c r="C43" i="1"/>
  <c r="I43" i="1"/>
  <c r="V42" i="1"/>
  <c r="C42" i="1"/>
  <c r="V41" i="1"/>
  <c r="I41" i="1"/>
  <c r="C41" i="1"/>
  <c r="V40" i="1"/>
  <c r="O40" i="1"/>
  <c r="K40" i="1"/>
  <c r="C40" i="1"/>
  <c r="V39" i="1"/>
  <c r="G39" i="1"/>
  <c r="C39" i="1"/>
  <c r="I39" i="1"/>
  <c r="V38" i="1"/>
  <c r="C38" i="1"/>
  <c r="I38" i="1"/>
  <c r="V37" i="1"/>
  <c r="I37" i="1"/>
  <c r="C37" i="1"/>
  <c r="V36" i="1"/>
  <c r="O36" i="1"/>
  <c r="K36" i="1"/>
  <c r="C36" i="1"/>
  <c r="V35" i="1"/>
  <c r="C35" i="1"/>
  <c r="I35" i="1"/>
  <c r="V34" i="1"/>
  <c r="M34" i="1"/>
  <c r="C34" i="1"/>
  <c r="V33" i="1"/>
  <c r="M33" i="1"/>
  <c r="I33" i="1"/>
  <c r="C33" i="1"/>
  <c r="V32" i="1"/>
  <c r="O32" i="1"/>
  <c r="K32" i="1"/>
  <c r="C32" i="1"/>
  <c r="V31" i="1"/>
  <c r="C31" i="1"/>
  <c r="I31" i="1"/>
  <c r="V30" i="1"/>
  <c r="M30" i="1"/>
  <c r="C30" i="1"/>
  <c r="V29" i="1"/>
  <c r="M29" i="1"/>
  <c r="I29" i="1"/>
  <c r="C29" i="1"/>
  <c r="V28" i="1"/>
  <c r="O28" i="1"/>
  <c r="K28" i="1"/>
  <c r="C28" i="1"/>
  <c r="V27" i="1"/>
  <c r="C27" i="1"/>
  <c r="I27" i="1"/>
  <c r="V26" i="1"/>
  <c r="M26" i="1"/>
  <c r="C26" i="1"/>
  <c r="V25" i="1"/>
  <c r="O25" i="1"/>
  <c r="C25" i="1"/>
  <c r="K25" i="1"/>
  <c r="V24" i="1"/>
  <c r="M24" i="1"/>
  <c r="I24" i="1"/>
  <c r="C24" i="1"/>
  <c r="K24" i="1"/>
  <c r="V23" i="1"/>
  <c r="O23" i="1"/>
  <c r="M23" i="1"/>
  <c r="K23" i="1"/>
  <c r="I23" i="1"/>
  <c r="C23" i="1"/>
  <c r="V22" i="1"/>
  <c r="O22" i="1"/>
  <c r="K22" i="1"/>
  <c r="C22" i="1"/>
  <c r="M22" i="1"/>
  <c r="V21" i="1"/>
  <c r="O21" i="1"/>
  <c r="C21" i="1"/>
  <c r="K21" i="1"/>
  <c r="V20" i="1"/>
  <c r="M20" i="1"/>
  <c r="I20" i="1"/>
  <c r="C20" i="1"/>
  <c r="K20" i="1"/>
  <c r="V19" i="1"/>
  <c r="O19" i="1"/>
  <c r="M19" i="1"/>
  <c r="K19" i="1"/>
  <c r="I19" i="1"/>
  <c r="C19" i="1"/>
  <c r="V18" i="1"/>
  <c r="O18" i="1"/>
  <c r="K18" i="1"/>
  <c r="C18" i="1"/>
  <c r="M18" i="1"/>
  <c r="V17" i="1"/>
  <c r="O17" i="1"/>
  <c r="C17" i="1"/>
  <c r="K17" i="1"/>
  <c r="V16" i="1"/>
  <c r="M16" i="1"/>
  <c r="I16" i="1"/>
  <c r="C16" i="1"/>
  <c r="K16" i="1"/>
  <c r="V15" i="1"/>
  <c r="O15" i="1"/>
  <c r="M15" i="1"/>
  <c r="K15" i="1"/>
  <c r="I15" i="1"/>
  <c r="C15" i="1"/>
  <c r="V14" i="1"/>
  <c r="O14" i="1"/>
  <c r="K14" i="1"/>
  <c r="C14" i="1"/>
  <c r="M14" i="1"/>
  <c r="V13" i="1"/>
  <c r="O13" i="1"/>
  <c r="C13" i="1"/>
  <c r="K13" i="1"/>
  <c r="V12" i="1"/>
  <c r="O12" i="1"/>
  <c r="M12" i="1"/>
  <c r="I12" i="1"/>
  <c r="C12" i="1"/>
  <c r="K12" i="1"/>
  <c r="V11" i="1"/>
  <c r="O11" i="1"/>
  <c r="M11" i="1"/>
  <c r="K11" i="1"/>
  <c r="I11" i="1"/>
  <c r="C11" i="1"/>
  <c r="V10" i="1"/>
  <c r="N7" i="1"/>
  <c r="C10" i="1"/>
  <c r="M10" i="1"/>
  <c r="V9" i="1"/>
  <c r="O9" i="1"/>
  <c r="G9" i="1"/>
  <c r="U7" i="1"/>
  <c r="S7" i="1"/>
  <c r="M41" i="1"/>
  <c r="V7" i="1" l="1"/>
  <c r="G28" i="1"/>
  <c r="G32" i="1"/>
  <c r="G36" i="1"/>
  <c r="G44" i="1"/>
  <c r="G40" i="1"/>
  <c r="M13" i="1"/>
  <c r="I17" i="1"/>
  <c r="I21" i="1"/>
  <c r="M21" i="1"/>
  <c r="G22" i="1"/>
  <c r="M27" i="1"/>
  <c r="K30" i="1"/>
  <c r="G31" i="1"/>
  <c r="K34" i="1"/>
  <c r="G35" i="1"/>
  <c r="M39" i="1"/>
  <c r="K42" i="1"/>
  <c r="I42" i="1"/>
  <c r="M43" i="1"/>
  <c r="I45" i="1"/>
  <c r="M47" i="1"/>
  <c r="K49" i="1"/>
  <c r="M51" i="1"/>
  <c r="K52" i="1"/>
  <c r="O53" i="1"/>
  <c r="I55" i="1"/>
  <c r="K57" i="1"/>
  <c r="O57" i="1"/>
  <c r="M58" i="1"/>
  <c r="K61" i="1"/>
  <c r="O61" i="1"/>
  <c r="M63" i="1"/>
  <c r="K64" i="1"/>
  <c r="G10" i="1"/>
  <c r="K10" i="1"/>
  <c r="O10" i="1"/>
  <c r="G14" i="1"/>
  <c r="M31" i="1"/>
  <c r="M35" i="1"/>
  <c r="M37" i="1"/>
  <c r="K38" i="1"/>
  <c r="G270" i="1"/>
  <c r="G268" i="1"/>
  <c r="G266" i="1"/>
  <c r="G264" i="1"/>
  <c r="G262" i="1"/>
  <c r="G260" i="1"/>
  <c r="G258" i="1"/>
  <c r="G256" i="1"/>
  <c r="G267" i="1"/>
  <c r="G259" i="1"/>
  <c r="G269" i="1"/>
  <c r="G261" i="1"/>
  <c r="G263" i="1"/>
  <c r="G265" i="1"/>
  <c r="G257" i="1"/>
  <c r="O270" i="1"/>
  <c r="O268" i="1"/>
  <c r="O266" i="1"/>
  <c r="O264" i="1"/>
  <c r="O262" i="1"/>
  <c r="O260" i="1"/>
  <c r="O258" i="1"/>
  <c r="O256" i="1"/>
  <c r="O250" i="1"/>
  <c r="O263" i="1"/>
  <c r="O246" i="1"/>
  <c r="O242" i="1"/>
  <c r="O265" i="1"/>
  <c r="O257" i="1"/>
  <c r="O267" i="1"/>
  <c r="O259" i="1"/>
  <c r="O252" i="1"/>
  <c r="O248" i="1"/>
  <c r="O237" i="1"/>
  <c r="O233" i="1"/>
  <c r="O229" i="1"/>
  <c r="O226" i="1"/>
  <c r="O224" i="1"/>
  <c r="O220" i="1"/>
  <c r="O216" i="1"/>
  <c r="O261" i="1"/>
  <c r="O235" i="1"/>
  <c r="O231" i="1"/>
  <c r="O225" i="1"/>
  <c r="O218" i="1"/>
  <c r="O214" i="1"/>
  <c r="O210" i="1"/>
  <c r="O206" i="1"/>
  <c r="O202" i="1"/>
  <c r="O227" i="1"/>
  <c r="O217" i="1"/>
  <c r="O212" i="1"/>
  <c r="O208" i="1"/>
  <c r="O201" i="1"/>
  <c r="O196" i="1"/>
  <c r="O221" i="1"/>
  <c r="O200" i="1"/>
  <c r="O195" i="1"/>
  <c r="O191" i="1"/>
  <c r="O187" i="1"/>
  <c r="O183" i="1"/>
  <c r="O179" i="1"/>
  <c r="O175" i="1"/>
  <c r="O171" i="1"/>
  <c r="O167" i="1"/>
  <c r="O163" i="1"/>
  <c r="O204" i="1"/>
  <c r="O157" i="1"/>
  <c r="O153" i="1"/>
  <c r="O149" i="1"/>
  <c r="O145" i="1"/>
  <c r="O141" i="1"/>
  <c r="O269" i="1"/>
  <c r="O209" i="1"/>
  <c r="O189" i="1"/>
  <c r="O185" i="1"/>
  <c r="O181" i="1"/>
  <c r="O177" i="1"/>
  <c r="O173" i="1"/>
  <c r="O169" i="1"/>
  <c r="O165" i="1"/>
  <c r="O161" i="1"/>
  <c r="O135" i="1"/>
  <c r="O131" i="1"/>
  <c r="O127" i="1"/>
  <c r="O123" i="1"/>
  <c r="O119" i="1"/>
  <c r="O67" i="1"/>
  <c r="O63" i="1"/>
  <c r="O59" i="1"/>
  <c r="O117" i="1"/>
  <c r="O113" i="1"/>
  <c r="O109" i="1"/>
  <c r="O105" i="1"/>
  <c r="O101" i="1"/>
  <c r="O97" i="1"/>
  <c r="O93" i="1"/>
  <c r="O89" i="1"/>
  <c r="O85" i="1"/>
  <c r="O81" i="1"/>
  <c r="O77" i="1"/>
  <c r="O73" i="1"/>
  <c r="O69" i="1"/>
  <c r="O54" i="1"/>
  <c r="O50" i="1"/>
  <c r="O46" i="1"/>
  <c r="O121" i="1"/>
  <c r="O115" i="1"/>
  <c r="O111" i="1"/>
  <c r="O107" i="1"/>
  <c r="O103" i="1"/>
  <c r="O99" i="1"/>
  <c r="O95" i="1"/>
  <c r="O91" i="1"/>
  <c r="O87" i="1"/>
  <c r="O83" i="1"/>
  <c r="O79" i="1"/>
  <c r="O75" i="1"/>
  <c r="O71" i="1"/>
  <c r="O52" i="1"/>
  <c r="I9" i="1"/>
  <c r="M9" i="1"/>
  <c r="I10" i="1"/>
  <c r="G11" i="1"/>
  <c r="P11" i="1" s="1"/>
  <c r="R11" i="1" s="1"/>
  <c r="F7" i="1"/>
  <c r="I14" i="1"/>
  <c r="G15" i="1"/>
  <c r="P15" i="1" s="1"/>
  <c r="R15" i="1" s="1"/>
  <c r="I18" i="1"/>
  <c r="G19" i="1"/>
  <c r="P19" i="1" s="1"/>
  <c r="R19" i="1" s="1"/>
  <c r="I22" i="1"/>
  <c r="G23" i="1"/>
  <c r="P23" i="1" s="1"/>
  <c r="R23" i="1" s="1"/>
  <c r="O29" i="1"/>
  <c r="O33" i="1"/>
  <c r="O37" i="1"/>
  <c r="O41" i="1"/>
  <c r="K45" i="1"/>
  <c r="M46" i="1"/>
  <c r="I46" i="1"/>
  <c r="K46" i="1"/>
  <c r="O47" i="1"/>
  <c r="K48" i="1"/>
  <c r="M48" i="1"/>
  <c r="I48" i="1"/>
  <c r="M49" i="1"/>
  <c r="O51" i="1"/>
  <c r="I53" i="1"/>
  <c r="K55" i="1"/>
  <c r="O56" i="1"/>
  <c r="O60" i="1"/>
  <c r="M62" i="1"/>
  <c r="O65" i="1"/>
  <c r="M67" i="1"/>
  <c r="M119" i="1"/>
  <c r="K270" i="1"/>
  <c r="K268" i="1"/>
  <c r="K266" i="1"/>
  <c r="K264" i="1"/>
  <c r="K262" i="1"/>
  <c r="K260" i="1"/>
  <c r="K258" i="1"/>
  <c r="K256" i="1"/>
  <c r="K265" i="1"/>
  <c r="K257" i="1"/>
  <c r="K267" i="1"/>
  <c r="K259" i="1"/>
  <c r="K269" i="1"/>
  <c r="K261" i="1"/>
  <c r="K263" i="1"/>
  <c r="K222" i="1"/>
  <c r="K193" i="1"/>
  <c r="K147" i="1"/>
  <c r="K159" i="1"/>
  <c r="K155" i="1"/>
  <c r="K151" i="1"/>
  <c r="K143" i="1"/>
  <c r="M253" i="1"/>
  <c r="M269" i="1"/>
  <c r="M267" i="1"/>
  <c r="M265" i="1"/>
  <c r="M263" i="1"/>
  <c r="M261" i="1"/>
  <c r="M259" i="1"/>
  <c r="M257" i="1"/>
  <c r="M268" i="1"/>
  <c r="M260" i="1"/>
  <c r="M270" i="1"/>
  <c r="M262" i="1"/>
  <c r="M264" i="1"/>
  <c r="M256" i="1"/>
  <c r="M258" i="1"/>
  <c r="M220" i="1"/>
  <c r="M215" i="1"/>
  <c r="M211" i="1"/>
  <c r="M207" i="1"/>
  <c r="M203" i="1"/>
  <c r="M219" i="1"/>
  <c r="M223" i="1"/>
  <c r="M228" i="1"/>
  <c r="M266" i="1"/>
  <c r="M216" i="1"/>
  <c r="M140" i="1"/>
  <c r="I13" i="1"/>
  <c r="M17" i="1"/>
  <c r="G18" i="1"/>
  <c r="I25" i="1"/>
  <c r="M25" i="1"/>
  <c r="K26" i="1"/>
  <c r="I26" i="1"/>
  <c r="G27" i="1"/>
  <c r="I30" i="1"/>
  <c r="I34" i="1"/>
  <c r="I269" i="1"/>
  <c r="I267" i="1"/>
  <c r="I265" i="1"/>
  <c r="I263" i="1"/>
  <c r="I261" i="1"/>
  <c r="I259" i="1"/>
  <c r="I257" i="1"/>
  <c r="I270" i="1"/>
  <c r="I262" i="1"/>
  <c r="I264" i="1"/>
  <c r="I256" i="1"/>
  <c r="I266" i="1"/>
  <c r="I258" i="1"/>
  <c r="I260" i="1"/>
  <c r="I241" i="1"/>
  <c r="I219" i="1"/>
  <c r="I223" i="1"/>
  <c r="I199" i="1"/>
  <c r="I211" i="1"/>
  <c r="I203" i="1"/>
  <c r="I224" i="1"/>
  <c r="I207" i="1"/>
  <c r="I194" i="1"/>
  <c r="I215" i="1"/>
  <c r="I268" i="1"/>
  <c r="I160" i="1"/>
  <c r="I144" i="1"/>
  <c r="I138" i="1"/>
  <c r="I134" i="1"/>
  <c r="I130" i="1"/>
  <c r="I126" i="1"/>
  <c r="I156" i="1"/>
  <c r="I152" i="1"/>
  <c r="I148" i="1"/>
  <c r="I66" i="1"/>
  <c r="I62" i="1"/>
  <c r="I58" i="1"/>
  <c r="O16" i="1"/>
  <c r="O20" i="1"/>
  <c r="O24" i="1"/>
  <c r="O26" i="1"/>
  <c r="O27" i="1"/>
  <c r="M28" i="1"/>
  <c r="I28" i="1"/>
  <c r="K29" i="1"/>
  <c r="O30" i="1"/>
  <c r="O31" i="1"/>
  <c r="M32" i="1"/>
  <c r="I32" i="1"/>
  <c r="K33" i="1"/>
  <c r="O34" i="1"/>
  <c r="O35" i="1"/>
  <c r="M36" i="1"/>
  <c r="I36" i="1"/>
  <c r="K37" i="1"/>
  <c r="O38" i="1"/>
  <c r="O39" i="1"/>
  <c r="M40" i="1"/>
  <c r="I40" i="1"/>
  <c r="K41" i="1"/>
  <c r="O42" i="1"/>
  <c r="O43" i="1"/>
  <c r="K44" i="1"/>
  <c r="M44" i="1"/>
  <c r="I44" i="1"/>
  <c r="M45" i="1"/>
  <c r="I47" i="1"/>
  <c r="G49" i="1"/>
  <c r="O49" i="1"/>
  <c r="I51" i="1"/>
  <c r="K53" i="1"/>
  <c r="M55" i="1"/>
  <c r="K56" i="1"/>
  <c r="M59" i="1"/>
  <c r="K60" i="1"/>
  <c r="G65" i="1"/>
  <c r="M66" i="1"/>
  <c r="K9" i="1"/>
  <c r="K27" i="1"/>
  <c r="G29" i="1"/>
  <c r="P29" i="1" s="1"/>
  <c r="R29" i="1" s="1"/>
  <c r="K31" i="1"/>
  <c r="G33" i="1"/>
  <c r="K35" i="1"/>
  <c r="G37" i="1"/>
  <c r="P37" i="1" s="1"/>
  <c r="R37" i="1" s="1"/>
  <c r="M38" i="1"/>
  <c r="K39" i="1"/>
  <c r="P39" i="1" s="1"/>
  <c r="R39" i="1" s="1"/>
  <c r="G41" i="1"/>
  <c r="P41" i="1" s="1"/>
  <c r="R41" i="1" s="1"/>
  <c r="M42" i="1"/>
  <c r="K43" i="1"/>
  <c r="O44" i="1"/>
  <c r="G45" i="1"/>
  <c r="O45" i="1"/>
  <c r="K47" i="1"/>
  <c r="O48" i="1"/>
  <c r="I49" i="1"/>
  <c r="K51" i="1"/>
  <c r="M53" i="1"/>
  <c r="M54" i="1"/>
  <c r="O55" i="1"/>
  <c r="G57" i="1"/>
  <c r="G61" i="1"/>
  <c r="O64" i="1"/>
  <c r="M123" i="1"/>
  <c r="G58" i="1"/>
  <c r="G62" i="1"/>
  <c r="G66" i="1"/>
  <c r="G68" i="1"/>
  <c r="O68" i="1"/>
  <c r="K70" i="1"/>
  <c r="M71" i="1"/>
  <c r="I71" i="1"/>
  <c r="K71" i="1"/>
  <c r="G72" i="1"/>
  <c r="O72" i="1"/>
  <c r="K74" i="1"/>
  <c r="M75" i="1"/>
  <c r="I75" i="1"/>
  <c r="K75" i="1"/>
  <c r="G76" i="1"/>
  <c r="O76" i="1"/>
  <c r="K78" i="1"/>
  <c r="M79" i="1"/>
  <c r="I79" i="1"/>
  <c r="K79" i="1"/>
  <c r="G80" i="1"/>
  <c r="O80" i="1"/>
  <c r="K82" i="1"/>
  <c r="M83" i="1"/>
  <c r="I83" i="1"/>
  <c r="K83" i="1"/>
  <c r="G84" i="1"/>
  <c r="O84" i="1"/>
  <c r="K86" i="1"/>
  <c r="M87" i="1"/>
  <c r="I87" i="1"/>
  <c r="K87" i="1"/>
  <c r="G88" i="1"/>
  <c r="O88" i="1"/>
  <c r="K90" i="1"/>
  <c r="M91" i="1"/>
  <c r="I91" i="1"/>
  <c r="K91" i="1"/>
  <c r="G92" i="1"/>
  <c r="O92" i="1"/>
  <c r="K94" i="1"/>
  <c r="M95" i="1"/>
  <c r="I95" i="1"/>
  <c r="K95" i="1"/>
  <c r="G96" i="1"/>
  <c r="O96" i="1"/>
  <c r="K98" i="1"/>
  <c r="M99" i="1"/>
  <c r="I99" i="1"/>
  <c r="K99" i="1"/>
  <c r="G100" i="1"/>
  <c r="O100" i="1"/>
  <c r="K102" i="1"/>
  <c r="M103" i="1"/>
  <c r="I103" i="1"/>
  <c r="K103" i="1"/>
  <c r="G104" i="1"/>
  <c r="O104" i="1"/>
  <c r="K106" i="1"/>
  <c r="M107" i="1"/>
  <c r="I107" i="1"/>
  <c r="K107" i="1"/>
  <c r="G108" i="1"/>
  <c r="O108" i="1"/>
  <c r="K110" i="1"/>
  <c r="M111" i="1"/>
  <c r="I111" i="1"/>
  <c r="K111" i="1"/>
  <c r="G112" i="1"/>
  <c r="O112" i="1"/>
  <c r="K114" i="1"/>
  <c r="M115" i="1"/>
  <c r="I115" i="1"/>
  <c r="K115" i="1"/>
  <c r="G116" i="1"/>
  <c r="O116" i="1"/>
  <c r="K118" i="1"/>
  <c r="K120" i="1"/>
  <c r="I122" i="1"/>
  <c r="I124" i="1"/>
  <c r="O125" i="1"/>
  <c r="M127" i="1"/>
  <c r="K128" i="1"/>
  <c r="G129" i="1"/>
  <c r="K133" i="1"/>
  <c r="O133" i="1"/>
  <c r="M134" i="1"/>
  <c r="O136" i="1"/>
  <c r="O139" i="1"/>
  <c r="I150" i="1"/>
  <c r="I154" i="1"/>
  <c r="I158" i="1"/>
  <c r="K50" i="1"/>
  <c r="I52" i="1"/>
  <c r="M52" i="1"/>
  <c r="G53" i="1"/>
  <c r="K54" i="1"/>
  <c r="I56" i="1"/>
  <c r="M56" i="1"/>
  <c r="K59" i="1"/>
  <c r="I59" i="1"/>
  <c r="G60" i="1"/>
  <c r="M60" i="1"/>
  <c r="K63" i="1"/>
  <c r="I63" i="1"/>
  <c r="G64" i="1"/>
  <c r="M64" i="1"/>
  <c r="K65" i="1"/>
  <c r="K67" i="1"/>
  <c r="I67" i="1"/>
  <c r="I68" i="1"/>
  <c r="M70" i="1"/>
  <c r="I72" i="1"/>
  <c r="M74" i="1"/>
  <c r="I76" i="1"/>
  <c r="M78" i="1"/>
  <c r="I80" i="1"/>
  <c r="M82" i="1"/>
  <c r="I84" i="1"/>
  <c r="M86" i="1"/>
  <c r="I88" i="1"/>
  <c r="M90" i="1"/>
  <c r="I92" i="1"/>
  <c r="M94" i="1"/>
  <c r="I96" i="1"/>
  <c r="M98" i="1"/>
  <c r="I100" i="1"/>
  <c r="M102" i="1"/>
  <c r="I104" i="1"/>
  <c r="M106" i="1"/>
  <c r="I108" i="1"/>
  <c r="M110" i="1"/>
  <c r="I112" i="1"/>
  <c r="M114" i="1"/>
  <c r="I116" i="1"/>
  <c r="M118" i="1"/>
  <c r="M120" i="1"/>
  <c r="K122" i="1"/>
  <c r="K124" i="1"/>
  <c r="K129" i="1"/>
  <c r="O129" i="1"/>
  <c r="M130" i="1"/>
  <c r="O132" i="1"/>
  <c r="G142" i="1"/>
  <c r="O58" i="1"/>
  <c r="I60" i="1"/>
  <c r="O62" i="1"/>
  <c r="I64" i="1"/>
  <c r="O66" i="1"/>
  <c r="K68" i="1"/>
  <c r="K69" i="1"/>
  <c r="M69" i="1"/>
  <c r="I69" i="1"/>
  <c r="G70" i="1"/>
  <c r="O70" i="1"/>
  <c r="K72" i="1"/>
  <c r="K73" i="1"/>
  <c r="M73" i="1"/>
  <c r="I73" i="1"/>
  <c r="G74" i="1"/>
  <c r="O74" i="1"/>
  <c r="K76" i="1"/>
  <c r="K77" i="1"/>
  <c r="M77" i="1"/>
  <c r="I77" i="1"/>
  <c r="G78" i="1"/>
  <c r="O78" i="1"/>
  <c r="K80" i="1"/>
  <c r="K81" i="1"/>
  <c r="M81" i="1"/>
  <c r="I81" i="1"/>
  <c r="G82" i="1"/>
  <c r="O82" i="1"/>
  <c r="K84" i="1"/>
  <c r="K85" i="1"/>
  <c r="M85" i="1"/>
  <c r="I85" i="1"/>
  <c r="G86" i="1"/>
  <c r="O86" i="1"/>
  <c r="K88" i="1"/>
  <c r="K89" i="1"/>
  <c r="M89" i="1"/>
  <c r="I89" i="1"/>
  <c r="G90" i="1"/>
  <c r="O90" i="1"/>
  <c r="K92" i="1"/>
  <c r="K93" i="1"/>
  <c r="M93" i="1"/>
  <c r="I93" i="1"/>
  <c r="G94" i="1"/>
  <c r="O94" i="1"/>
  <c r="K96" i="1"/>
  <c r="K97" i="1"/>
  <c r="M97" i="1"/>
  <c r="I97" i="1"/>
  <c r="G98" i="1"/>
  <c r="O98" i="1"/>
  <c r="K100" i="1"/>
  <c r="K101" i="1"/>
  <c r="M101" i="1"/>
  <c r="I101" i="1"/>
  <c r="G102" i="1"/>
  <c r="O102" i="1"/>
  <c r="K104" i="1"/>
  <c r="K105" i="1"/>
  <c r="M105" i="1"/>
  <c r="I105" i="1"/>
  <c r="G106" i="1"/>
  <c r="O106" i="1"/>
  <c r="K108" i="1"/>
  <c r="K109" i="1"/>
  <c r="M109" i="1"/>
  <c r="I109" i="1"/>
  <c r="G110" i="1"/>
  <c r="O110" i="1"/>
  <c r="K112" i="1"/>
  <c r="K113" i="1"/>
  <c r="M113" i="1"/>
  <c r="I113" i="1"/>
  <c r="G114" i="1"/>
  <c r="O114" i="1"/>
  <c r="K116" i="1"/>
  <c r="K117" i="1"/>
  <c r="M117" i="1"/>
  <c r="I117" i="1"/>
  <c r="G118" i="1"/>
  <c r="O118" i="1"/>
  <c r="O120" i="1"/>
  <c r="K121" i="1"/>
  <c r="M121" i="1"/>
  <c r="I121" i="1"/>
  <c r="M122" i="1"/>
  <c r="M124" i="1"/>
  <c r="G125" i="1"/>
  <c r="M126" i="1"/>
  <c r="O128" i="1"/>
  <c r="M135" i="1"/>
  <c r="K136" i="1"/>
  <c r="G137" i="1"/>
  <c r="I140" i="1"/>
  <c r="G47" i="1"/>
  <c r="I50" i="1"/>
  <c r="G51" i="1"/>
  <c r="I54" i="1"/>
  <c r="G55" i="1"/>
  <c r="P55" i="1" s="1"/>
  <c r="R55" i="1" s="1"/>
  <c r="M57" i="1"/>
  <c r="I57" i="1"/>
  <c r="K58" i="1"/>
  <c r="M61" i="1"/>
  <c r="I61" i="1"/>
  <c r="K62" i="1"/>
  <c r="M65" i="1"/>
  <c r="I65" i="1"/>
  <c r="K66" i="1"/>
  <c r="M68" i="1"/>
  <c r="I70" i="1"/>
  <c r="M72" i="1"/>
  <c r="I74" i="1"/>
  <c r="M76" i="1"/>
  <c r="I78" i="1"/>
  <c r="M80" i="1"/>
  <c r="I82" i="1"/>
  <c r="M84" i="1"/>
  <c r="I86" i="1"/>
  <c r="M88" i="1"/>
  <c r="I90" i="1"/>
  <c r="M92" i="1"/>
  <c r="I94" i="1"/>
  <c r="M96" i="1"/>
  <c r="I98" i="1"/>
  <c r="M100" i="1"/>
  <c r="I102" i="1"/>
  <c r="M104" i="1"/>
  <c r="I106" i="1"/>
  <c r="M108" i="1"/>
  <c r="I110" i="1"/>
  <c r="M112" i="1"/>
  <c r="I114" i="1"/>
  <c r="M116" i="1"/>
  <c r="I118" i="1"/>
  <c r="I120" i="1"/>
  <c r="G122" i="1"/>
  <c r="O122" i="1"/>
  <c r="O124" i="1"/>
  <c r="K125" i="1"/>
  <c r="G126" i="1"/>
  <c r="M131" i="1"/>
  <c r="K132" i="1"/>
  <c r="G133" i="1"/>
  <c r="K137" i="1"/>
  <c r="O137" i="1"/>
  <c r="M138" i="1"/>
  <c r="K139" i="1"/>
  <c r="G130" i="1"/>
  <c r="G134" i="1"/>
  <c r="G138" i="1"/>
  <c r="G139" i="1"/>
  <c r="K141" i="1"/>
  <c r="I141" i="1"/>
  <c r="M141" i="1"/>
  <c r="O142" i="1"/>
  <c r="I146" i="1"/>
  <c r="O148" i="1"/>
  <c r="O152" i="1"/>
  <c r="O156" i="1"/>
  <c r="K119" i="1"/>
  <c r="K123" i="1"/>
  <c r="K127" i="1"/>
  <c r="I127" i="1"/>
  <c r="M128" i="1"/>
  <c r="K131" i="1"/>
  <c r="I131" i="1"/>
  <c r="M132" i="1"/>
  <c r="K135" i="1"/>
  <c r="I135" i="1"/>
  <c r="M136" i="1"/>
  <c r="G140" i="1"/>
  <c r="G143" i="1"/>
  <c r="O143" i="1"/>
  <c r="G144" i="1"/>
  <c r="M144" i="1"/>
  <c r="M146" i="1"/>
  <c r="K146" i="1"/>
  <c r="O151" i="1"/>
  <c r="O155" i="1"/>
  <c r="O159" i="1"/>
  <c r="O126" i="1"/>
  <c r="I128" i="1"/>
  <c r="O130" i="1"/>
  <c r="I132" i="1"/>
  <c r="O134" i="1"/>
  <c r="I136" i="1"/>
  <c r="O138" i="1"/>
  <c r="I142" i="1"/>
  <c r="O144" i="1"/>
  <c r="M145" i="1"/>
  <c r="O146" i="1"/>
  <c r="M149" i="1"/>
  <c r="O150" i="1"/>
  <c r="G151" i="1"/>
  <c r="M153" i="1"/>
  <c r="O154" i="1"/>
  <c r="G155" i="1"/>
  <c r="M157" i="1"/>
  <c r="O158" i="1"/>
  <c r="G159" i="1"/>
  <c r="M160" i="1"/>
  <c r="I119" i="1"/>
  <c r="G120" i="1"/>
  <c r="I123" i="1"/>
  <c r="G124" i="1"/>
  <c r="M125" i="1"/>
  <c r="I125" i="1"/>
  <c r="K126" i="1"/>
  <c r="M129" i="1"/>
  <c r="I129" i="1"/>
  <c r="K130" i="1"/>
  <c r="M133" i="1"/>
  <c r="I133" i="1"/>
  <c r="K134" i="1"/>
  <c r="M137" i="1"/>
  <c r="I137" i="1"/>
  <c r="K138" i="1"/>
  <c r="O140" i="1"/>
  <c r="M142" i="1"/>
  <c r="K142" i="1"/>
  <c r="G146" i="1"/>
  <c r="P146" i="1" s="1"/>
  <c r="R146" i="1" s="1"/>
  <c r="G147" i="1"/>
  <c r="O147" i="1"/>
  <c r="G148" i="1"/>
  <c r="M148" i="1"/>
  <c r="M150" i="1"/>
  <c r="K150" i="1"/>
  <c r="M152" i="1"/>
  <c r="M154" i="1"/>
  <c r="K154" i="1"/>
  <c r="M156" i="1"/>
  <c r="M158" i="1"/>
  <c r="K158" i="1"/>
  <c r="O160" i="1"/>
  <c r="G162" i="1"/>
  <c r="O162" i="1"/>
  <c r="K164" i="1"/>
  <c r="M165" i="1"/>
  <c r="I165" i="1"/>
  <c r="K165" i="1"/>
  <c r="G166" i="1"/>
  <c r="O166" i="1"/>
  <c r="K168" i="1"/>
  <c r="M169" i="1"/>
  <c r="I169" i="1"/>
  <c r="K169" i="1"/>
  <c r="G170" i="1"/>
  <c r="O170" i="1"/>
  <c r="K172" i="1"/>
  <c r="M173" i="1"/>
  <c r="I173" i="1"/>
  <c r="K173" i="1"/>
  <c r="G174" i="1"/>
  <c r="O174" i="1"/>
  <c r="K176" i="1"/>
  <c r="M177" i="1"/>
  <c r="I177" i="1"/>
  <c r="K177" i="1"/>
  <c r="G178" i="1"/>
  <c r="O178" i="1"/>
  <c r="K180" i="1"/>
  <c r="M181" i="1"/>
  <c r="I181" i="1"/>
  <c r="K181" i="1"/>
  <c r="G182" i="1"/>
  <c r="O182" i="1"/>
  <c r="K184" i="1"/>
  <c r="M185" i="1"/>
  <c r="I185" i="1"/>
  <c r="K185" i="1"/>
  <c r="G186" i="1"/>
  <c r="O186" i="1"/>
  <c r="K188" i="1"/>
  <c r="M189" i="1"/>
  <c r="I189" i="1"/>
  <c r="K189" i="1"/>
  <c r="G190" i="1"/>
  <c r="O190" i="1"/>
  <c r="K192" i="1"/>
  <c r="M194" i="1"/>
  <c r="I197" i="1"/>
  <c r="G198" i="1"/>
  <c r="M202" i="1"/>
  <c r="I202" i="1"/>
  <c r="K202" i="1"/>
  <c r="M205" i="1"/>
  <c r="K205" i="1"/>
  <c r="I205" i="1"/>
  <c r="I209" i="1"/>
  <c r="I213" i="1"/>
  <c r="I229" i="1"/>
  <c r="I238" i="1"/>
  <c r="M139" i="1"/>
  <c r="I139" i="1"/>
  <c r="K140" i="1"/>
  <c r="M143" i="1"/>
  <c r="I143" i="1"/>
  <c r="K144" i="1"/>
  <c r="M147" i="1"/>
  <c r="I147" i="1"/>
  <c r="K148" i="1"/>
  <c r="M151" i="1"/>
  <c r="I151" i="1"/>
  <c r="K152" i="1"/>
  <c r="M155" i="1"/>
  <c r="I155" i="1"/>
  <c r="K156" i="1"/>
  <c r="M159" i="1"/>
  <c r="I159" i="1"/>
  <c r="K160" i="1"/>
  <c r="I162" i="1"/>
  <c r="M164" i="1"/>
  <c r="I166" i="1"/>
  <c r="M168" i="1"/>
  <c r="I170" i="1"/>
  <c r="M172" i="1"/>
  <c r="I174" i="1"/>
  <c r="M176" i="1"/>
  <c r="I178" i="1"/>
  <c r="M180" i="1"/>
  <c r="I182" i="1"/>
  <c r="M184" i="1"/>
  <c r="I186" i="1"/>
  <c r="M188" i="1"/>
  <c r="I190" i="1"/>
  <c r="M192" i="1"/>
  <c r="O194" i="1"/>
  <c r="M196" i="1"/>
  <c r="O197" i="1"/>
  <c r="O198" i="1"/>
  <c r="G152" i="1"/>
  <c r="G156" i="1"/>
  <c r="P156" i="1" s="1"/>
  <c r="R156" i="1" s="1"/>
  <c r="G160" i="1"/>
  <c r="K162" i="1"/>
  <c r="K163" i="1"/>
  <c r="M163" i="1"/>
  <c r="I163" i="1"/>
  <c r="G164" i="1"/>
  <c r="O164" i="1"/>
  <c r="K166" i="1"/>
  <c r="K167" i="1"/>
  <c r="M167" i="1"/>
  <c r="I167" i="1"/>
  <c r="G168" i="1"/>
  <c r="O168" i="1"/>
  <c r="K170" i="1"/>
  <c r="K171" i="1"/>
  <c r="M171" i="1"/>
  <c r="I171" i="1"/>
  <c r="G172" i="1"/>
  <c r="O172" i="1"/>
  <c r="K174" i="1"/>
  <c r="K175" i="1"/>
  <c r="M175" i="1"/>
  <c r="I175" i="1"/>
  <c r="G176" i="1"/>
  <c r="O176" i="1"/>
  <c r="K178" i="1"/>
  <c r="K179" i="1"/>
  <c r="M179" i="1"/>
  <c r="I179" i="1"/>
  <c r="G180" i="1"/>
  <c r="O180" i="1"/>
  <c r="K182" i="1"/>
  <c r="K183" i="1"/>
  <c r="M183" i="1"/>
  <c r="I183" i="1"/>
  <c r="G184" i="1"/>
  <c r="O184" i="1"/>
  <c r="K186" i="1"/>
  <c r="K187" i="1"/>
  <c r="M187" i="1"/>
  <c r="I187" i="1"/>
  <c r="G188" i="1"/>
  <c r="O188" i="1"/>
  <c r="K190" i="1"/>
  <c r="K191" i="1"/>
  <c r="M191" i="1"/>
  <c r="I191" i="1"/>
  <c r="G192" i="1"/>
  <c r="O192" i="1"/>
  <c r="O193" i="1"/>
  <c r="K197" i="1"/>
  <c r="K199" i="1"/>
  <c r="O205" i="1"/>
  <c r="O207" i="1"/>
  <c r="K218" i="1"/>
  <c r="K145" i="1"/>
  <c r="I145" i="1"/>
  <c r="K149" i="1"/>
  <c r="I149" i="1"/>
  <c r="K153" i="1"/>
  <c r="I153" i="1"/>
  <c r="K157" i="1"/>
  <c r="I157" i="1"/>
  <c r="M161" i="1"/>
  <c r="K161" i="1"/>
  <c r="I161" i="1"/>
  <c r="M162" i="1"/>
  <c r="I164" i="1"/>
  <c r="M166" i="1"/>
  <c r="I168" i="1"/>
  <c r="M170" i="1"/>
  <c r="I172" i="1"/>
  <c r="M174" i="1"/>
  <c r="I176" i="1"/>
  <c r="M178" i="1"/>
  <c r="I180" i="1"/>
  <c r="M182" i="1"/>
  <c r="I184" i="1"/>
  <c r="M186" i="1"/>
  <c r="I188" i="1"/>
  <c r="M190" i="1"/>
  <c r="I192" i="1"/>
  <c r="G193" i="1"/>
  <c r="M195" i="1"/>
  <c r="K201" i="1"/>
  <c r="G210" i="1"/>
  <c r="M212" i="1"/>
  <c r="M232" i="1"/>
  <c r="M193" i="1"/>
  <c r="I193" i="1"/>
  <c r="K194" i="1"/>
  <c r="M198" i="1"/>
  <c r="I198" i="1"/>
  <c r="K198" i="1"/>
  <c r="M199" i="1"/>
  <c r="M201" i="1"/>
  <c r="O203" i="1"/>
  <c r="M208" i="1"/>
  <c r="O211" i="1"/>
  <c r="G218" i="1"/>
  <c r="M236" i="1"/>
  <c r="G194" i="1"/>
  <c r="M197" i="1"/>
  <c r="O199" i="1"/>
  <c r="M204" i="1"/>
  <c r="K207" i="1"/>
  <c r="K209" i="1"/>
  <c r="M210" i="1"/>
  <c r="I210" i="1"/>
  <c r="K210" i="1"/>
  <c r="O213" i="1"/>
  <c r="G214" i="1"/>
  <c r="I216" i="1"/>
  <c r="K219" i="1"/>
  <c r="O222" i="1"/>
  <c r="G223" i="1"/>
  <c r="K224" i="1"/>
  <c r="M224" i="1"/>
  <c r="G226" i="1"/>
  <c r="K227" i="1"/>
  <c r="G253" i="1"/>
  <c r="O253" i="1"/>
  <c r="K195" i="1"/>
  <c r="I195" i="1"/>
  <c r="M200" i="1"/>
  <c r="I201" i="1"/>
  <c r="K203" i="1"/>
  <c r="M206" i="1"/>
  <c r="I206" i="1"/>
  <c r="K206" i="1"/>
  <c r="G206" i="1"/>
  <c r="M209" i="1"/>
  <c r="M213" i="1"/>
  <c r="K213" i="1"/>
  <c r="O215" i="1"/>
  <c r="I220" i="1"/>
  <c r="I221" i="1"/>
  <c r="G222" i="1"/>
  <c r="K225" i="1"/>
  <c r="I225" i="1"/>
  <c r="M225" i="1"/>
  <c r="I234" i="1"/>
  <c r="K243" i="1"/>
  <c r="K211" i="1"/>
  <c r="M214" i="1"/>
  <c r="I214" i="1"/>
  <c r="K215" i="1"/>
  <c r="I217" i="1"/>
  <c r="G219" i="1"/>
  <c r="K220" i="1"/>
  <c r="K221" i="1"/>
  <c r="K226" i="1"/>
  <c r="I226" i="1"/>
  <c r="G227" i="1"/>
  <c r="I228" i="1"/>
  <c r="K229" i="1"/>
  <c r="M229" i="1"/>
  <c r="I230" i="1"/>
  <c r="G199" i="1"/>
  <c r="G203" i="1"/>
  <c r="T207" i="1"/>
  <c r="G207" i="1"/>
  <c r="P207" i="1" s="1"/>
  <c r="R207" i="1" s="1"/>
  <c r="G211" i="1"/>
  <c r="G215" i="1"/>
  <c r="K216" i="1"/>
  <c r="K217" i="1"/>
  <c r="M221" i="1"/>
  <c r="M222" i="1"/>
  <c r="I222" i="1"/>
  <c r="O223" i="1"/>
  <c r="K230" i="1"/>
  <c r="I239" i="1"/>
  <c r="K240" i="1"/>
  <c r="K244" i="1"/>
  <c r="K196" i="1"/>
  <c r="I196" i="1"/>
  <c r="K200" i="1"/>
  <c r="I200" i="1"/>
  <c r="K204" i="1"/>
  <c r="I204" i="1"/>
  <c r="K208" i="1"/>
  <c r="I208" i="1"/>
  <c r="K212" i="1"/>
  <c r="I212" i="1"/>
  <c r="K214" i="1"/>
  <c r="M217" i="1"/>
  <c r="M218" i="1"/>
  <c r="I218" i="1"/>
  <c r="O219" i="1"/>
  <c r="K223" i="1"/>
  <c r="M226" i="1"/>
  <c r="O243" i="1"/>
  <c r="O228" i="1"/>
  <c r="K231" i="1"/>
  <c r="M231" i="1"/>
  <c r="I231" i="1"/>
  <c r="G232" i="1"/>
  <c r="O232" i="1"/>
  <c r="K234" i="1"/>
  <c r="K235" i="1"/>
  <c r="M235" i="1"/>
  <c r="I235" i="1"/>
  <c r="G236" i="1"/>
  <c r="O236" i="1"/>
  <c r="K238" i="1"/>
  <c r="K239" i="1"/>
  <c r="M239" i="1"/>
  <c r="O244" i="1"/>
  <c r="M245" i="1"/>
  <c r="I247" i="1"/>
  <c r="M249" i="1"/>
  <c r="I251" i="1"/>
  <c r="M227" i="1"/>
  <c r="I227" i="1"/>
  <c r="K228" i="1"/>
  <c r="M230" i="1"/>
  <c r="I232" i="1"/>
  <c r="M234" i="1"/>
  <c r="I236" i="1"/>
  <c r="M238" i="1"/>
  <c r="O239" i="1"/>
  <c r="O240" i="1"/>
  <c r="G241" i="1"/>
  <c r="M241" i="1"/>
  <c r="M242" i="1"/>
  <c r="G243" i="1"/>
  <c r="G228" i="1"/>
  <c r="G230" i="1"/>
  <c r="O230" i="1"/>
  <c r="K232" i="1"/>
  <c r="M233" i="1"/>
  <c r="I233" i="1"/>
  <c r="K233" i="1"/>
  <c r="G234" i="1"/>
  <c r="O234" i="1"/>
  <c r="K236" i="1"/>
  <c r="M237" i="1"/>
  <c r="I237" i="1"/>
  <c r="K237" i="1"/>
  <c r="G238" i="1"/>
  <c r="O238" i="1"/>
  <c r="G240" i="1"/>
  <c r="O241" i="1"/>
  <c r="K242" i="1"/>
  <c r="I242" i="1"/>
  <c r="M243" i="1"/>
  <c r="G245" i="1"/>
  <c r="O245" i="1"/>
  <c r="K247" i="1"/>
  <c r="K248" i="1"/>
  <c r="M248" i="1"/>
  <c r="I248" i="1"/>
  <c r="G249" i="1"/>
  <c r="O249" i="1"/>
  <c r="K251" i="1"/>
  <c r="I253" i="1"/>
  <c r="I243" i="1"/>
  <c r="I245" i="1"/>
  <c r="M247" i="1"/>
  <c r="I249" i="1"/>
  <c r="M251" i="1"/>
  <c r="K253" i="1"/>
  <c r="M240" i="1"/>
  <c r="I240" i="1"/>
  <c r="K241" i="1"/>
  <c r="M244" i="1"/>
  <c r="I244" i="1"/>
  <c r="G244" i="1"/>
  <c r="K245" i="1"/>
  <c r="M246" i="1"/>
  <c r="I246" i="1"/>
  <c r="K246" i="1"/>
  <c r="G247" i="1"/>
  <c r="O247" i="1"/>
  <c r="K249" i="1"/>
  <c r="M250" i="1"/>
  <c r="I250" i="1"/>
  <c r="K250" i="1"/>
  <c r="O251" i="1"/>
  <c r="K252" i="1"/>
  <c r="M252" i="1"/>
  <c r="I252" i="1"/>
  <c r="G251" i="1"/>
  <c r="P58" i="1" l="1"/>
  <c r="R58" i="1" s="1"/>
  <c r="P251" i="1"/>
  <c r="R251" i="1" s="1"/>
  <c r="P238" i="1"/>
  <c r="P203" i="1"/>
  <c r="R203" i="1" s="1"/>
  <c r="P190" i="1"/>
  <c r="R190" i="1" s="1"/>
  <c r="P182" i="1"/>
  <c r="R182" i="1" s="1"/>
  <c r="P174" i="1"/>
  <c r="R174" i="1" s="1"/>
  <c r="P166" i="1"/>
  <c r="R166" i="1" s="1"/>
  <c r="P124" i="1"/>
  <c r="R124" i="1" s="1"/>
  <c r="P51" i="1"/>
  <c r="R51" i="1" s="1"/>
  <c r="T29" i="1"/>
  <c r="P211" i="1"/>
  <c r="R211" i="1" s="1"/>
  <c r="W211" i="1" s="1"/>
  <c r="P152" i="1"/>
  <c r="P118" i="1"/>
  <c r="R118" i="1" s="1"/>
  <c r="P110" i="1"/>
  <c r="R110" i="1" s="1"/>
  <c r="P102" i="1"/>
  <c r="R102" i="1" s="1"/>
  <c r="P94" i="1"/>
  <c r="R94" i="1" s="1"/>
  <c r="P86" i="1"/>
  <c r="R86" i="1" s="1"/>
  <c r="P78" i="1"/>
  <c r="R78" i="1" s="1"/>
  <c r="P70" i="1"/>
  <c r="R70" i="1" s="1"/>
  <c r="P60" i="1"/>
  <c r="R60" i="1" s="1"/>
  <c r="T19" i="1"/>
  <c r="P247" i="1"/>
  <c r="P243" i="1"/>
  <c r="R243" i="1" s="1"/>
  <c r="P186" i="1"/>
  <c r="R186" i="1" s="1"/>
  <c r="P178" i="1"/>
  <c r="R178" i="1" s="1"/>
  <c r="P170" i="1"/>
  <c r="R170" i="1" s="1"/>
  <c r="P162" i="1"/>
  <c r="R162" i="1" s="1"/>
  <c r="W162" i="1" s="1"/>
  <c r="P120" i="1"/>
  <c r="R120" i="1" s="1"/>
  <c r="P43" i="1"/>
  <c r="T43" i="1" s="1"/>
  <c r="P44" i="1"/>
  <c r="R44" i="1" s="1"/>
  <c r="R43" i="1"/>
  <c r="T251" i="1"/>
  <c r="G208" i="1"/>
  <c r="P208" i="1" s="1"/>
  <c r="R208" i="1" s="1"/>
  <c r="T208" i="1"/>
  <c r="G225" i="1"/>
  <c r="P225" i="1" s="1"/>
  <c r="R225" i="1" s="1"/>
  <c r="G205" i="1"/>
  <c r="P205" i="1" s="1"/>
  <c r="R205" i="1" s="1"/>
  <c r="T205" i="1"/>
  <c r="G158" i="1"/>
  <c r="P158" i="1" s="1"/>
  <c r="R158" i="1" s="1"/>
  <c r="G250" i="1"/>
  <c r="P250" i="1" s="1"/>
  <c r="R250" i="1" s="1"/>
  <c r="G246" i="1"/>
  <c r="P246" i="1" s="1"/>
  <c r="R246" i="1" s="1"/>
  <c r="P249" i="1"/>
  <c r="G248" i="1"/>
  <c r="P248" i="1" s="1"/>
  <c r="R248" i="1" s="1"/>
  <c r="P245" i="1"/>
  <c r="G242" i="1"/>
  <c r="P242" i="1" s="1"/>
  <c r="R242" i="1" s="1"/>
  <c r="P240" i="1"/>
  <c r="G237" i="1"/>
  <c r="P237" i="1" s="1"/>
  <c r="R237" i="1" s="1"/>
  <c r="T237" i="1"/>
  <c r="G233" i="1"/>
  <c r="P233" i="1" s="1"/>
  <c r="R233" i="1" s="1"/>
  <c r="T233" i="1"/>
  <c r="P228" i="1"/>
  <c r="G224" i="1"/>
  <c r="P224" i="1" s="1"/>
  <c r="R224" i="1" s="1"/>
  <c r="G212" i="1"/>
  <c r="P212" i="1" s="1"/>
  <c r="R212" i="1" s="1"/>
  <c r="G196" i="1"/>
  <c r="P196" i="1" s="1"/>
  <c r="R196" i="1" s="1"/>
  <c r="T196" i="1"/>
  <c r="T211" i="1"/>
  <c r="P227" i="1"/>
  <c r="P219" i="1"/>
  <c r="G209" i="1"/>
  <c r="P209" i="1" s="1"/>
  <c r="R209" i="1" s="1"/>
  <c r="P226" i="1"/>
  <c r="P223" i="1"/>
  <c r="G197" i="1"/>
  <c r="P197" i="1" s="1"/>
  <c r="R197" i="1" s="1"/>
  <c r="G161" i="1"/>
  <c r="P161" i="1" s="1"/>
  <c r="R161" i="1" s="1"/>
  <c r="G157" i="1"/>
  <c r="P157" i="1" s="1"/>
  <c r="R157" i="1" s="1"/>
  <c r="T156" i="1"/>
  <c r="W156" i="1" s="1"/>
  <c r="T190" i="1"/>
  <c r="T186" i="1"/>
  <c r="T182" i="1"/>
  <c r="W182" i="1" s="1"/>
  <c r="T178" i="1"/>
  <c r="W178" i="1" s="1"/>
  <c r="T162" i="1"/>
  <c r="P159" i="1"/>
  <c r="P155" i="1"/>
  <c r="P151" i="1"/>
  <c r="P143" i="1"/>
  <c r="G123" i="1"/>
  <c r="P123" i="1" s="1"/>
  <c r="R123" i="1" s="1"/>
  <c r="P139" i="1"/>
  <c r="G136" i="1"/>
  <c r="P136" i="1" s="1"/>
  <c r="R136" i="1" s="1"/>
  <c r="G132" i="1"/>
  <c r="P132" i="1" s="1"/>
  <c r="R132" i="1" s="1"/>
  <c r="G128" i="1"/>
  <c r="P128" i="1" s="1"/>
  <c r="R128" i="1" s="1"/>
  <c r="P126" i="1"/>
  <c r="T124" i="1"/>
  <c r="G56" i="1"/>
  <c r="P56" i="1" s="1"/>
  <c r="R56" i="1" s="1"/>
  <c r="P137" i="1"/>
  <c r="T118" i="1"/>
  <c r="T94" i="1"/>
  <c r="W94" i="1" s="1"/>
  <c r="T86" i="1"/>
  <c r="G59" i="1"/>
  <c r="P59" i="1" s="1"/>
  <c r="R59" i="1" s="1"/>
  <c r="P129" i="1"/>
  <c r="T58" i="1"/>
  <c r="P57" i="1"/>
  <c r="T41" i="1"/>
  <c r="W41" i="1" s="1"/>
  <c r="T37" i="1"/>
  <c r="W37" i="1" s="1"/>
  <c r="K7" i="1"/>
  <c r="P49" i="1"/>
  <c r="G16" i="1"/>
  <c r="P16" i="1" s="1"/>
  <c r="R16" i="1" s="1"/>
  <c r="P261" i="1"/>
  <c r="P256" i="1"/>
  <c r="P264" i="1"/>
  <c r="G38" i="1"/>
  <c r="P38" i="1" s="1"/>
  <c r="R38" i="1" s="1"/>
  <c r="G42" i="1"/>
  <c r="P42" i="1" s="1"/>
  <c r="R42" i="1" s="1"/>
  <c r="G34" i="1"/>
  <c r="P34" i="1" s="1"/>
  <c r="R34" i="1" s="1"/>
  <c r="T23" i="1"/>
  <c r="W23" i="1" s="1"/>
  <c r="T11" i="1"/>
  <c r="W11" i="1" s="1"/>
  <c r="T39" i="1"/>
  <c r="P32" i="1"/>
  <c r="W251" i="1"/>
  <c r="P241" i="1"/>
  <c r="G154" i="1"/>
  <c r="P154" i="1" s="1"/>
  <c r="R154" i="1" s="1"/>
  <c r="T154" i="1"/>
  <c r="G252" i="1"/>
  <c r="P252" i="1" s="1"/>
  <c r="R252" i="1" s="1"/>
  <c r="P244" i="1"/>
  <c r="T239" i="1"/>
  <c r="G239" i="1"/>
  <c r="P239" i="1" s="1"/>
  <c r="R239" i="1" s="1"/>
  <c r="P236" i="1"/>
  <c r="G235" i="1"/>
  <c r="P235" i="1" s="1"/>
  <c r="R235" i="1" s="1"/>
  <c r="P232" i="1"/>
  <c r="G231" i="1"/>
  <c r="P231" i="1" s="1"/>
  <c r="R231" i="1" s="1"/>
  <c r="G220" i="1"/>
  <c r="P220" i="1" s="1"/>
  <c r="R220" i="1" s="1"/>
  <c r="G200" i="1"/>
  <c r="P200" i="1" s="1"/>
  <c r="R200" i="1" s="1"/>
  <c r="P215" i="1"/>
  <c r="W207" i="1"/>
  <c r="P199" i="1"/>
  <c r="G229" i="1"/>
  <c r="P229" i="1" s="1"/>
  <c r="R229" i="1" s="1"/>
  <c r="G221" i="1"/>
  <c r="P221" i="1" s="1"/>
  <c r="R221" i="1" s="1"/>
  <c r="P222" i="1"/>
  <c r="P253" i="1"/>
  <c r="P214" i="1"/>
  <c r="P210" i="1"/>
  <c r="P193" i="1"/>
  <c r="G145" i="1"/>
  <c r="P145" i="1" s="1"/>
  <c r="R145" i="1" s="1"/>
  <c r="P160" i="1"/>
  <c r="G202" i="1"/>
  <c r="P202" i="1" s="1"/>
  <c r="R202" i="1" s="1"/>
  <c r="P198" i="1"/>
  <c r="G189" i="1"/>
  <c r="P189" i="1" s="1"/>
  <c r="R189" i="1" s="1"/>
  <c r="G185" i="1"/>
  <c r="P185" i="1" s="1"/>
  <c r="R185" i="1" s="1"/>
  <c r="G181" i="1"/>
  <c r="P181" i="1" s="1"/>
  <c r="R181" i="1" s="1"/>
  <c r="G177" i="1"/>
  <c r="P177" i="1" s="1"/>
  <c r="R177" i="1" s="1"/>
  <c r="G173" i="1"/>
  <c r="P173" i="1" s="1"/>
  <c r="R173" i="1" s="1"/>
  <c r="T173" i="1"/>
  <c r="G169" i="1"/>
  <c r="P169" i="1" s="1"/>
  <c r="R169" i="1" s="1"/>
  <c r="G165" i="1"/>
  <c r="P165" i="1" s="1"/>
  <c r="R165" i="1" s="1"/>
  <c r="T165" i="1"/>
  <c r="P147" i="1"/>
  <c r="P144" i="1"/>
  <c r="P140" i="1"/>
  <c r="G135" i="1"/>
  <c r="P135" i="1" s="1"/>
  <c r="R135" i="1" s="1"/>
  <c r="G131" i="1"/>
  <c r="P131" i="1" s="1"/>
  <c r="R131" i="1" s="1"/>
  <c r="G127" i="1"/>
  <c r="P127" i="1" s="1"/>
  <c r="R127" i="1" s="1"/>
  <c r="P138" i="1"/>
  <c r="P134" i="1"/>
  <c r="P130" i="1"/>
  <c r="P133" i="1"/>
  <c r="P125" i="1"/>
  <c r="T120" i="1"/>
  <c r="W120" i="1" s="1"/>
  <c r="P142" i="1"/>
  <c r="G67" i="1"/>
  <c r="P67" i="1" s="1"/>
  <c r="R67" i="1" s="1"/>
  <c r="P64" i="1"/>
  <c r="G54" i="1"/>
  <c r="P54" i="1" s="1"/>
  <c r="R54" i="1" s="1"/>
  <c r="P116" i="1"/>
  <c r="P112" i="1"/>
  <c r="P108" i="1"/>
  <c r="P104" i="1"/>
  <c r="P100" i="1"/>
  <c r="P96" i="1"/>
  <c r="P92" i="1"/>
  <c r="P88" i="1"/>
  <c r="P84" i="1"/>
  <c r="P80" i="1"/>
  <c r="P76" i="1"/>
  <c r="P72" i="1"/>
  <c r="P68" i="1"/>
  <c r="P62" i="1"/>
  <c r="W29" i="1"/>
  <c r="G25" i="1"/>
  <c r="P25" i="1" s="1"/>
  <c r="R25" i="1" s="1"/>
  <c r="G17" i="1"/>
  <c r="P17" i="1" s="1"/>
  <c r="R17" i="1" s="1"/>
  <c r="G26" i="1"/>
  <c r="P26" i="1" s="1"/>
  <c r="R26" i="1" s="1"/>
  <c r="P18" i="1"/>
  <c r="T51" i="1"/>
  <c r="W51" i="1" s="1"/>
  <c r="G48" i="1"/>
  <c r="P48" i="1" s="1"/>
  <c r="R48" i="1" s="1"/>
  <c r="T46" i="1"/>
  <c r="G46" i="1"/>
  <c r="P46" i="1" s="1"/>
  <c r="R46" i="1" s="1"/>
  <c r="G20" i="1"/>
  <c r="P20" i="1" s="1"/>
  <c r="R20" i="1" s="1"/>
  <c r="P257" i="1"/>
  <c r="P269" i="1"/>
  <c r="P258" i="1"/>
  <c r="P266" i="1"/>
  <c r="P14" i="1"/>
  <c r="P10" i="1"/>
  <c r="J7" i="1"/>
  <c r="T15" i="1"/>
  <c r="W15" i="1" s="1"/>
  <c r="L7" i="1"/>
  <c r="H7" i="1"/>
  <c r="R238" i="1"/>
  <c r="T238" i="1"/>
  <c r="G153" i="1"/>
  <c r="P153" i="1" s="1"/>
  <c r="R153" i="1" s="1"/>
  <c r="G150" i="1"/>
  <c r="P150" i="1" s="1"/>
  <c r="R150" i="1" s="1"/>
  <c r="W146" i="1"/>
  <c r="W124" i="1"/>
  <c r="P234" i="1"/>
  <c r="P230" i="1"/>
  <c r="T216" i="1"/>
  <c r="G216" i="1"/>
  <c r="P216" i="1" s="1"/>
  <c r="R216" i="1" s="1"/>
  <c r="G204" i="1"/>
  <c r="P204" i="1" s="1"/>
  <c r="R204" i="1" s="1"/>
  <c r="T204" i="1"/>
  <c r="T217" i="1"/>
  <c r="G217" i="1"/>
  <c r="P217" i="1" s="1"/>
  <c r="R217" i="1" s="1"/>
  <c r="G213" i="1"/>
  <c r="P213" i="1" s="1"/>
  <c r="R213" i="1" s="1"/>
  <c r="T213" i="1"/>
  <c r="P206" i="1"/>
  <c r="G195" i="1"/>
  <c r="P195" i="1" s="1"/>
  <c r="R195" i="1" s="1"/>
  <c r="P194" i="1"/>
  <c r="P218" i="1"/>
  <c r="G201" i="1"/>
  <c r="P201" i="1" s="1"/>
  <c r="R201" i="1" s="1"/>
  <c r="G149" i="1"/>
  <c r="P149" i="1" s="1"/>
  <c r="R149" i="1" s="1"/>
  <c r="T149" i="1"/>
  <c r="P192" i="1"/>
  <c r="G191" i="1"/>
  <c r="P191" i="1" s="1"/>
  <c r="R191" i="1" s="1"/>
  <c r="T191" i="1"/>
  <c r="P188" i="1"/>
  <c r="G187" i="1"/>
  <c r="P187" i="1" s="1"/>
  <c r="R187" i="1" s="1"/>
  <c r="P184" i="1"/>
  <c r="G183" i="1"/>
  <c r="P183" i="1" s="1"/>
  <c r="R183" i="1" s="1"/>
  <c r="P180" i="1"/>
  <c r="G179" i="1"/>
  <c r="P179" i="1" s="1"/>
  <c r="R179" i="1" s="1"/>
  <c r="P176" i="1"/>
  <c r="G175" i="1"/>
  <c r="P175" i="1" s="1"/>
  <c r="R175" i="1" s="1"/>
  <c r="P172" i="1"/>
  <c r="G171" i="1"/>
  <c r="P171" i="1" s="1"/>
  <c r="R171" i="1" s="1"/>
  <c r="P168" i="1"/>
  <c r="G167" i="1"/>
  <c r="P167" i="1" s="1"/>
  <c r="R167" i="1" s="1"/>
  <c r="P164" i="1"/>
  <c r="G163" i="1"/>
  <c r="P163" i="1" s="1"/>
  <c r="R163" i="1" s="1"/>
  <c r="T163" i="1"/>
  <c r="P148" i="1"/>
  <c r="T146" i="1"/>
  <c r="G119" i="1"/>
  <c r="P119" i="1" s="1"/>
  <c r="R119" i="1" s="1"/>
  <c r="G141" i="1"/>
  <c r="P141" i="1" s="1"/>
  <c r="R141" i="1" s="1"/>
  <c r="P122" i="1"/>
  <c r="P47" i="1"/>
  <c r="G121" i="1"/>
  <c r="P121" i="1" s="1"/>
  <c r="R121" i="1" s="1"/>
  <c r="P53" i="1"/>
  <c r="G50" i="1"/>
  <c r="P50" i="1" s="1"/>
  <c r="R50" i="1" s="1"/>
  <c r="T55" i="1"/>
  <c r="W55" i="1" s="1"/>
  <c r="P45" i="1"/>
  <c r="P33" i="1"/>
  <c r="G24" i="1"/>
  <c r="P24" i="1" s="1"/>
  <c r="R24" i="1" s="1"/>
  <c r="W19" i="1"/>
  <c r="M7" i="1"/>
  <c r="P265" i="1"/>
  <c r="P259" i="1"/>
  <c r="P260" i="1"/>
  <c r="P268" i="1"/>
  <c r="T60" i="1"/>
  <c r="W60" i="1" s="1"/>
  <c r="P31" i="1"/>
  <c r="P22" i="1"/>
  <c r="P36" i="1"/>
  <c r="P28" i="1"/>
  <c r="W190" i="1"/>
  <c r="W186" i="1"/>
  <c r="G52" i="1"/>
  <c r="P52" i="1" s="1"/>
  <c r="R52" i="1" s="1"/>
  <c r="W118" i="1"/>
  <c r="G117" i="1"/>
  <c r="P117" i="1" s="1"/>
  <c r="R117" i="1" s="1"/>
  <c r="P114" i="1"/>
  <c r="G113" i="1"/>
  <c r="P113" i="1" s="1"/>
  <c r="R113" i="1" s="1"/>
  <c r="G109" i="1"/>
  <c r="P109" i="1" s="1"/>
  <c r="R109" i="1" s="1"/>
  <c r="P106" i="1"/>
  <c r="G105" i="1"/>
  <c r="P105" i="1" s="1"/>
  <c r="R105" i="1" s="1"/>
  <c r="G101" i="1"/>
  <c r="P101" i="1" s="1"/>
  <c r="R101" i="1" s="1"/>
  <c r="P98" i="1"/>
  <c r="G97" i="1"/>
  <c r="P97" i="1" s="1"/>
  <c r="R97" i="1" s="1"/>
  <c r="G93" i="1"/>
  <c r="P93" i="1" s="1"/>
  <c r="R93" i="1" s="1"/>
  <c r="T93" i="1"/>
  <c r="P90" i="1"/>
  <c r="G89" i="1"/>
  <c r="P89" i="1" s="1"/>
  <c r="R89" i="1" s="1"/>
  <c r="T89" i="1"/>
  <c r="W86" i="1"/>
  <c r="G85" i="1"/>
  <c r="P85" i="1" s="1"/>
  <c r="R85" i="1" s="1"/>
  <c r="P82" i="1"/>
  <c r="G81" i="1"/>
  <c r="P81" i="1" s="1"/>
  <c r="R81" i="1" s="1"/>
  <c r="G77" i="1"/>
  <c r="P77" i="1" s="1"/>
  <c r="R77" i="1" s="1"/>
  <c r="P74" i="1"/>
  <c r="G73" i="1"/>
  <c r="P73" i="1" s="1"/>
  <c r="R73" i="1" s="1"/>
  <c r="G69" i="1"/>
  <c r="P69" i="1" s="1"/>
  <c r="R69" i="1" s="1"/>
  <c r="G63" i="1"/>
  <c r="P63" i="1" s="1"/>
  <c r="R63" i="1" s="1"/>
  <c r="G115" i="1"/>
  <c r="P115" i="1" s="1"/>
  <c r="R115" i="1" s="1"/>
  <c r="G111" i="1"/>
  <c r="P111" i="1" s="1"/>
  <c r="R111" i="1" s="1"/>
  <c r="T111" i="1"/>
  <c r="G107" i="1"/>
  <c r="P107" i="1" s="1"/>
  <c r="R107" i="1" s="1"/>
  <c r="G103" i="1"/>
  <c r="P103" i="1" s="1"/>
  <c r="R103" i="1" s="1"/>
  <c r="G99" i="1"/>
  <c r="P99" i="1" s="1"/>
  <c r="R99" i="1" s="1"/>
  <c r="G95" i="1"/>
  <c r="P95" i="1" s="1"/>
  <c r="R95" i="1" s="1"/>
  <c r="G91" i="1"/>
  <c r="P91" i="1" s="1"/>
  <c r="R91" i="1" s="1"/>
  <c r="G87" i="1"/>
  <c r="P87" i="1" s="1"/>
  <c r="R87" i="1" s="1"/>
  <c r="T87" i="1"/>
  <c r="G83" i="1"/>
  <c r="P83" i="1" s="1"/>
  <c r="R83" i="1" s="1"/>
  <c r="G79" i="1"/>
  <c r="P79" i="1" s="1"/>
  <c r="R79" i="1" s="1"/>
  <c r="T79" i="1"/>
  <c r="G75" i="1"/>
  <c r="P75" i="1" s="1"/>
  <c r="R75" i="1" s="1"/>
  <c r="G71" i="1"/>
  <c r="P71" i="1" s="1"/>
  <c r="R71" i="1" s="1"/>
  <c r="P66" i="1"/>
  <c r="W58" i="1"/>
  <c r="P61" i="1"/>
  <c r="P65" i="1"/>
  <c r="G21" i="1"/>
  <c r="P21" i="1" s="1"/>
  <c r="R21" i="1" s="1"/>
  <c r="G13" i="1"/>
  <c r="P13" i="1" s="1"/>
  <c r="R13" i="1" s="1"/>
  <c r="P27" i="1"/>
  <c r="G12" i="1"/>
  <c r="P12" i="1" s="1"/>
  <c r="R12" i="1" s="1"/>
  <c r="I7" i="1"/>
  <c r="P263" i="1"/>
  <c r="P267" i="1"/>
  <c r="P262" i="1"/>
  <c r="P270" i="1"/>
  <c r="O7" i="1"/>
  <c r="P35" i="1"/>
  <c r="G30" i="1"/>
  <c r="P30" i="1" s="1"/>
  <c r="R30" i="1" s="1"/>
  <c r="P40" i="1"/>
  <c r="W39" i="1"/>
  <c r="P9" i="1"/>
  <c r="T12" i="1" l="1"/>
  <c r="T121" i="1"/>
  <c r="W238" i="1"/>
  <c r="T135" i="1"/>
  <c r="R247" i="1"/>
  <c r="T247" i="1"/>
  <c r="T21" i="1"/>
  <c r="T71" i="1"/>
  <c r="T103" i="1"/>
  <c r="T77" i="1"/>
  <c r="T109" i="1"/>
  <c r="T44" i="1"/>
  <c r="W44" i="1" s="1"/>
  <c r="T179" i="1"/>
  <c r="T195" i="1"/>
  <c r="T153" i="1"/>
  <c r="T17" i="1"/>
  <c r="T127" i="1"/>
  <c r="T189" i="1"/>
  <c r="T202" i="1"/>
  <c r="T145" i="1"/>
  <c r="T229" i="1"/>
  <c r="T220" i="1"/>
  <c r="T70" i="1"/>
  <c r="W70" i="1" s="1"/>
  <c r="T102" i="1"/>
  <c r="W102" i="1" s="1"/>
  <c r="T170" i="1"/>
  <c r="W170" i="1" s="1"/>
  <c r="T243" i="1"/>
  <c r="W243" i="1" s="1"/>
  <c r="T13" i="1"/>
  <c r="T50" i="1"/>
  <c r="T221" i="1"/>
  <c r="T166" i="1"/>
  <c r="W166" i="1" s="1"/>
  <c r="T30" i="1"/>
  <c r="T95" i="1"/>
  <c r="T73" i="1"/>
  <c r="T105" i="1"/>
  <c r="T175" i="1"/>
  <c r="T26" i="1"/>
  <c r="T181" i="1"/>
  <c r="T200" i="1"/>
  <c r="T252" i="1"/>
  <c r="T42" i="1"/>
  <c r="T78" i="1"/>
  <c r="W78" i="1" s="1"/>
  <c r="T110" i="1"/>
  <c r="W110" i="1" s="1"/>
  <c r="T132" i="1"/>
  <c r="T123" i="1"/>
  <c r="T174" i="1"/>
  <c r="W174" i="1" s="1"/>
  <c r="T197" i="1"/>
  <c r="T209" i="1"/>
  <c r="T203" i="1"/>
  <c r="W203" i="1" s="1"/>
  <c r="T212" i="1"/>
  <c r="T225" i="1"/>
  <c r="R152" i="1"/>
  <c r="W152" i="1" s="1"/>
  <c r="T152" i="1"/>
  <c r="R27" i="1"/>
  <c r="W27" i="1" s="1"/>
  <c r="T27" i="1"/>
  <c r="R61" i="1"/>
  <c r="T61" i="1"/>
  <c r="W79" i="1"/>
  <c r="W87" i="1"/>
  <c r="W103" i="1"/>
  <c r="T63" i="1"/>
  <c r="W63" i="1" s="1"/>
  <c r="W93" i="1"/>
  <c r="R9" i="1"/>
  <c r="P7" i="1"/>
  <c r="T9" i="1"/>
  <c r="W30" i="1"/>
  <c r="R262" i="1"/>
  <c r="T262" i="1"/>
  <c r="W12" i="1"/>
  <c r="W13" i="1"/>
  <c r="R65" i="1"/>
  <c r="T65" i="1"/>
  <c r="T75" i="1"/>
  <c r="T83" i="1"/>
  <c r="T91" i="1"/>
  <c r="W91" i="1" s="1"/>
  <c r="T99" i="1"/>
  <c r="T107" i="1"/>
  <c r="T115" i="1"/>
  <c r="T69" i="1"/>
  <c r="W69" i="1" s="1"/>
  <c r="W73" i="1"/>
  <c r="T85" i="1"/>
  <c r="W85" i="1" s="1"/>
  <c r="W89" i="1"/>
  <c r="T101" i="1"/>
  <c r="W101" i="1" s="1"/>
  <c r="W105" i="1"/>
  <c r="T117" i="1"/>
  <c r="W117" i="1" s="1"/>
  <c r="T52" i="1"/>
  <c r="R36" i="1"/>
  <c r="T36" i="1"/>
  <c r="R265" i="1"/>
  <c r="T265" i="1"/>
  <c r="T24" i="1"/>
  <c r="W24" i="1" s="1"/>
  <c r="W50" i="1"/>
  <c r="W121" i="1"/>
  <c r="T141" i="1"/>
  <c r="R164" i="1"/>
  <c r="T164" i="1"/>
  <c r="T171" i="1"/>
  <c r="W175" i="1"/>
  <c r="R180" i="1"/>
  <c r="T180" i="1"/>
  <c r="T187" i="1"/>
  <c r="W191" i="1"/>
  <c r="T201" i="1"/>
  <c r="W201" i="1" s="1"/>
  <c r="W195" i="1"/>
  <c r="W213" i="1"/>
  <c r="W204" i="1"/>
  <c r="R234" i="1"/>
  <c r="T234" i="1"/>
  <c r="T150" i="1"/>
  <c r="R14" i="1"/>
  <c r="T14" i="1"/>
  <c r="R257" i="1"/>
  <c r="W257" i="1" s="1"/>
  <c r="T257" i="1"/>
  <c r="W46" i="1"/>
  <c r="W17" i="1"/>
  <c r="R76" i="1"/>
  <c r="T76" i="1"/>
  <c r="R92" i="1"/>
  <c r="W92" i="1" s="1"/>
  <c r="T92" i="1"/>
  <c r="R108" i="1"/>
  <c r="T108" i="1"/>
  <c r="T54" i="1"/>
  <c r="R142" i="1"/>
  <c r="T142" i="1"/>
  <c r="R133" i="1"/>
  <c r="T133" i="1"/>
  <c r="W127" i="1"/>
  <c r="W135" i="1"/>
  <c r="T169" i="1"/>
  <c r="W169" i="1" s="1"/>
  <c r="T177" i="1"/>
  <c r="T185" i="1"/>
  <c r="R198" i="1"/>
  <c r="T198" i="1"/>
  <c r="R160" i="1"/>
  <c r="W160" i="1" s="1"/>
  <c r="T160" i="1"/>
  <c r="R210" i="1"/>
  <c r="T210" i="1"/>
  <c r="W221" i="1"/>
  <c r="R199" i="1"/>
  <c r="T199" i="1"/>
  <c r="W200" i="1"/>
  <c r="T231" i="1"/>
  <c r="R236" i="1"/>
  <c r="T236" i="1"/>
  <c r="W252" i="1"/>
  <c r="R32" i="1"/>
  <c r="T32" i="1"/>
  <c r="T34" i="1"/>
  <c r="W34" i="1" s="1"/>
  <c r="T38" i="1"/>
  <c r="R261" i="1"/>
  <c r="T261" i="1"/>
  <c r="R49" i="1"/>
  <c r="T49" i="1"/>
  <c r="R57" i="1"/>
  <c r="T57" i="1"/>
  <c r="T59" i="1"/>
  <c r="R137" i="1"/>
  <c r="T137" i="1"/>
  <c r="W132" i="1"/>
  <c r="R139" i="1"/>
  <c r="T139" i="1"/>
  <c r="R151" i="1"/>
  <c r="T151" i="1"/>
  <c r="T157" i="1"/>
  <c r="T242" i="1"/>
  <c r="R249" i="1"/>
  <c r="T249" i="1"/>
  <c r="T250" i="1"/>
  <c r="W208" i="1"/>
  <c r="R35" i="1"/>
  <c r="W35" i="1" s="1"/>
  <c r="T35" i="1"/>
  <c r="R267" i="1"/>
  <c r="T267" i="1"/>
  <c r="R66" i="1"/>
  <c r="T66" i="1"/>
  <c r="W75" i="1"/>
  <c r="W83" i="1"/>
  <c r="W99" i="1"/>
  <c r="W107" i="1"/>
  <c r="W115" i="1"/>
  <c r="R74" i="1"/>
  <c r="T74" i="1"/>
  <c r="T81" i="1"/>
  <c r="R90" i="1"/>
  <c r="T90" i="1"/>
  <c r="T97" i="1"/>
  <c r="R106" i="1"/>
  <c r="T106" i="1"/>
  <c r="T113" i="1"/>
  <c r="R268" i="1"/>
  <c r="W268" i="1" s="1"/>
  <c r="T268" i="1"/>
  <c r="R33" i="1"/>
  <c r="T33" i="1"/>
  <c r="W141" i="1"/>
  <c r="R148" i="1"/>
  <c r="T148" i="1"/>
  <c r="T167" i="1"/>
  <c r="W171" i="1"/>
  <c r="R176" i="1"/>
  <c r="T176" i="1"/>
  <c r="T183" i="1"/>
  <c r="W187" i="1"/>
  <c r="R192" i="1"/>
  <c r="T192" i="1"/>
  <c r="W217" i="1"/>
  <c r="W216" i="1"/>
  <c r="W150" i="1"/>
  <c r="R266" i="1"/>
  <c r="T266" i="1"/>
  <c r="R18" i="1"/>
  <c r="T18" i="1"/>
  <c r="R62" i="1"/>
  <c r="T62" i="1"/>
  <c r="R80" i="1"/>
  <c r="T80" i="1"/>
  <c r="R96" i="1"/>
  <c r="T96" i="1"/>
  <c r="R112" i="1"/>
  <c r="T112" i="1"/>
  <c r="R64" i="1"/>
  <c r="T64" i="1"/>
  <c r="R130" i="1"/>
  <c r="T130" i="1"/>
  <c r="R147" i="1"/>
  <c r="T147" i="1"/>
  <c r="W177" i="1"/>
  <c r="W185" i="1"/>
  <c r="W202" i="1"/>
  <c r="W145" i="1"/>
  <c r="R214" i="1"/>
  <c r="W214" i="1" s="1"/>
  <c r="T214" i="1"/>
  <c r="W220" i="1"/>
  <c r="R232" i="1"/>
  <c r="T232" i="1"/>
  <c r="W239" i="1"/>
  <c r="W38" i="1"/>
  <c r="R126" i="1"/>
  <c r="T126" i="1"/>
  <c r="W123" i="1"/>
  <c r="R155" i="1"/>
  <c r="T155" i="1"/>
  <c r="W157" i="1"/>
  <c r="W197" i="1"/>
  <c r="W209" i="1"/>
  <c r="W212" i="1"/>
  <c r="R228" i="1"/>
  <c r="W228" i="1" s="1"/>
  <c r="T228" i="1"/>
  <c r="W237" i="1"/>
  <c r="R245" i="1"/>
  <c r="T245" i="1"/>
  <c r="T246" i="1"/>
  <c r="T158" i="1"/>
  <c r="W225" i="1"/>
  <c r="W97" i="1"/>
  <c r="R22" i="1"/>
  <c r="T22" i="1"/>
  <c r="R260" i="1"/>
  <c r="T260" i="1"/>
  <c r="R45" i="1"/>
  <c r="T45" i="1"/>
  <c r="R53" i="1"/>
  <c r="T53" i="1"/>
  <c r="R47" i="1"/>
  <c r="T47" i="1"/>
  <c r="W167" i="1"/>
  <c r="R172" i="1"/>
  <c r="W172" i="1" s="1"/>
  <c r="T172" i="1"/>
  <c r="W183" i="1"/>
  <c r="R188" i="1"/>
  <c r="T188" i="1"/>
  <c r="R218" i="1"/>
  <c r="T218" i="1"/>
  <c r="R206" i="1"/>
  <c r="T206" i="1"/>
  <c r="G7" i="1"/>
  <c r="R258" i="1"/>
  <c r="T258" i="1"/>
  <c r="R68" i="1"/>
  <c r="T68" i="1"/>
  <c r="R84" i="1"/>
  <c r="T84" i="1"/>
  <c r="R100" i="1"/>
  <c r="T100" i="1"/>
  <c r="R116" i="1"/>
  <c r="T116" i="1"/>
  <c r="R125" i="1"/>
  <c r="T125" i="1"/>
  <c r="R134" i="1"/>
  <c r="T134" i="1"/>
  <c r="R140" i="1"/>
  <c r="W140" i="1" s="1"/>
  <c r="T140" i="1"/>
  <c r="R253" i="1"/>
  <c r="T253" i="1"/>
  <c r="R215" i="1"/>
  <c r="W215" i="1" s="1"/>
  <c r="T215" i="1"/>
  <c r="R241" i="1"/>
  <c r="T241" i="1"/>
  <c r="R264" i="1"/>
  <c r="W264" i="1" s="1"/>
  <c r="T264" i="1"/>
  <c r="R129" i="1"/>
  <c r="T129" i="1"/>
  <c r="R159" i="1"/>
  <c r="T159" i="1"/>
  <c r="R223" i="1"/>
  <c r="W223" i="1" s="1"/>
  <c r="T223" i="1"/>
  <c r="R219" i="1"/>
  <c r="T219" i="1"/>
  <c r="R240" i="1"/>
  <c r="W240" i="1" s="1"/>
  <c r="T240" i="1"/>
  <c r="W246" i="1"/>
  <c r="W158" i="1"/>
  <c r="R40" i="1"/>
  <c r="T40" i="1"/>
  <c r="R263" i="1"/>
  <c r="T263" i="1"/>
  <c r="W81" i="1"/>
  <c r="W113" i="1"/>
  <c r="R270" i="1"/>
  <c r="T270" i="1"/>
  <c r="W21" i="1"/>
  <c r="W71" i="1"/>
  <c r="W95" i="1"/>
  <c r="W111" i="1"/>
  <c r="W77" i="1"/>
  <c r="R82" i="1"/>
  <c r="W82" i="1" s="1"/>
  <c r="T82" i="1"/>
  <c r="R98" i="1"/>
  <c r="T98" i="1"/>
  <c r="W109" i="1"/>
  <c r="R114" i="1"/>
  <c r="T114" i="1"/>
  <c r="W52" i="1"/>
  <c r="R28" i="1"/>
  <c r="T28" i="1"/>
  <c r="R31" i="1"/>
  <c r="T31" i="1"/>
  <c r="R259" i="1"/>
  <c r="T259" i="1"/>
  <c r="R122" i="1"/>
  <c r="T122" i="1"/>
  <c r="T119" i="1"/>
  <c r="W119" i="1" s="1"/>
  <c r="W163" i="1"/>
  <c r="R168" i="1"/>
  <c r="T168" i="1"/>
  <c r="W179" i="1"/>
  <c r="R184" i="1"/>
  <c r="T184" i="1"/>
  <c r="W149" i="1"/>
  <c r="R194" i="1"/>
  <c r="T194" i="1"/>
  <c r="R230" i="1"/>
  <c r="T230" i="1"/>
  <c r="W153" i="1"/>
  <c r="R10" i="1"/>
  <c r="T10" i="1"/>
  <c r="R269" i="1"/>
  <c r="T269" i="1"/>
  <c r="T20" i="1"/>
  <c r="W20" i="1" s="1"/>
  <c r="T48" i="1"/>
  <c r="W48" i="1" s="1"/>
  <c r="W26" i="1"/>
  <c r="T25" i="1"/>
  <c r="W25" i="1" s="1"/>
  <c r="R72" i="1"/>
  <c r="T72" i="1"/>
  <c r="R88" i="1"/>
  <c r="T88" i="1"/>
  <c r="R104" i="1"/>
  <c r="T104" i="1"/>
  <c r="W54" i="1"/>
  <c r="T67" i="1"/>
  <c r="W67" i="1" s="1"/>
  <c r="R138" i="1"/>
  <c r="T138" i="1"/>
  <c r="T131" i="1"/>
  <c r="W131" i="1" s="1"/>
  <c r="R144" i="1"/>
  <c r="W144" i="1" s="1"/>
  <c r="T144" i="1"/>
  <c r="W165" i="1"/>
  <c r="W173" i="1"/>
  <c r="W181" i="1"/>
  <c r="W189" i="1"/>
  <c r="R193" i="1"/>
  <c r="T193" i="1"/>
  <c r="R222" i="1"/>
  <c r="T222" i="1"/>
  <c r="W229" i="1"/>
  <c r="W231" i="1"/>
  <c r="T235" i="1"/>
  <c r="W235" i="1" s="1"/>
  <c r="R244" i="1"/>
  <c r="T244" i="1"/>
  <c r="W154" i="1"/>
  <c r="W42" i="1"/>
  <c r="R256" i="1"/>
  <c r="T256" i="1"/>
  <c r="T16" i="1"/>
  <c r="W16" i="1" s="1"/>
  <c r="W59" i="1"/>
  <c r="T56" i="1"/>
  <c r="W56" i="1" s="1"/>
  <c r="T128" i="1"/>
  <c r="W128" i="1" s="1"/>
  <c r="T136" i="1"/>
  <c r="W136" i="1" s="1"/>
  <c r="R143" i="1"/>
  <c r="W143" i="1" s="1"/>
  <c r="T143" i="1"/>
  <c r="T161" i="1"/>
  <c r="W161" i="1" s="1"/>
  <c r="R226" i="1"/>
  <c r="T226" i="1"/>
  <c r="R227" i="1"/>
  <c r="T227" i="1"/>
  <c r="W196" i="1"/>
  <c r="T224" i="1"/>
  <c r="W224" i="1" s="1"/>
  <c r="W233" i="1"/>
  <c r="W242" i="1"/>
  <c r="T248" i="1"/>
  <c r="W248" i="1" s="1"/>
  <c r="W250" i="1"/>
  <c r="W205" i="1"/>
  <c r="W43" i="1"/>
  <c r="W193" i="1" l="1"/>
  <c r="W230" i="1"/>
  <c r="W168" i="1"/>
  <c r="W122" i="1"/>
  <c r="W31" i="1"/>
  <c r="W129" i="1"/>
  <c r="W134" i="1"/>
  <c r="W116" i="1"/>
  <c r="W84" i="1"/>
  <c r="W206" i="1"/>
  <c r="W188" i="1"/>
  <c r="W53" i="1"/>
  <c r="W245" i="1"/>
  <c r="W126" i="1"/>
  <c r="W232" i="1"/>
  <c r="W74" i="1"/>
  <c r="W133" i="1"/>
  <c r="W247" i="1"/>
  <c r="W227" i="1"/>
  <c r="W256" i="1"/>
  <c r="W138" i="1"/>
  <c r="W104" i="1"/>
  <c r="W72" i="1"/>
  <c r="W10" i="1"/>
  <c r="W263" i="1"/>
  <c r="W159" i="1"/>
  <c r="W258" i="1"/>
  <c r="W147" i="1"/>
  <c r="W64" i="1"/>
  <c r="W96" i="1"/>
  <c r="W62" i="1"/>
  <c r="W90" i="1"/>
  <c r="W139" i="1"/>
  <c r="W49" i="1"/>
  <c r="W22" i="1"/>
  <c r="W192" i="1"/>
  <c r="W176" i="1"/>
  <c r="W148" i="1"/>
  <c r="W106" i="1"/>
  <c r="W234" i="1"/>
  <c r="W180" i="1"/>
  <c r="W164" i="1"/>
  <c r="W36" i="1"/>
  <c r="T7" i="1"/>
  <c r="W226" i="1"/>
  <c r="W244" i="1"/>
  <c r="W88" i="1"/>
  <c r="W269" i="1"/>
  <c r="W184" i="1"/>
  <c r="W259" i="1"/>
  <c r="W28" i="1"/>
  <c r="W98" i="1"/>
  <c r="W241" i="1"/>
  <c r="W125" i="1"/>
  <c r="W155" i="1"/>
  <c r="W130" i="1"/>
  <c r="W112" i="1"/>
  <c r="W80" i="1"/>
  <c r="W18" i="1"/>
  <c r="W266" i="1"/>
  <c r="W66" i="1"/>
  <c r="W267" i="1"/>
  <c r="W249" i="1"/>
  <c r="W151" i="1"/>
  <c r="W57" i="1"/>
  <c r="W261" i="1"/>
  <c r="W32" i="1"/>
  <c r="W210" i="1"/>
  <c r="W198" i="1"/>
  <c r="W108" i="1"/>
  <c r="W76" i="1"/>
  <c r="W14" i="1"/>
  <c r="W61" i="1"/>
  <c r="W222" i="1"/>
  <c r="W194" i="1"/>
  <c r="W114" i="1"/>
  <c r="W270" i="1"/>
  <c r="W40" i="1"/>
  <c r="W219" i="1"/>
  <c r="W253" i="1"/>
  <c r="W100" i="1"/>
  <c r="W68" i="1"/>
  <c r="W218" i="1"/>
  <c r="W47" i="1"/>
  <c r="W45" i="1"/>
  <c r="W260" i="1"/>
  <c r="W33" i="1"/>
  <c r="W137" i="1"/>
  <c r="W236" i="1"/>
  <c r="W199" i="1"/>
  <c r="W142" i="1"/>
  <c r="W265" i="1"/>
  <c r="W65" i="1"/>
  <c r="W262" i="1"/>
  <c r="R7" i="1"/>
  <c r="W9" i="1"/>
  <c r="W7" i="1" l="1"/>
</calcChain>
</file>

<file path=xl/sharedStrings.xml><?xml version="1.0" encoding="utf-8"?>
<sst xmlns="http://schemas.openxmlformats.org/spreadsheetml/2006/main" count="556" uniqueCount="303">
  <si>
    <t>FY2020 Final Grants</t>
  </si>
  <si>
    <t>Includes</t>
  </si>
  <si>
    <t>as of 3-13-2020</t>
  </si>
  <si>
    <t>Full Day K</t>
  </si>
  <si>
    <t>FY2020</t>
  </si>
  <si>
    <t>Stabilization</t>
  </si>
  <si>
    <t>Grants = Max of Preliminary Grant plus Stabiliation Grant @ 100% OR 95% of 11-15-18 Grant Estimate</t>
  </si>
  <si>
    <t>From EOY Data Excl Charter And OOS</t>
  </si>
  <si>
    <t>18-19 Membership</t>
  </si>
  <si>
    <t>Base Adequacy Aid</t>
  </si>
  <si>
    <t xml:space="preserve">F &amp;R </t>
  </si>
  <si>
    <t>Free or Reduced Differentiated Aid</t>
  </si>
  <si>
    <t xml:space="preserve"> SPED</t>
  </si>
  <si>
    <t>Special Education Differentiated Aid</t>
  </si>
  <si>
    <t>ELL</t>
  </si>
  <si>
    <t>ELL Differentiated Aid</t>
  </si>
  <si>
    <t>Grade 3 Reading Below Proficient</t>
  </si>
  <si>
    <t>Grade 3 Reading Differentiated Aid</t>
  </si>
  <si>
    <t>Total Calculated Cost of an Adequate Education</t>
  </si>
  <si>
    <t>SWEPT @</t>
  </si>
  <si>
    <t>Preliminary        Grants = Cost of Adequacy            Less SWEPT</t>
  </si>
  <si>
    <t xml:space="preserve">FY2012 Stabilization Grant  </t>
  </si>
  <si>
    <t xml:space="preserve">If Preliminary Grant &gt; 0 and  ADM &gt; 0 then FY12 Stabilization  @ </t>
  </si>
  <si>
    <t>FY 2020 First Estimate on         11-15-18</t>
  </si>
  <si>
    <t>Minimum First FY20 Estimate as of   11-15-18 X</t>
  </si>
  <si>
    <t>ADM</t>
  </si>
  <si>
    <t>$</t>
  </si>
  <si>
    <t>State Total</t>
  </si>
  <si>
    <t>Acworth</t>
  </si>
  <si>
    <t>Albany</t>
  </si>
  <si>
    <t>Alexandria</t>
  </si>
  <si>
    <t>Allenstown</t>
  </si>
  <si>
    <t>Alstead</t>
  </si>
  <si>
    <t>Alton</t>
  </si>
  <si>
    <t>Amherst</t>
  </si>
  <si>
    <t>Andover</t>
  </si>
  <si>
    <t>Antrim</t>
  </si>
  <si>
    <t>Ashland</t>
  </si>
  <si>
    <t>Atkinson</t>
  </si>
  <si>
    <t>Auburn</t>
  </si>
  <si>
    <t>Barnstead</t>
  </si>
  <si>
    <t>Barrington</t>
  </si>
  <si>
    <t>Bartlett</t>
  </si>
  <si>
    <t>Bath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</si>
  <si>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</si>
  <si>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</si>
  <si>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</si>
  <si>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</si>
  <si>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</si>
  <si>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</si>
  <si>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</si>
  <si>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</si>
  <si>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</si>
  <si>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</si>
  <si>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</si>
  <si>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</si>
  <si>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</si>
  <si>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</si>
  <si>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Cambridge</t>
  </si>
  <si>
    <t>Campton</t>
  </si>
  <si>
    <t>Canaan</t>
  </si>
  <si>
    <t>Candia</t>
  </si>
  <si>
    <t>Canterbury</t>
  </si>
  <si>
    <t>Carroll</t>
  </si>
  <si>
    <t>Center Harbor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</si>
  <si>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</si>
  <si>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</si>
  <si>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</si>
  <si>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</si>
  <si>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</si>
  <si>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</si>
  <si>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</si>
  <si>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</si>
  <si>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</si>
  <si>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</si>
  <si>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</si>
  <si>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</si>
  <si>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Croydon</t>
  </si>
  <si>
    <t>Dalton</t>
  </si>
  <si>
    <t>Danbury</t>
  </si>
  <si>
    <t>Danville</t>
  </si>
  <si>
    <t>Deerfield</t>
  </si>
  <si>
    <t>Deering</t>
  </si>
  <si>
    <t>Derry</t>
  </si>
  <si>
    <t>Dix's Grant</t>
  </si>
  <si>
    <t>Dixville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</si>
  <si>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</si>
  <si>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</si>
  <si>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</si>
  <si>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</si>
  <si>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</si>
  <si>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</si>
  <si>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</si>
  <si>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</si>
  <si>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</si>
  <si>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</si>
  <si>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</si>
  <si>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</si>
  <si>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</si>
  <si>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</si>
  <si>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</si>
  <si>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</si>
  <si>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</si>
  <si>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</si>
  <si>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</si>
  <si>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</si>
  <si>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</si>
  <si>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</si>
  <si>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</si>
  <si>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</si>
  <si>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</si>
  <si>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</si>
  <si>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</si>
  <si>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</si>
  <si>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</si>
  <si>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</si>
  <si>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</si>
  <si>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</si>
  <si>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</si>
  <si>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Greenville</t>
  </si>
  <si>
    <t>Groton</t>
  </si>
  <si>
    <t>Hale's Location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</si>
  <si>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</si>
  <si>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</si>
  <si>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</si>
  <si>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</si>
  <si>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</si>
  <si>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</si>
  <si>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</si>
  <si>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</si>
  <si>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</si>
  <si>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</si>
  <si>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</si>
  <si>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</si>
  <si>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</si>
  <si>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</si>
  <si>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</si>
  <si>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</si>
  <si>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</si>
  <si>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</si>
  <si>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</si>
  <si>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</si>
  <si>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</si>
  <si>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</si>
  <si>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</si>
  <si>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</si>
  <si>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</si>
  <si>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</si>
  <si>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</si>
  <si>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</si>
  <si>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</si>
  <si>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</si>
  <si>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</si>
  <si>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</si>
  <si>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</si>
  <si>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</si>
  <si>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</si>
  <si>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Londonderry</t>
  </si>
  <si>
    <t>Loudon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</si>
  <si>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</si>
  <si>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</si>
  <si>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</si>
  <si>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</si>
  <si>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</si>
  <si>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</si>
  <si>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</si>
  <si>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</si>
  <si>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Martin's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</si>
  <si>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</si>
  <si>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</si>
  <si>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</si>
  <si>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</si>
  <si>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</si>
  <si>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</si>
  <si>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</si>
  <si>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</si>
  <si>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</si>
  <si>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</si>
  <si>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</si>
  <si>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</si>
  <si>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</si>
  <si>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</si>
  <si>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Newbury</t>
  </si>
  <si>
    <t>New Castle</t>
  </si>
  <si>
    <t>New Durham</t>
  </si>
  <si>
    <t>Newfields</t>
  </si>
  <si>
    <t>New Hampton</t>
  </si>
  <si>
    <t>Newington</t>
  </si>
  <si>
    <t>New Ipswich</t>
  </si>
  <si>
    <t>New London</t>
  </si>
  <si>
    <t>Newmarket</t>
  </si>
  <si>
    <t>Newport</t>
  </si>
  <si>
    <t>Newton</t>
  </si>
  <si>
    <t>Northfield</t>
  </si>
  <si>
    <t>North Hampton</t>
  </si>
  <si>
    <t>Northumberland</t>
  </si>
  <si>
    <t>Northwood</t>
  </si>
  <si>
    <t>Nottingham</t>
  </si>
  <si>
    <t>Odell</t>
  </si>
  <si>
    <t>Orange</t>
  </si>
  <si>
    <t>Ossipee</t>
  </si>
  <si>
    <t>Pelham</t>
  </si>
  <si>
    <t>Pembroke</t>
  </si>
  <si>
    <t>Penacook</t>
  </si>
  <si>
    <t>Peterborough</t>
  </si>
  <si>
    <t>Piermont</t>
  </si>
  <si>
    <t>Pinkham's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</si>
  <si>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</si>
  <si>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</si>
  <si>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</si>
  <si>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</si>
  <si>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</si>
  <si>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</si>
  <si>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</si>
  <si>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</si>
  <si>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</si>
  <si>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</si>
  <si>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</si>
  <si>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</si>
  <si>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</si>
  <si>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</si>
  <si>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</si>
  <si>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</si>
  <si>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</si>
  <si>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</si>
  <si>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</si>
  <si>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</si>
  <si>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Seabrook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</si>
  <si>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</si>
  <si>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</si>
  <si>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</si>
  <si>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</si>
  <si>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</si>
  <si>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</si>
  <si>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</si>
  <si>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</si>
  <si>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</si>
  <si>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</si>
  <si>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</si>
  <si>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Sugar Hill</t>
  </si>
  <si>
    <t>Sullivan</t>
  </si>
  <si>
    <t>Success</t>
  </si>
  <si>
    <t>Sunapee</t>
  </si>
  <si>
    <t>Surry</t>
  </si>
  <si>
    <t>Sutton</t>
  </si>
  <si>
    <t>Swanzey</t>
  </si>
  <si>
    <t>Tamworth</t>
  </si>
  <si>
    <t>Temple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</si>
  <si>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</si>
  <si>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</si>
  <si>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</si>
  <si>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</si>
  <si>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</si>
  <si>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</si>
  <si>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</si>
  <si>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</si>
  <si>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</si>
  <si>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</si>
  <si>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</si>
  <si>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</si>
  <si>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</si>
  <si>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</si>
  <si>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Wentworth's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</si>
  <si>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</si>
  <si>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</si>
  <si>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</si>
  <si>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</si>
  <si>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</si>
  <si>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</si>
  <si>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</si>
  <si>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</si>
  <si>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</si>
  <si>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Orford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</si>
  <si>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</si>
  <si>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</si>
  <si>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</si>
  <si>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</si>
  <si>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</si>
  <si>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</si>
  <si>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</si>
  <si>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</si>
  <si>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</si>
  <si>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</si>
  <si>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</si>
  <si>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</si>
  <si>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</si>
  <si>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</si>
  <si>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</si>
  <si>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ATK. &amp; GILMANTON ACAD.</t>
  </si>
  <si>
    <t>BEAN'S GRANT</t>
  </si>
  <si>
    <t>BEAN'S PURCHASE</t>
  </si>
  <si>
    <t>CHANDLER'S PURCHASE</t>
  </si>
  <si>
    <t>CRAWFORD'S PURCH.</t>
  </si>
  <si>
    <t>CUTT'S GRANT</t>
  </si>
  <si>
    <t>ERVING'S GRANT</t>
  </si>
  <si>
    <t>GREEN'S GRANT</t>
  </si>
  <si>
    <t>HADLEY'S PURCH.</t>
  </si>
  <si>
    <t>KILKENNY</t>
  </si>
  <si>
    <t>LIVERMORE</t>
  </si>
  <si>
    <t>LOW &amp; BURBANK GR.</t>
  </si>
  <si>
    <t>SARGENT'S PURCHASE</t>
  </si>
  <si>
    <t>SECOND COLLEGE GR.</t>
  </si>
  <si>
    <t>THOM. &amp; MES. PURCH.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</si>
</sst>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_(* #,##0.0_);_(* \(#,##0.0\);_(* &quot;-&quot;??_);_(@_)"/>
  </numFmts>
  <fonts count="13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0"/>
      <color rgb="FFC0000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quotePrefix="1" applyFont="1"/>
    <xf numFmtId="4" fontId="1" fillId="0" borderId="0" xfId="0" applyNumberFormat="1" applyFont="1"/>
    <xf numFmtId="43" fontId="1" fillId="0" borderId="0" xfId="0" applyNumberFormat="1" applyFont="1"/>
    <xf numFmtId="0" fontId="3" fillId="0" borderId="0" xfId="0" applyFont="1"/>
    <xf numFmtId="4" fontId="3" fillId="0" borderId="0" xfId="0" applyNumberFormat="1" applyFont="1"/>
    <xf numFmtId="164" fontId="1" fillId="0" borderId="0" xfId="0" applyNumberFormat="1" applyFont="1"/>
    <xf numFmtId="164" fontId="4" fillId="0" borderId="0" xfId="0" applyNumberFormat="1" applyFont="1"/>
    <xf numFmtId="14" fontId="2" fillId="0" borderId="0" xfId="0" applyNumberFormat="1" applyFont="1" applyAlignment="1">
      <alignment horizontal="center"/>
    </xf>
    <xf numFmtId="43" fontId="3" fillId="0" borderId="0" xfId="1" applyFont="1"/>
    <xf numFmtId="0" fontId="6" fillId="2" borderId="0" xfId="0" applyFont="1" applyFill="1" applyAlignment="1">
      <alignment horizontal="center"/>
    </xf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/>
    <xf numFmtId="0" fontId="8" fillId="3" borderId="0" xfId="0" applyFont="1" applyFill="1" applyAlignment="1">
      <alignment horizontal="center"/>
    </xf>
    <xf numFmtId="14" fontId="2" fillId="0" borderId="0" xfId="0" applyNumberFormat="1" applyFont="1"/>
    <xf numFmtId="0" fontId="9" fillId="0" borderId="0" xfId="0" applyFont="1" applyAlignment="1">
      <alignment horizontal="center"/>
    </xf>
    <xf numFmtId="0" fontId="1" fillId="3" borderId="0" xfId="0" applyFont="1" applyFill="1" applyAlignment="1">
      <alignment horizontal="center" wrapText="1"/>
    </xf>
    <xf numFmtId="43" fontId="6" fillId="4" borderId="0" xfId="2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164" fontId="8" fillId="0" borderId="0" xfId="0" applyNumberFormat="1" applyFont="1"/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3" applyFont="1" applyAlignment="1">
      <alignment horizontal="center" wrapText="1"/>
    </xf>
    <xf numFmtId="0" fontId="8" fillId="0" borderId="0" xfId="0" applyFont="1"/>
    <xf numFmtId="43" fontId="8" fillId="0" borderId="0" xfId="0" applyNumberFormat="1" applyFont="1" applyAlignment="1">
      <alignment horizontal="center"/>
    </xf>
    <xf numFmtId="6" fontId="1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center"/>
    </xf>
    <xf numFmtId="43" fontId="6" fillId="4" borderId="1" xfId="2" applyFont="1" applyFill="1" applyBorder="1" applyAlignment="1">
      <alignment horizontal="center" vertical="center" wrapText="1"/>
    </xf>
    <xf numFmtId="0" fontId="8" fillId="0" borderId="2" xfId="0" applyFont="1" applyBorder="1"/>
    <xf numFmtId="4" fontId="11" fillId="0" borderId="2" xfId="1" applyNumberFormat="1" applyFont="1" applyBorder="1"/>
    <xf numFmtId="39" fontId="11" fillId="0" borderId="2" xfId="1" applyNumberFormat="1" applyFont="1" applyBorder="1"/>
    <xf numFmtId="43" fontId="11" fillId="0" borderId="2" xfId="1" applyNumberFormat="1" applyFont="1" applyBorder="1"/>
    <xf numFmtId="164" fontId="11" fillId="0" borderId="2" xfId="1" applyNumberFormat="1" applyFont="1" applyBorder="1"/>
    <xf numFmtId="164" fontId="11" fillId="3" borderId="2" xfId="1" applyNumberFormat="1" applyFont="1" applyFill="1" applyBorder="1"/>
    <xf numFmtId="43" fontId="11" fillId="3" borderId="2" xfId="1" applyNumberFormat="1" applyFont="1" applyFill="1" applyBorder="1"/>
    <xf numFmtId="43" fontId="11" fillId="2" borderId="2" xfId="1" applyFont="1" applyFill="1" applyBorder="1"/>
    <xf numFmtId="4" fontId="8" fillId="0" borderId="0" xfId="1" applyNumberFormat="1" applyFont="1"/>
    <xf numFmtId="166" fontId="8" fillId="0" borderId="0" xfId="1" applyNumberFormat="1" applyFont="1"/>
    <xf numFmtId="164" fontId="8" fillId="0" borderId="0" xfId="1" applyNumberFormat="1" applyFont="1"/>
    <xf numFmtId="0" fontId="8" fillId="2" borderId="0" xfId="0" applyFont="1" applyFill="1"/>
    <xf numFmtId="43" fontId="12" fillId="3" borderId="0" xfId="1" applyFont="1" applyFill="1"/>
    <xf numFmtId="0" fontId="12" fillId="0" borderId="0" xfId="0" applyFont="1"/>
    <xf numFmtId="43" fontId="1" fillId="0" borderId="0" xfId="1" applyFont="1"/>
    <xf numFmtId="43" fontId="1" fillId="0" borderId="0" xfId="1" applyNumberFormat="1" applyFont="1"/>
    <xf numFmtId="164" fontId="1" fillId="0" borderId="0" xfId="2" applyNumberFormat="1" applyFont="1"/>
    <xf numFmtId="43" fontId="1" fillId="3" borderId="0" xfId="1" applyNumberFormat="1" applyFont="1" applyFill="1"/>
    <xf numFmtId="43" fontId="1" fillId="2" borderId="0" xfId="2" applyNumberFormat="1" applyFont="1" applyFill="1"/>
    <xf numFmtId="4" fontId="1" fillId="0" borderId="0" xfId="1" applyNumberFormat="1" applyFont="1"/>
    <xf numFmtId="164" fontId="1" fillId="0" borderId="0" xfId="1" applyNumberFormat="1" applyFont="1"/>
    <xf numFmtId="0" fontId="1" fillId="3" borderId="0" xfId="0" applyFont="1" applyFill="1"/>
    <xf numFmtId="4" fontId="1" fillId="3" borderId="0" xfId="1" applyNumberFormat="1" applyFont="1" applyFill="1"/>
    <xf numFmtId="37" fontId="1" fillId="3" borderId="0" xfId="1" applyNumberFormat="1" applyFont="1" applyFill="1"/>
    <xf numFmtId="4" fontId="1" fillId="3" borderId="0" xfId="0" applyNumberFormat="1" applyFont="1" applyFill="1"/>
    <xf numFmtId="164" fontId="1" fillId="3" borderId="0" xfId="1" applyNumberFormat="1" applyFont="1" applyFill="1"/>
    <xf numFmtId="39" fontId="1" fillId="0" borderId="0" xfId="1" applyNumberFormat="1" applyFont="1"/>
    <xf numFmtId="0" fontId="2" fillId="0" borderId="0" xfId="0" applyFont="1" applyAlignment="1">
      <alignment horizontal="right"/>
    </xf>
    <xf numFmtId="2" fontId="1" fillId="0" borderId="0" xfId="0" applyNumberFormat="1" applyFont="1"/>
    <xf numFmtId="43" fontId="1" fillId="0" borderId="0" xfId="2" applyNumberFormat="1" applyFont="1"/>
    <xf numFmtId="4" fontId="4" fillId="0" borderId="0" xfId="0" applyNumberFormat="1" applyFont="1"/>
    <xf numFmtId="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" fontId="1" fillId="0" borderId="0" xfId="0" applyNumberFormat="1" applyFont="1" applyAlignment="1"/>
    <xf numFmtId="0" fontId="1" fillId="2" borderId="0" xfId="0" applyFont="1" applyFill="1"/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257175</xdr:colOff>
      <xdr:row>0</xdr:row>
      <xdr:rowOff>1</xdr:rowOff>
    </xdr:from>
    <xdr:to>
      <xdr:col>22</xdr:col>
      <xdr:colOff>942975</xdr:colOff>
      <xdr:row>0</xdr:row>
      <xdr:rowOff>190501</xdr:rowOff>
    </xdr:to>
    <xdr:sp macro="" textlink="">
      <xdr:nvSpPr>
        <xdr:cNvPr id="2" name="Down Arrow 1"/>
        <xdr:cNvSpPr/>
      </xdr:nvSpPr>
      <xdr:spPr>
        <a:xfrm>
          <a:off x="18154650" y="1"/>
          <a:ext cx="685800" cy="190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479"/>
  <sheetViews>
    <sheetView tabSelected="1" zoomScaleNormal="100" workbookViewId="0">
      <pane xSplit="6" ySplit="8" topLeftCell="N257" activePane="bottomRight" state="frozen"/>
      <selection activeCell="Z19" sqref="Z19"/>
      <selection pane="topRight" activeCell="Z19" sqref="Z19"/>
      <selection pane="bottomLeft" activeCell="Z19" sqref="Z19"/>
      <selection pane="bottomRight" activeCell="E1" sqref="E1:W270"/>
    </sheetView>
  </sheetViews>
  <sheetFormatPr defaultColWidth="8.88671875" defaultRowHeight="15" x14ac:dyDescent="0.2"/>
  <cols>
    <col min="1" max="1" width="9.44140625" style="1" hidden="1" customWidth="1"/>
    <col min="2" max="2" width="4" style="1" hidden="1" customWidth="1"/>
    <col min="3" max="3" width="5.6640625" style="1" hidden="1" customWidth="1"/>
    <col min="4" max="4" width="4.44140625" style="1" hidden="1" customWidth="1"/>
    <col min="5" max="5" width="17.33203125" style="1" customWidth="1"/>
    <col min="6" max="6" width="8.77734375" style="3" customWidth="1"/>
    <col min="7" max="7" width="12.77734375" style="1" customWidth="1"/>
    <col min="8" max="8" width="7.6640625" customWidth="1"/>
    <col min="9" max="9" width="12.77734375" style="1" customWidth="1"/>
    <col min="10" max="10" width="7.77734375" style="1" customWidth="1"/>
    <col min="11" max="11" width="12.77734375" style="1" customWidth="1"/>
    <col min="12" max="12" width="8" style="3" customWidth="1"/>
    <col min="13" max="13" width="12.109375" style="1" customWidth="1"/>
    <col min="14" max="14" width="8.44140625" style="71" customWidth="1"/>
    <col min="15" max="15" width="10.88671875" style="71" customWidth="1"/>
    <col min="16" max="16" width="11.21875" style="1" customWidth="1"/>
    <col min="17" max="17" width="9.77734375" style="1" customWidth="1"/>
    <col min="18" max="18" width="11.5546875" style="1" bestFit="1" customWidth="1"/>
    <col min="19" max="19" width="11.21875" style="1" customWidth="1"/>
    <col min="20" max="20" width="15.109375" style="1" customWidth="1"/>
    <col min="21" max="21" width="13" style="1" customWidth="1"/>
    <col min="22" max="22" width="13.109375" style="1" customWidth="1"/>
    <col min="23" max="23" width="15" style="73" customWidth="1"/>
    <col min="24" max="24" width="2.5546875" style="1" customWidth="1"/>
    <col min="25" max="16384" width="8.88671875" style="1"/>
  </cols>
  <sheetData>
    <row r="1" spans="1:25" ht="17.649999999999999" customHeight="1" x14ac:dyDescent="0.2">
      <c r="E1" s="2"/>
      <c r="G1" s="4"/>
      <c r="I1" s="5"/>
      <c r="J1" s="5"/>
      <c r="L1" s="6"/>
      <c r="M1" s="7"/>
      <c r="N1" s="8"/>
      <c r="O1" s="1"/>
      <c r="W1" s="1"/>
    </row>
    <row r="2" spans="1:25" ht="22.5" customHeight="1" x14ac:dyDescent="0.2">
      <c r="E2" s="2"/>
      <c r="G2" s="9"/>
      <c r="I2" s="10"/>
      <c r="M2" s="7"/>
      <c r="N2" s="8"/>
      <c r="O2" s="1"/>
      <c r="W2" s="11" t="s">
        <v>0</v>
      </c>
    </row>
    <row r="3" spans="1:25" ht="15.6" customHeight="1" x14ac:dyDescent="0.2">
      <c r="E3" s="13"/>
      <c r="F3" s="13" t="s">
        <v>1</v>
      </c>
      <c r="G3" s="14"/>
      <c r="H3" s="13" t="s">
        <v>1</v>
      </c>
      <c r="J3" s="13" t="s">
        <v>1</v>
      </c>
      <c r="L3" s="13" t="s">
        <v>1</v>
      </c>
      <c r="M3" s="7"/>
      <c r="N3" s="15"/>
      <c r="O3" s="1"/>
      <c r="R3" s="16"/>
      <c r="S3" s="17"/>
      <c r="T3" s="17"/>
      <c r="U3" s="17"/>
      <c r="V3" s="17"/>
      <c r="W3" s="11" t="s">
        <v>2</v>
      </c>
    </row>
    <row r="4" spans="1:25" ht="14.25" customHeight="1" x14ac:dyDescent="0.2">
      <c r="E4" s="9"/>
      <c r="F4" s="13" t="s">
        <v>3</v>
      </c>
      <c r="G4" s="14"/>
      <c r="H4" s="13" t="s">
        <v>3</v>
      </c>
      <c r="J4" s="13" t="s">
        <v>3</v>
      </c>
      <c r="L4" s="13" t="s">
        <v>3</v>
      </c>
      <c r="N4" s="16"/>
      <c r="O4" s="1"/>
      <c r="Q4" s="18"/>
      <c r="R4" s="19" t="s">
        <v>4</v>
      </c>
      <c r="S4" s="17"/>
      <c r="T4" s="20" t="s">
        <v>5</v>
      </c>
      <c r="U4" s="20"/>
      <c r="V4" s="20"/>
      <c r="W4" s="21" t="s">
        <v>6</v>
      </c>
    </row>
    <row r="5" spans="1:25" ht="65.25" customHeight="1" x14ac:dyDescent="0.2">
      <c r="A5" s="22"/>
      <c r="B5" s="22" t="s">
        <v>7</v>
      </c>
      <c r="E5" s="23"/>
      <c r="F5" s="24" t="s">
        <v>8</v>
      </c>
      <c r="G5" s="24" t="s">
        <v>9</v>
      </c>
      <c r="H5" s="24" t="s">
        <v>10</v>
      </c>
      <c r="I5" s="24" t="s">
        <v>11</v>
      </c>
      <c r="J5" s="24" t="s">
        <v>12</v>
      </c>
      <c r="K5" s="24" t="s">
        <v>13</v>
      </c>
      <c r="L5" s="25" t="s">
        <v>14</v>
      </c>
      <c r="M5" s="24" t="s">
        <v>15</v>
      </c>
      <c r="N5" s="24" t="s">
        <v>16</v>
      </c>
      <c r="O5" s="24" t="s">
        <v>17</v>
      </c>
      <c r="P5" s="24" t="s">
        <v>18</v>
      </c>
      <c r="Q5" s="26" t="s">
        <v>19</v>
      </c>
      <c r="R5" s="27" t="s">
        <v>20</v>
      </c>
      <c r="S5" s="20" t="s">
        <v>21</v>
      </c>
      <c r="T5" s="20" t="s">
        <v>22</v>
      </c>
      <c r="U5" s="20" t="s">
        <v>23</v>
      </c>
      <c r="V5" s="27" t="s">
        <v>24</v>
      </c>
      <c r="W5" s="21"/>
    </row>
    <row r="6" spans="1:25" ht="12.75" x14ac:dyDescent="0.2">
      <c r="E6" s="28"/>
      <c r="F6" s="25" t="s">
        <v>25</v>
      </c>
      <c r="G6" s="29">
        <v>3708.78</v>
      </c>
      <c r="H6" s="26" t="s">
        <v>25</v>
      </c>
      <c r="I6" s="29">
        <v>1854.38</v>
      </c>
      <c r="J6" s="26" t="s">
        <v>25</v>
      </c>
      <c r="K6" s="29">
        <v>1995.21</v>
      </c>
      <c r="L6" s="25" t="s">
        <v>25</v>
      </c>
      <c r="M6" s="29">
        <v>725.63</v>
      </c>
      <c r="N6" s="26" t="s">
        <v>25</v>
      </c>
      <c r="O6" s="29">
        <v>725.63</v>
      </c>
      <c r="P6" s="30" t="s">
        <v>26</v>
      </c>
      <c r="Q6" s="31">
        <v>2.06</v>
      </c>
      <c r="T6" s="32">
        <v>1</v>
      </c>
      <c r="U6" s="33"/>
      <c r="V6" s="33">
        <v>0.95</v>
      </c>
      <c r="W6" s="34"/>
    </row>
    <row r="7" spans="1:25" s="28" customFormat="1" ht="12.75" x14ac:dyDescent="0.2">
      <c r="E7" s="35" t="s">
        <v>27</v>
      </c>
      <c r="F7" s="36">
        <f t="shared" ref="F7:P7" si="0">SUM(F9:F270)</f>
        <v>168724.36210000006</v>
      </c>
      <c r="G7" s="37">
        <f t="shared" si="0"/>
        <v>625761539.66000032</v>
      </c>
      <c r="H7" s="36">
        <f t="shared" si="0"/>
        <v>48082.416500000007</v>
      </c>
      <c r="I7" s="37">
        <f t="shared" si="0"/>
        <v>89163071.439999968</v>
      </c>
      <c r="J7" s="37">
        <f t="shared" si="0"/>
        <v>29562.893499999991</v>
      </c>
      <c r="K7" s="37">
        <f>SUM(K9:K270)</f>
        <v>58984180.680000022</v>
      </c>
      <c r="L7" s="36">
        <f t="shared" si="0"/>
        <v>5263.7828000000009</v>
      </c>
      <c r="M7" s="37">
        <f t="shared" si="0"/>
        <v>3819558.6999999979</v>
      </c>
      <c r="N7" s="36">
        <f t="shared" si="0"/>
        <v>2289.4858999999997</v>
      </c>
      <c r="O7" s="38">
        <f t="shared" si="0"/>
        <v>1661319.6499999987</v>
      </c>
      <c r="P7" s="38">
        <f t="shared" si="0"/>
        <v>779389670.13000011</v>
      </c>
      <c r="Q7" s="39">
        <v>363246022.92404127</v>
      </c>
      <c r="R7" s="38">
        <f t="shared" ref="R7:V7" si="1">SUM(R9:R270)</f>
        <v>441990287.97000015</v>
      </c>
      <c r="S7" s="40">
        <f t="shared" si="1"/>
        <v>158480276</v>
      </c>
      <c r="T7" s="41">
        <f t="shared" si="1"/>
        <v>157245996</v>
      </c>
      <c r="U7" s="41">
        <f t="shared" si="1"/>
        <v>551561257.08000028</v>
      </c>
      <c r="V7" s="41">
        <f t="shared" si="1"/>
        <v>523983194.27999991</v>
      </c>
      <c r="W7" s="42">
        <f>SUM(W9:W270)</f>
        <v>599249580.61000049</v>
      </c>
      <c r="X7" s="1"/>
    </row>
    <row r="8" spans="1:25" s="28" customFormat="1" ht="12.75" x14ac:dyDescent="0.2">
      <c r="F8" s="43"/>
      <c r="G8" s="44"/>
      <c r="I8" s="45"/>
      <c r="J8" s="45"/>
      <c r="K8" s="45"/>
      <c r="L8" s="43"/>
      <c r="M8" s="45"/>
      <c r="N8" s="16"/>
      <c r="P8" s="45"/>
      <c r="Q8" s="45"/>
      <c r="R8" s="23"/>
      <c r="W8" s="46"/>
      <c r="X8" s="1"/>
    </row>
    <row r="9" spans="1:25" s="48" customFormat="1" ht="12.75" x14ac:dyDescent="0.2">
      <c r="D9" s="48">
        <v>3</v>
      </c>
      <c r="E9" s="1" t="s">
        <v>28</v>
      </c>
      <c r="F9" s="49">
        <v>100.69110000000001</v>
      </c>
      <c r="G9" s="49">
        <f>ROUND(F9*G$6,2)</f>
        <v>373441.14</v>
      </c>
      <c r="H9" s="49">
        <v>53.1995</v>
      </c>
      <c r="I9" s="49">
        <f>ROUND(H9*$I$6,2)</f>
        <v>98652.09</v>
      </c>
      <c r="J9" s="49">
        <v>20.745100000000001</v>
      </c>
      <c r="K9" s="50">
        <f t="shared" ref="K9:K72" si="2">ROUND(J9*$K$6,2)</f>
        <v>41390.83</v>
      </c>
      <c r="L9" s="49">
        <v>1</v>
      </c>
      <c r="M9" s="49">
        <f t="shared" ref="M9:M72" si="3">ROUND(L9*$M$6,2)</f>
        <v>725.63</v>
      </c>
      <c r="N9" s="49">
        <v>0</v>
      </c>
      <c r="O9" s="50">
        <f>ROUND(N9*$O$6,2)</f>
        <v>0</v>
      </c>
      <c r="P9" s="49">
        <f t="shared" ref="P9:P72" si="4">G9+I9+K9+M9+O9</f>
        <v>514209.69</v>
      </c>
      <c r="Q9" s="51">
        <v>199660</v>
      </c>
      <c r="R9" s="52">
        <f>IF(P9&gt;Q9,P9-Q9,0)</f>
        <v>314549.69</v>
      </c>
      <c r="S9" s="49">
        <v>245385</v>
      </c>
      <c r="T9" s="50">
        <f t="shared" ref="T9:T72" si="5">IF(OR(F9=0,Q9&gt;P9),0,ROUND(S9*$T$6,2))</f>
        <v>245385</v>
      </c>
      <c r="U9" s="50">
        <v>501185.82999999996</v>
      </c>
      <c r="V9" s="50">
        <f t="shared" ref="V9:V72" si="6">ROUND(U9*$V$6,2)</f>
        <v>476126.54</v>
      </c>
      <c r="W9" s="53">
        <f>MAX(R9+T9,V9)</f>
        <v>559934.68999999994</v>
      </c>
      <c r="X9" s="1"/>
      <c r="Y9" s="1"/>
    </row>
    <row r="10" spans="1:25" s="56" customFormat="1" ht="12.75" x14ac:dyDescent="0.2">
      <c r="A10" s="48">
        <v>5</v>
      </c>
      <c r="B10" s="48" t="s">
        <v>29</v>
      </c>
      <c r="C10" s="48" t="b">
        <f t="shared" ref="C10:C73" si="7">B10=E10</f>
        <v>1</v>
      </c>
      <c r="D10" s="48">
        <v>5</v>
      </c>
      <c r="E10" s="54" t="s">
        <v>29</v>
      </c>
      <c r="F10" s="49">
        <v>98.986699999999999</v>
      </c>
      <c r="G10" s="49">
        <f t="shared" ref="G10:G73" si="8">ROUND(F10*G$6,2)</f>
        <v>367119.89</v>
      </c>
      <c r="H10" s="49">
        <v>43.675600000000003</v>
      </c>
      <c r="I10" s="49">
        <f t="shared" ref="I10:I73" si="9">ROUND(H10*$I$6,2)</f>
        <v>80991.16</v>
      </c>
      <c r="J10" s="49">
        <v>17.801099999999998</v>
      </c>
      <c r="K10" s="50">
        <f t="shared" si="2"/>
        <v>35516.93</v>
      </c>
      <c r="L10" s="49">
        <v>0</v>
      </c>
      <c r="M10" s="49">
        <f t="shared" si="3"/>
        <v>0</v>
      </c>
      <c r="N10" s="49">
        <v>3</v>
      </c>
      <c r="O10" s="50">
        <f t="shared" ref="O10:O73" si="10">ROUND(N10*$O$6,2)</f>
        <v>2176.89</v>
      </c>
      <c r="P10" s="49">
        <f t="shared" si="4"/>
        <v>485804.87000000005</v>
      </c>
      <c r="Q10" s="55">
        <v>209565</v>
      </c>
      <c r="R10" s="52">
        <f t="shared" ref="R10:R73" si="11">IF(P10&gt;Q10,P10-Q10,0)</f>
        <v>276239.87000000005</v>
      </c>
      <c r="S10" s="52">
        <v>315427</v>
      </c>
      <c r="T10" s="50">
        <f t="shared" si="5"/>
        <v>315427</v>
      </c>
      <c r="U10" s="50">
        <v>509058.58</v>
      </c>
      <c r="V10" s="50">
        <f t="shared" si="6"/>
        <v>483605.65</v>
      </c>
      <c r="W10" s="53">
        <f t="shared" ref="W10:W73" si="12">MAX(R10+T10,V10)</f>
        <v>591666.87000000011</v>
      </c>
      <c r="X10" s="1"/>
      <c r="Y10" s="1"/>
    </row>
    <row r="11" spans="1:25" s="56" customFormat="1" ht="12.75" x14ac:dyDescent="0.2">
      <c r="A11" s="48">
        <v>7</v>
      </c>
      <c r="B11" s="48" t="s">
        <v>30</v>
      </c>
      <c r="C11" s="48" t="b">
        <f t="shared" si="7"/>
        <v>1</v>
      </c>
      <c r="D11" s="48">
        <v>7</v>
      </c>
      <c r="E11" s="54" t="s">
        <v>30</v>
      </c>
      <c r="F11" s="49">
        <v>211.56129999999999</v>
      </c>
      <c r="G11" s="49">
        <f t="shared" si="8"/>
        <v>784634.32</v>
      </c>
      <c r="H11" s="49">
        <v>63.718700000000005</v>
      </c>
      <c r="I11" s="49">
        <f t="shared" si="9"/>
        <v>118158.68</v>
      </c>
      <c r="J11" s="49">
        <v>29.970199999999998</v>
      </c>
      <c r="K11" s="50">
        <f t="shared" si="2"/>
        <v>59796.84</v>
      </c>
      <c r="L11" s="49">
        <v>2</v>
      </c>
      <c r="M11" s="49">
        <f t="shared" si="3"/>
        <v>1451.26</v>
      </c>
      <c r="N11" s="49">
        <v>4</v>
      </c>
      <c r="O11" s="50">
        <f t="shared" si="10"/>
        <v>2902.52</v>
      </c>
      <c r="P11" s="49">
        <f t="shared" si="4"/>
        <v>966943.62</v>
      </c>
      <c r="Q11" s="55">
        <v>389360</v>
      </c>
      <c r="R11" s="52">
        <f t="shared" si="11"/>
        <v>577583.62</v>
      </c>
      <c r="S11" s="52">
        <v>283426</v>
      </c>
      <c r="T11" s="50">
        <f t="shared" si="5"/>
        <v>283426</v>
      </c>
      <c r="U11" s="50">
        <v>815293.45999999985</v>
      </c>
      <c r="V11" s="50">
        <f t="shared" si="6"/>
        <v>774528.79</v>
      </c>
      <c r="W11" s="53">
        <f t="shared" si="12"/>
        <v>861009.62</v>
      </c>
      <c r="X11" s="1"/>
      <c r="Y11" s="1"/>
    </row>
    <row r="12" spans="1:25" s="56" customFormat="1" ht="12.75" x14ac:dyDescent="0.2">
      <c r="A12" s="48">
        <v>9</v>
      </c>
      <c r="B12" s="48" t="s">
        <v>31</v>
      </c>
      <c r="C12" s="48" t="b">
        <f t="shared" si="7"/>
        <v>1</v>
      </c>
      <c r="D12" s="48">
        <v>9</v>
      </c>
      <c r="E12" s="54" t="s">
        <v>31</v>
      </c>
      <c r="F12" s="49">
        <v>504.97059999999999</v>
      </c>
      <c r="G12" s="49">
        <f t="shared" si="8"/>
        <v>1872824.86</v>
      </c>
      <c r="H12" s="49">
        <v>197.21979999999999</v>
      </c>
      <c r="I12" s="49">
        <f t="shared" si="9"/>
        <v>365720.45</v>
      </c>
      <c r="J12" s="49">
        <v>98.845500000000001</v>
      </c>
      <c r="K12" s="50">
        <f t="shared" si="2"/>
        <v>197217.53</v>
      </c>
      <c r="L12" s="49">
        <v>6</v>
      </c>
      <c r="M12" s="49">
        <f t="shared" si="3"/>
        <v>4353.78</v>
      </c>
      <c r="N12" s="49">
        <v>8</v>
      </c>
      <c r="O12" s="50">
        <f t="shared" si="10"/>
        <v>5805.04</v>
      </c>
      <c r="P12" s="49">
        <f t="shared" si="4"/>
        <v>2445921.6599999997</v>
      </c>
      <c r="Q12" s="55">
        <v>597850</v>
      </c>
      <c r="R12" s="52">
        <f t="shared" si="11"/>
        <v>1848071.6599999997</v>
      </c>
      <c r="S12" s="52">
        <v>2229085</v>
      </c>
      <c r="T12" s="50">
        <f t="shared" si="5"/>
        <v>2229085</v>
      </c>
      <c r="U12" s="50">
        <v>3645718.3400000003</v>
      </c>
      <c r="V12" s="50">
        <f t="shared" si="6"/>
        <v>3463432.42</v>
      </c>
      <c r="W12" s="53">
        <f t="shared" si="12"/>
        <v>4077156.6599999997</v>
      </c>
      <c r="X12" s="1"/>
      <c r="Y12" s="1"/>
    </row>
    <row r="13" spans="1:25" s="56" customFormat="1" ht="12.75" x14ac:dyDescent="0.2">
      <c r="A13" s="48">
        <v>11</v>
      </c>
      <c r="B13" s="48" t="s">
        <v>32</v>
      </c>
      <c r="C13" s="48" t="b">
        <f t="shared" si="7"/>
        <v>1</v>
      </c>
      <c r="D13" s="48">
        <v>11</v>
      </c>
      <c r="E13" s="54" t="s">
        <v>32</v>
      </c>
      <c r="F13" s="49">
        <v>210.79759999999999</v>
      </c>
      <c r="G13" s="49">
        <f t="shared" si="8"/>
        <v>781801.92</v>
      </c>
      <c r="H13" s="49">
        <v>84.320099999999996</v>
      </c>
      <c r="I13" s="49">
        <f t="shared" si="9"/>
        <v>156361.51</v>
      </c>
      <c r="J13" s="49">
        <v>47.5944</v>
      </c>
      <c r="K13" s="50">
        <f t="shared" si="2"/>
        <v>94960.82</v>
      </c>
      <c r="L13" s="49">
        <v>0</v>
      </c>
      <c r="M13" s="49">
        <f t="shared" si="3"/>
        <v>0</v>
      </c>
      <c r="N13" s="49">
        <v>1</v>
      </c>
      <c r="O13" s="50">
        <f t="shared" si="10"/>
        <v>725.63</v>
      </c>
      <c r="P13" s="49">
        <f t="shared" si="4"/>
        <v>1033849.88</v>
      </c>
      <c r="Q13" s="55">
        <v>318669</v>
      </c>
      <c r="R13" s="52">
        <f t="shared" si="11"/>
        <v>715180.88</v>
      </c>
      <c r="S13" s="52">
        <v>721271</v>
      </c>
      <c r="T13" s="50">
        <f t="shared" si="5"/>
        <v>721271</v>
      </c>
      <c r="U13" s="50">
        <v>1313347.5699999998</v>
      </c>
      <c r="V13" s="50">
        <f t="shared" si="6"/>
        <v>1247680.19</v>
      </c>
      <c r="W13" s="53">
        <f t="shared" si="12"/>
        <v>1436451.88</v>
      </c>
      <c r="X13" s="1"/>
      <c r="Y13" s="1"/>
    </row>
    <row r="14" spans="1:25" s="56" customFormat="1" ht="12.75" x14ac:dyDescent="0.2">
      <c r="A14" s="48">
        <v>15</v>
      </c>
      <c r="B14" s="48" t="s">
        <v>33</v>
      </c>
      <c r="C14" s="48" t="b">
        <f t="shared" si="7"/>
        <v>1</v>
      </c>
      <c r="D14" s="48">
        <v>15</v>
      </c>
      <c r="E14" s="54" t="s">
        <v>33</v>
      </c>
      <c r="F14" s="49">
        <v>631.15510000000006</v>
      </c>
      <c r="G14" s="49">
        <f t="shared" si="8"/>
        <v>2340815.41</v>
      </c>
      <c r="H14" s="49">
        <v>153.56319999999999</v>
      </c>
      <c r="I14" s="49">
        <f t="shared" si="9"/>
        <v>284764.53000000003</v>
      </c>
      <c r="J14" s="49">
        <v>111.6815</v>
      </c>
      <c r="K14" s="50">
        <f t="shared" si="2"/>
        <v>222828.05</v>
      </c>
      <c r="L14" s="49">
        <v>1</v>
      </c>
      <c r="M14" s="49">
        <f t="shared" si="3"/>
        <v>725.63</v>
      </c>
      <c r="N14" s="49">
        <v>11</v>
      </c>
      <c r="O14" s="50">
        <f t="shared" si="10"/>
        <v>7981.93</v>
      </c>
      <c r="P14" s="49">
        <f t="shared" si="4"/>
        <v>2857115.5500000003</v>
      </c>
      <c r="Q14" s="55">
        <v>3599626</v>
      </c>
      <c r="R14" s="52">
        <f t="shared" si="11"/>
        <v>0</v>
      </c>
      <c r="S14" s="52">
        <v>0</v>
      </c>
      <c r="T14" s="50">
        <f t="shared" si="5"/>
        <v>0</v>
      </c>
      <c r="U14" s="50">
        <v>0</v>
      </c>
      <c r="V14" s="50">
        <f t="shared" si="6"/>
        <v>0</v>
      </c>
      <c r="W14" s="53">
        <f t="shared" si="12"/>
        <v>0</v>
      </c>
      <c r="X14" s="1"/>
      <c r="Y14" s="1"/>
    </row>
    <row r="15" spans="1:25" s="56" customFormat="1" ht="12.75" x14ac:dyDescent="0.2">
      <c r="A15" s="48">
        <v>17</v>
      </c>
      <c r="B15" s="48" t="s">
        <v>34</v>
      </c>
      <c r="C15" s="48" t="b">
        <f t="shared" si="7"/>
        <v>1</v>
      </c>
      <c r="D15" s="48">
        <v>17</v>
      </c>
      <c r="E15" s="54" t="s">
        <v>34</v>
      </c>
      <c r="F15" s="49">
        <v>1833.8849</v>
      </c>
      <c r="G15" s="49">
        <f t="shared" si="8"/>
        <v>6801475.6399999997</v>
      </c>
      <c r="H15" s="49">
        <v>107.8442</v>
      </c>
      <c r="I15" s="49">
        <f t="shared" si="9"/>
        <v>199984.13</v>
      </c>
      <c r="J15" s="49">
        <v>254.39150000000001</v>
      </c>
      <c r="K15" s="50">
        <f t="shared" si="2"/>
        <v>507564.46</v>
      </c>
      <c r="L15" s="49">
        <v>16.3706</v>
      </c>
      <c r="M15" s="49">
        <f t="shared" si="3"/>
        <v>11879</v>
      </c>
      <c r="N15" s="49">
        <v>27.729399999999998</v>
      </c>
      <c r="O15" s="50">
        <f t="shared" si="10"/>
        <v>20121.28</v>
      </c>
      <c r="P15" s="49">
        <f t="shared" si="4"/>
        <v>7541024.5099999998</v>
      </c>
      <c r="Q15" s="55">
        <v>3777529</v>
      </c>
      <c r="R15" s="52">
        <f t="shared" si="11"/>
        <v>3763495.51</v>
      </c>
      <c r="S15" s="52">
        <v>0</v>
      </c>
      <c r="T15" s="50">
        <f t="shared" si="5"/>
        <v>0</v>
      </c>
      <c r="U15" s="50">
        <v>3458330.3199999994</v>
      </c>
      <c r="V15" s="50">
        <f t="shared" si="6"/>
        <v>3285413.8</v>
      </c>
      <c r="W15" s="53">
        <f t="shared" si="12"/>
        <v>3763495.51</v>
      </c>
      <c r="X15" s="1"/>
      <c r="Y15" s="1"/>
    </row>
    <row r="16" spans="1:25" s="56" customFormat="1" ht="12.75" x14ac:dyDescent="0.2">
      <c r="A16" s="48">
        <v>19</v>
      </c>
      <c r="B16" s="48" t="s">
        <v>35</v>
      </c>
      <c r="C16" s="48" t="b">
        <f t="shared" si="7"/>
        <v>1</v>
      </c>
      <c r="D16" s="48">
        <v>19</v>
      </c>
      <c r="E16" s="54" t="s">
        <v>35</v>
      </c>
      <c r="F16" s="49">
        <v>310.12580000000003</v>
      </c>
      <c r="G16" s="49">
        <f t="shared" si="8"/>
        <v>1150188.3600000001</v>
      </c>
      <c r="H16" s="49">
        <v>85.183900000000008</v>
      </c>
      <c r="I16" s="49">
        <f t="shared" si="9"/>
        <v>157963.32</v>
      </c>
      <c r="J16" s="49">
        <v>56.052300000000002</v>
      </c>
      <c r="K16" s="50">
        <f t="shared" si="2"/>
        <v>111836.11</v>
      </c>
      <c r="L16" s="49">
        <v>0</v>
      </c>
      <c r="M16" s="49">
        <f t="shared" si="3"/>
        <v>0</v>
      </c>
      <c r="N16" s="49">
        <v>3</v>
      </c>
      <c r="O16" s="50">
        <f t="shared" si="10"/>
        <v>2176.89</v>
      </c>
      <c r="P16" s="49">
        <f t="shared" si="4"/>
        <v>1422164.6800000002</v>
      </c>
      <c r="Q16" s="55">
        <v>553109</v>
      </c>
      <c r="R16" s="52">
        <f t="shared" si="11"/>
        <v>869055.68000000017</v>
      </c>
      <c r="S16" s="52">
        <v>212449</v>
      </c>
      <c r="T16" s="50">
        <f t="shared" si="5"/>
        <v>212449</v>
      </c>
      <c r="U16" s="50">
        <v>996944.79000000015</v>
      </c>
      <c r="V16" s="50">
        <f t="shared" si="6"/>
        <v>947097.55</v>
      </c>
      <c r="W16" s="53">
        <f t="shared" si="12"/>
        <v>1081504.6800000002</v>
      </c>
      <c r="X16" s="1"/>
      <c r="Y16" s="1"/>
    </row>
    <row r="17" spans="1:25" s="56" customFormat="1" ht="12.75" x14ac:dyDescent="0.2">
      <c r="A17" s="48">
        <v>21</v>
      </c>
      <c r="B17" s="48" t="s">
        <v>36</v>
      </c>
      <c r="C17" s="48" t="b">
        <f t="shared" si="7"/>
        <v>1</v>
      </c>
      <c r="D17" s="48">
        <v>21</v>
      </c>
      <c r="E17" s="54" t="s">
        <v>36</v>
      </c>
      <c r="F17" s="49">
        <v>324.48749999999995</v>
      </c>
      <c r="G17" s="49">
        <f t="shared" si="8"/>
        <v>1203452.75</v>
      </c>
      <c r="H17" s="49">
        <v>113.7273</v>
      </c>
      <c r="I17" s="49">
        <f t="shared" si="9"/>
        <v>210893.63</v>
      </c>
      <c r="J17" s="49">
        <v>73.301299999999998</v>
      </c>
      <c r="K17" s="50">
        <f t="shared" si="2"/>
        <v>146251.49</v>
      </c>
      <c r="L17" s="49">
        <v>4</v>
      </c>
      <c r="M17" s="49">
        <f t="shared" si="3"/>
        <v>2902.52</v>
      </c>
      <c r="N17" s="49">
        <v>3</v>
      </c>
      <c r="O17" s="50">
        <f t="shared" si="10"/>
        <v>2176.89</v>
      </c>
      <c r="P17" s="49">
        <f t="shared" si="4"/>
        <v>1565677.2799999998</v>
      </c>
      <c r="Q17" s="55">
        <v>499295</v>
      </c>
      <c r="R17" s="52">
        <f t="shared" si="11"/>
        <v>1066382.2799999998</v>
      </c>
      <c r="S17" s="52">
        <v>1207389</v>
      </c>
      <c r="T17" s="50">
        <f t="shared" si="5"/>
        <v>1207389</v>
      </c>
      <c r="U17" s="50">
        <v>2006715.09</v>
      </c>
      <c r="V17" s="50">
        <f t="shared" si="6"/>
        <v>1906379.34</v>
      </c>
      <c r="W17" s="53">
        <f t="shared" si="12"/>
        <v>2273771.2799999998</v>
      </c>
      <c r="X17" s="1"/>
      <c r="Y17" s="1"/>
    </row>
    <row r="18" spans="1:25" s="56" customFormat="1" ht="12.75" x14ac:dyDescent="0.2">
      <c r="A18" s="48">
        <v>23</v>
      </c>
      <c r="B18" s="48" t="s">
        <v>37</v>
      </c>
      <c r="C18" s="48" t="b">
        <f t="shared" si="7"/>
        <v>1</v>
      </c>
      <c r="D18" s="48">
        <v>23</v>
      </c>
      <c r="E18" s="54" t="s">
        <v>37</v>
      </c>
      <c r="F18" s="49">
        <v>227.7209</v>
      </c>
      <c r="G18" s="49">
        <f t="shared" si="8"/>
        <v>844566.72</v>
      </c>
      <c r="H18" s="49">
        <v>96.224499999999992</v>
      </c>
      <c r="I18" s="49">
        <f t="shared" si="9"/>
        <v>178436.79</v>
      </c>
      <c r="J18" s="49">
        <v>36.116199999999999</v>
      </c>
      <c r="K18" s="50">
        <f t="shared" si="2"/>
        <v>72059.399999999994</v>
      </c>
      <c r="L18" s="49">
        <v>2</v>
      </c>
      <c r="M18" s="49">
        <f t="shared" si="3"/>
        <v>1451.26</v>
      </c>
      <c r="N18" s="49">
        <v>0</v>
      </c>
      <c r="O18" s="50">
        <f t="shared" si="10"/>
        <v>0</v>
      </c>
      <c r="P18" s="49">
        <f t="shared" si="4"/>
        <v>1096514.17</v>
      </c>
      <c r="Q18" s="55">
        <v>510209</v>
      </c>
      <c r="R18" s="52">
        <f t="shared" si="11"/>
        <v>586305.16999999993</v>
      </c>
      <c r="S18" s="52">
        <v>275155</v>
      </c>
      <c r="T18" s="50">
        <f t="shared" si="5"/>
        <v>275155</v>
      </c>
      <c r="U18" s="50">
        <v>722612.37000000011</v>
      </c>
      <c r="V18" s="50">
        <f t="shared" si="6"/>
        <v>686481.75</v>
      </c>
      <c r="W18" s="53">
        <f t="shared" si="12"/>
        <v>861460.16999999993</v>
      </c>
      <c r="X18" s="1"/>
      <c r="Y18" s="1"/>
    </row>
    <row r="19" spans="1:25" s="56" customFormat="1" ht="12.75" x14ac:dyDescent="0.2">
      <c r="A19" s="48">
        <v>27</v>
      </c>
      <c r="B19" s="48" t="s">
        <v>38</v>
      </c>
      <c r="C19" s="48" t="b">
        <f t="shared" si="7"/>
        <v>1</v>
      </c>
      <c r="D19" s="48">
        <v>27</v>
      </c>
      <c r="E19" s="54" t="s">
        <v>38</v>
      </c>
      <c r="F19" s="49">
        <v>733.19330000000002</v>
      </c>
      <c r="G19" s="49">
        <f t="shared" si="8"/>
        <v>2719252.65</v>
      </c>
      <c r="H19" s="49">
        <v>36.866799999999998</v>
      </c>
      <c r="I19" s="49">
        <f t="shared" si="9"/>
        <v>68365.06</v>
      </c>
      <c r="J19" s="49">
        <v>125.4753</v>
      </c>
      <c r="K19" s="50">
        <f t="shared" si="2"/>
        <v>250349.57</v>
      </c>
      <c r="L19" s="49">
        <v>1</v>
      </c>
      <c r="M19" s="49">
        <f t="shared" si="3"/>
        <v>725.63</v>
      </c>
      <c r="N19" s="49">
        <v>12.586600000000001</v>
      </c>
      <c r="O19" s="50">
        <f t="shared" si="10"/>
        <v>9133.2099999999991</v>
      </c>
      <c r="P19" s="49">
        <f t="shared" si="4"/>
        <v>3047826.1199999996</v>
      </c>
      <c r="Q19" s="55">
        <v>2112829</v>
      </c>
      <c r="R19" s="52">
        <f t="shared" si="11"/>
        <v>934997.11999999965</v>
      </c>
      <c r="S19" s="52">
        <v>0</v>
      </c>
      <c r="T19" s="50">
        <f t="shared" si="5"/>
        <v>0</v>
      </c>
      <c r="U19" s="50">
        <v>927282.90999999968</v>
      </c>
      <c r="V19" s="50">
        <f t="shared" si="6"/>
        <v>880918.76</v>
      </c>
      <c r="W19" s="53">
        <f t="shared" si="12"/>
        <v>934997.11999999965</v>
      </c>
      <c r="X19" s="1"/>
      <c r="Y19" s="1"/>
    </row>
    <row r="20" spans="1:25" s="56" customFormat="1" ht="12.75" x14ac:dyDescent="0.2">
      <c r="A20" s="48">
        <v>29</v>
      </c>
      <c r="B20" s="48" t="s">
        <v>39</v>
      </c>
      <c r="C20" s="48" t="b">
        <f t="shared" si="7"/>
        <v>1</v>
      </c>
      <c r="D20" s="48">
        <v>29</v>
      </c>
      <c r="E20" s="54" t="s">
        <v>39</v>
      </c>
      <c r="F20" s="49">
        <v>902.95129999999995</v>
      </c>
      <c r="G20" s="49">
        <f t="shared" si="8"/>
        <v>3348847.72</v>
      </c>
      <c r="H20" s="49">
        <v>64.936099999999996</v>
      </c>
      <c r="I20" s="49">
        <f t="shared" si="9"/>
        <v>120416.21</v>
      </c>
      <c r="J20" s="49">
        <v>142.084</v>
      </c>
      <c r="K20" s="50">
        <f t="shared" si="2"/>
        <v>283487.42</v>
      </c>
      <c r="L20" s="49">
        <v>6.9832999999999998</v>
      </c>
      <c r="M20" s="49">
        <f t="shared" si="3"/>
        <v>5067.29</v>
      </c>
      <c r="N20" s="49">
        <v>20.8644</v>
      </c>
      <c r="O20" s="50">
        <f t="shared" si="10"/>
        <v>15139.83</v>
      </c>
      <c r="P20" s="49">
        <f t="shared" si="4"/>
        <v>3772958.47</v>
      </c>
      <c r="Q20" s="55">
        <v>1652389</v>
      </c>
      <c r="R20" s="52">
        <f t="shared" si="11"/>
        <v>2120569.4700000002</v>
      </c>
      <c r="S20" s="52">
        <v>69205</v>
      </c>
      <c r="T20" s="50">
        <f t="shared" si="5"/>
        <v>69205</v>
      </c>
      <c r="U20" s="50">
        <v>2160165.5</v>
      </c>
      <c r="V20" s="50">
        <f t="shared" si="6"/>
        <v>2052157.23</v>
      </c>
      <c r="W20" s="53">
        <f t="shared" si="12"/>
        <v>2189774.4700000002</v>
      </c>
      <c r="X20" s="1"/>
      <c r="Y20" s="1"/>
    </row>
    <row r="21" spans="1:25" s="56" customFormat="1" ht="12.75" x14ac:dyDescent="0.2">
      <c r="A21" s="48">
        <v>31</v>
      </c>
      <c r="B21" s="48" t="s">
        <v>40</v>
      </c>
      <c r="C21" s="48" t="b">
        <f t="shared" si="7"/>
        <v>1</v>
      </c>
      <c r="D21" s="48">
        <v>31</v>
      </c>
      <c r="E21" s="54" t="s">
        <v>40</v>
      </c>
      <c r="F21" s="49">
        <v>681.08569999999997</v>
      </c>
      <c r="G21" s="49">
        <f t="shared" si="8"/>
        <v>2525997.02</v>
      </c>
      <c r="H21" s="49">
        <v>218.10140000000001</v>
      </c>
      <c r="I21" s="49">
        <f t="shared" si="9"/>
        <v>404442.87</v>
      </c>
      <c r="J21" s="49">
        <v>136.28319999999999</v>
      </c>
      <c r="K21" s="50">
        <f t="shared" si="2"/>
        <v>271913.59999999998</v>
      </c>
      <c r="L21" s="49">
        <v>0</v>
      </c>
      <c r="M21" s="49">
        <f t="shared" si="3"/>
        <v>0</v>
      </c>
      <c r="N21" s="49">
        <v>14</v>
      </c>
      <c r="O21" s="50">
        <f t="shared" si="10"/>
        <v>10158.82</v>
      </c>
      <c r="P21" s="49">
        <f t="shared" si="4"/>
        <v>3212512.31</v>
      </c>
      <c r="Q21" s="55">
        <v>1084599</v>
      </c>
      <c r="R21" s="52">
        <f t="shared" si="11"/>
        <v>2127913.31</v>
      </c>
      <c r="S21" s="52">
        <v>888419</v>
      </c>
      <c r="T21" s="50">
        <f t="shared" si="5"/>
        <v>888419</v>
      </c>
      <c r="U21" s="50">
        <v>2771866.3600000003</v>
      </c>
      <c r="V21" s="50">
        <f t="shared" si="6"/>
        <v>2633273.04</v>
      </c>
      <c r="W21" s="53">
        <f t="shared" si="12"/>
        <v>3016332.31</v>
      </c>
      <c r="X21" s="1"/>
      <c r="Y21" s="1"/>
    </row>
    <row r="22" spans="1:25" s="56" customFormat="1" ht="12.75" x14ac:dyDescent="0.2">
      <c r="A22" s="48">
        <v>33</v>
      </c>
      <c r="B22" s="48" t="s">
        <v>41</v>
      </c>
      <c r="C22" s="48" t="b">
        <f t="shared" si="7"/>
        <v>1</v>
      </c>
      <c r="D22" s="48">
        <v>33</v>
      </c>
      <c r="E22" s="54" t="s">
        <v>41</v>
      </c>
      <c r="F22" s="49">
        <v>1351.9213</v>
      </c>
      <c r="G22" s="49">
        <f t="shared" si="8"/>
        <v>5013978.68</v>
      </c>
      <c r="H22" s="49">
        <v>173.64729999999997</v>
      </c>
      <c r="I22" s="49">
        <f t="shared" si="9"/>
        <v>322008.08</v>
      </c>
      <c r="J22" s="49">
        <v>258.17669999999998</v>
      </c>
      <c r="K22" s="50">
        <f t="shared" si="2"/>
        <v>515116.73</v>
      </c>
      <c r="L22" s="49">
        <v>7.0393999999999997</v>
      </c>
      <c r="M22" s="49">
        <f t="shared" si="3"/>
        <v>5108</v>
      </c>
      <c r="N22" s="49">
        <v>24.99</v>
      </c>
      <c r="O22" s="50">
        <f t="shared" si="10"/>
        <v>18133.490000000002</v>
      </c>
      <c r="P22" s="49">
        <f t="shared" si="4"/>
        <v>5874344.9800000004</v>
      </c>
      <c r="Q22" s="55">
        <v>2131126</v>
      </c>
      <c r="R22" s="52">
        <f>IF(P22&gt;Q22,P22-Q22,0)</f>
        <v>3743218.9800000004</v>
      </c>
      <c r="S22" s="52">
        <v>725476</v>
      </c>
      <c r="T22" s="50">
        <f t="shared" si="5"/>
        <v>725476</v>
      </c>
      <c r="U22" s="50">
        <v>4113538.879999999</v>
      </c>
      <c r="V22" s="50">
        <f t="shared" si="6"/>
        <v>3907861.94</v>
      </c>
      <c r="W22" s="53">
        <f t="shared" si="12"/>
        <v>4468694.9800000004</v>
      </c>
      <c r="X22" s="1"/>
      <c r="Y22" s="1"/>
    </row>
    <row r="23" spans="1:25" s="56" customFormat="1" ht="12.75" x14ac:dyDescent="0.2">
      <c r="A23" s="48">
        <v>35</v>
      </c>
      <c r="B23" s="48" t="s">
        <v>42</v>
      </c>
      <c r="C23" s="48" t="b">
        <f t="shared" si="7"/>
        <v>1</v>
      </c>
      <c r="D23" s="48">
        <v>35</v>
      </c>
      <c r="E23" s="54" t="s">
        <v>42</v>
      </c>
      <c r="F23" s="49">
        <v>253.6189</v>
      </c>
      <c r="G23" s="49">
        <f t="shared" si="8"/>
        <v>940616.7</v>
      </c>
      <c r="H23" s="49">
        <v>85.411100000000005</v>
      </c>
      <c r="I23" s="49">
        <f t="shared" si="9"/>
        <v>158384.64000000001</v>
      </c>
      <c r="J23" s="49">
        <v>40.337799999999994</v>
      </c>
      <c r="K23" s="50">
        <f t="shared" si="2"/>
        <v>80482.38</v>
      </c>
      <c r="L23" s="49">
        <v>1.8722000000000001</v>
      </c>
      <c r="M23" s="49">
        <f t="shared" si="3"/>
        <v>1358.52</v>
      </c>
      <c r="N23" s="49">
        <v>3</v>
      </c>
      <c r="O23" s="50">
        <f t="shared" si="10"/>
        <v>2176.89</v>
      </c>
      <c r="P23" s="49">
        <f t="shared" si="4"/>
        <v>1183019.1299999997</v>
      </c>
      <c r="Q23" s="55">
        <v>2214454</v>
      </c>
      <c r="R23" s="52">
        <f t="shared" si="11"/>
        <v>0</v>
      </c>
      <c r="S23" s="52">
        <v>18308</v>
      </c>
      <c r="T23" s="50">
        <f t="shared" si="5"/>
        <v>0</v>
      </c>
      <c r="U23" s="50">
        <v>0</v>
      </c>
      <c r="V23" s="50">
        <f t="shared" si="6"/>
        <v>0</v>
      </c>
      <c r="W23" s="53">
        <f t="shared" si="12"/>
        <v>0</v>
      </c>
      <c r="X23" s="1"/>
      <c r="Y23" s="1"/>
    </row>
    <row r="24" spans="1:25" s="56" customFormat="1" ht="12.75" x14ac:dyDescent="0.2">
      <c r="A24" s="48">
        <v>39</v>
      </c>
      <c r="B24" s="48" t="s">
        <v>43</v>
      </c>
      <c r="C24" s="48" t="b">
        <f t="shared" si="7"/>
        <v>1</v>
      </c>
      <c r="D24" s="48">
        <v>39</v>
      </c>
      <c r="E24" s="54" t="s">
        <v>43</v>
      </c>
      <c r="F24" s="49">
        <v>134.37780000000001</v>
      </c>
      <c r="G24" s="49">
        <f t="shared" si="8"/>
        <v>498377.7</v>
      </c>
      <c r="H24" s="49">
        <v>39.809699999999999</v>
      </c>
      <c r="I24" s="49">
        <f t="shared" si="9"/>
        <v>73822.31</v>
      </c>
      <c r="J24" s="49">
        <v>22.3504</v>
      </c>
      <c r="K24" s="50">
        <f t="shared" si="2"/>
        <v>44593.74</v>
      </c>
      <c r="L24" s="49">
        <v>0</v>
      </c>
      <c r="M24" s="49">
        <f t="shared" si="3"/>
        <v>0</v>
      </c>
      <c r="N24" s="49">
        <v>0</v>
      </c>
      <c r="O24" s="50">
        <f t="shared" si="10"/>
        <v>0</v>
      </c>
      <c r="P24" s="49">
        <f t="shared" si="4"/>
        <v>616793.75</v>
      </c>
      <c r="Q24" s="55">
        <v>237896</v>
      </c>
      <c r="R24" s="52">
        <f t="shared" si="11"/>
        <v>378897.75</v>
      </c>
      <c r="S24" s="52">
        <v>259033</v>
      </c>
      <c r="T24" s="50">
        <f t="shared" si="5"/>
        <v>259033</v>
      </c>
      <c r="U24" s="50">
        <v>584693.68999999994</v>
      </c>
      <c r="V24" s="50">
        <f t="shared" si="6"/>
        <v>555459.01</v>
      </c>
      <c r="W24" s="53">
        <f t="shared" si="12"/>
        <v>637930.75</v>
      </c>
      <c r="X24" s="1"/>
      <c r="Y24" s="1"/>
    </row>
    <row r="25" spans="1:25" s="56" customFormat="1" ht="12.75" x14ac:dyDescent="0.2">
      <c r="A25" s="48">
        <v>41</v>
      </c>
      <c r="B25" s="48" t="s">
        <v>44</v>
      </c>
      <c r="C25" s="48" t="b">
        <f t="shared" si="7"/>
        <v>1</v>
      </c>
      <c r="D25" s="48">
        <v>41</v>
      </c>
      <c r="E25" s="54" t="s">
        <v>44</v>
      </c>
      <c r="F25" s="49">
        <v>4357.5461999999998</v>
      </c>
      <c r="G25" s="49">
        <f t="shared" si="8"/>
        <v>16161180.199999999</v>
      </c>
      <c r="H25" s="49">
        <v>235.1371</v>
      </c>
      <c r="I25" s="49">
        <f t="shared" si="9"/>
        <v>436033.54</v>
      </c>
      <c r="J25" s="49">
        <v>572.4982</v>
      </c>
      <c r="K25" s="50">
        <f t="shared" si="2"/>
        <v>1142254.1299999999</v>
      </c>
      <c r="L25" s="49">
        <v>63.122900000000001</v>
      </c>
      <c r="M25" s="49">
        <f t="shared" si="3"/>
        <v>45803.87</v>
      </c>
      <c r="N25" s="49">
        <v>51.051499999999997</v>
      </c>
      <c r="O25" s="50">
        <f t="shared" si="10"/>
        <v>37044.5</v>
      </c>
      <c r="P25" s="49">
        <f t="shared" si="4"/>
        <v>17822316.239999998</v>
      </c>
      <c r="Q25" s="55">
        <v>8157253</v>
      </c>
      <c r="R25" s="52">
        <f t="shared" si="11"/>
        <v>9665063.2399999984</v>
      </c>
      <c r="S25" s="52">
        <v>0</v>
      </c>
      <c r="T25" s="50">
        <f t="shared" si="5"/>
        <v>0</v>
      </c>
      <c r="U25" s="50">
        <v>9570546.6400000006</v>
      </c>
      <c r="V25" s="50">
        <f t="shared" si="6"/>
        <v>9092019.3100000005</v>
      </c>
      <c r="W25" s="53">
        <f t="shared" si="12"/>
        <v>9665063.2399999984</v>
      </c>
      <c r="X25" s="1"/>
      <c r="Y25" s="1"/>
    </row>
    <row r="26" spans="1:25" s="56" customFormat="1" ht="12.75" x14ac:dyDescent="0.2">
      <c r="A26" s="48">
        <v>43</v>
      </c>
      <c r="B26" s="48" t="s">
        <v>45</v>
      </c>
      <c r="C26" s="48" t="b">
        <f t="shared" si="7"/>
        <v>1</v>
      </c>
      <c r="D26" s="48">
        <v>43</v>
      </c>
      <c r="E26" s="54" t="s">
        <v>45</v>
      </c>
      <c r="F26" s="49">
        <v>1015.6943</v>
      </c>
      <c r="G26" s="49">
        <f t="shared" si="8"/>
        <v>3766986.71</v>
      </c>
      <c r="H26" s="49">
        <v>411.47660000000002</v>
      </c>
      <c r="I26" s="49">
        <f t="shared" si="9"/>
        <v>763033.98</v>
      </c>
      <c r="J26" s="49">
        <v>192.64800000000002</v>
      </c>
      <c r="K26" s="50">
        <f t="shared" si="2"/>
        <v>384373.22</v>
      </c>
      <c r="L26" s="49">
        <v>6</v>
      </c>
      <c r="M26" s="49">
        <f t="shared" si="3"/>
        <v>4353.78</v>
      </c>
      <c r="N26" s="49">
        <v>13</v>
      </c>
      <c r="O26" s="50">
        <f t="shared" si="10"/>
        <v>9433.19</v>
      </c>
      <c r="P26" s="49">
        <f t="shared" si="4"/>
        <v>4928180.88</v>
      </c>
      <c r="Q26" s="55">
        <v>1368344</v>
      </c>
      <c r="R26" s="52">
        <f t="shared" si="11"/>
        <v>3559836.88</v>
      </c>
      <c r="S26" s="52">
        <v>1233780</v>
      </c>
      <c r="T26" s="50">
        <f t="shared" si="5"/>
        <v>1233780</v>
      </c>
      <c r="U26" s="50">
        <v>4455186.8599999994</v>
      </c>
      <c r="V26" s="50">
        <f t="shared" si="6"/>
        <v>4232427.5199999996</v>
      </c>
      <c r="W26" s="53">
        <f t="shared" si="12"/>
        <v>4793616.88</v>
      </c>
      <c r="X26" s="1"/>
      <c r="Y26" s="1"/>
    </row>
    <row r="27" spans="1:25" s="56" customFormat="1" ht="12.75" x14ac:dyDescent="0.2">
      <c r="A27" s="48">
        <v>45</v>
      </c>
      <c r="B27" s="48" t="s">
        <v>46</v>
      </c>
      <c r="C27" s="48" t="b">
        <f t="shared" si="7"/>
        <v>1</v>
      </c>
      <c r="D27" s="48">
        <v>45</v>
      </c>
      <c r="E27" s="54" t="s">
        <v>46</v>
      </c>
      <c r="F27" s="49">
        <v>200.05799999999999</v>
      </c>
      <c r="G27" s="49">
        <f t="shared" si="8"/>
        <v>741971.11</v>
      </c>
      <c r="H27" s="49">
        <v>61.283999999999999</v>
      </c>
      <c r="I27" s="49">
        <f t="shared" si="9"/>
        <v>113643.82</v>
      </c>
      <c r="J27" s="49">
        <v>52.113599999999998</v>
      </c>
      <c r="K27" s="50">
        <f t="shared" si="2"/>
        <v>103977.58</v>
      </c>
      <c r="L27" s="49">
        <v>1.4489000000000001</v>
      </c>
      <c r="M27" s="49">
        <f t="shared" si="3"/>
        <v>1051.3699999999999</v>
      </c>
      <c r="N27" s="49">
        <v>4</v>
      </c>
      <c r="O27" s="50">
        <f t="shared" si="10"/>
        <v>2902.52</v>
      </c>
      <c r="P27" s="49">
        <f t="shared" si="4"/>
        <v>963546.39999999991</v>
      </c>
      <c r="Q27" s="55">
        <v>212282</v>
      </c>
      <c r="R27" s="52">
        <f t="shared" si="11"/>
        <v>751264.39999999991</v>
      </c>
      <c r="S27" s="52">
        <v>489829</v>
      </c>
      <c r="T27" s="50">
        <f t="shared" si="5"/>
        <v>489829</v>
      </c>
      <c r="U27" s="50">
        <v>1147393.1000000001</v>
      </c>
      <c r="V27" s="50">
        <f t="shared" si="6"/>
        <v>1090023.45</v>
      </c>
      <c r="W27" s="53">
        <f t="shared" si="12"/>
        <v>1241093.3999999999</v>
      </c>
      <c r="X27" s="1"/>
      <c r="Y27" s="1"/>
    </row>
    <row r="28" spans="1:25" s="56" customFormat="1" ht="12.75" x14ac:dyDescent="0.2">
      <c r="A28" s="48">
        <v>47</v>
      </c>
      <c r="B28" s="48" t="s">
        <v>47</v>
      </c>
      <c r="C28" s="48" t="b">
        <f t="shared" si="7"/>
        <v>1</v>
      </c>
      <c r="D28" s="48">
        <v>47</v>
      </c>
      <c r="E28" s="54" t="s">
        <v>47</v>
      </c>
      <c r="F28" s="49">
        <v>28.353400000000001</v>
      </c>
      <c r="G28" s="49">
        <f t="shared" si="8"/>
        <v>105156.52</v>
      </c>
      <c r="H28" s="49">
        <v>8.9921000000000006</v>
      </c>
      <c r="I28" s="49">
        <f t="shared" si="9"/>
        <v>16674.77</v>
      </c>
      <c r="J28" s="49">
        <v>8.9921000000000006</v>
      </c>
      <c r="K28" s="50">
        <f t="shared" si="2"/>
        <v>17941.13</v>
      </c>
      <c r="L28" s="49">
        <v>0</v>
      </c>
      <c r="M28" s="49">
        <f t="shared" si="3"/>
        <v>0</v>
      </c>
      <c r="N28" s="49">
        <v>0</v>
      </c>
      <c r="O28" s="50">
        <f t="shared" si="10"/>
        <v>0</v>
      </c>
      <c r="P28" s="49">
        <f t="shared" si="4"/>
        <v>139772.42000000001</v>
      </c>
      <c r="Q28" s="55">
        <v>56310</v>
      </c>
      <c r="R28" s="52">
        <f t="shared" si="11"/>
        <v>83462.420000000013</v>
      </c>
      <c r="S28" s="52">
        <v>59781</v>
      </c>
      <c r="T28" s="50">
        <f t="shared" si="5"/>
        <v>59781</v>
      </c>
      <c r="U28" s="50">
        <v>118907.1</v>
      </c>
      <c r="V28" s="50">
        <f t="shared" si="6"/>
        <v>112961.75</v>
      </c>
      <c r="W28" s="53">
        <f t="shared" si="12"/>
        <v>143243.42000000001</v>
      </c>
      <c r="X28" s="1"/>
      <c r="Y28" s="1"/>
    </row>
    <row r="29" spans="1:25" s="56" customFormat="1" ht="12.75" x14ac:dyDescent="0.2">
      <c r="A29" s="48">
        <v>51</v>
      </c>
      <c r="B29" s="48" t="s">
        <v>48</v>
      </c>
      <c r="C29" s="48" t="b">
        <f t="shared" si="7"/>
        <v>1</v>
      </c>
      <c r="D29" s="48">
        <v>51</v>
      </c>
      <c r="E29" s="54" t="s">
        <v>48</v>
      </c>
      <c r="F29" s="49">
        <v>1063.9066</v>
      </c>
      <c r="G29" s="49">
        <f t="shared" si="8"/>
        <v>3945795.52</v>
      </c>
      <c r="H29" s="49">
        <v>627.22230000000002</v>
      </c>
      <c r="I29" s="49">
        <f t="shared" si="9"/>
        <v>1163108.49</v>
      </c>
      <c r="J29" s="49">
        <v>249.11770000000001</v>
      </c>
      <c r="K29" s="50">
        <f t="shared" si="2"/>
        <v>497042.13</v>
      </c>
      <c r="L29" s="49">
        <v>3.4443999999999999</v>
      </c>
      <c r="M29" s="49">
        <f t="shared" si="3"/>
        <v>2499.36</v>
      </c>
      <c r="N29" s="49">
        <v>15</v>
      </c>
      <c r="O29" s="50">
        <f t="shared" si="10"/>
        <v>10884.45</v>
      </c>
      <c r="P29" s="49">
        <f t="shared" si="4"/>
        <v>5619329.9500000002</v>
      </c>
      <c r="Q29" s="55">
        <v>602339</v>
      </c>
      <c r="R29" s="52">
        <f t="shared" si="11"/>
        <v>5016990.95</v>
      </c>
      <c r="S29" s="52">
        <v>5495595</v>
      </c>
      <c r="T29" s="50">
        <f t="shared" si="5"/>
        <v>5495595</v>
      </c>
      <c r="U29" s="50">
        <v>9379460.1599999983</v>
      </c>
      <c r="V29" s="50">
        <f t="shared" si="6"/>
        <v>8910487.1500000004</v>
      </c>
      <c r="W29" s="53">
        <f t="shared" si="12"/>
        <v>10512585.949999999</v>
      </c>
      <c r="X29" s="1"/>
      <c r="Y29" s="1"/>
    </row>
    <row r="30" spans="1:25" s="56" customFormat="1" ht="12.75" x14ac:dyDescent="0.2">
      <c r="A30" s="48">
        <v>53</v>
      </c>
      <c r="B30" s="48" t="s">
        <v>49</v>
      </c>
      <c r="C30" s="48" t="b">
        <f t="shared" si="7"/>
        <v>1</v>
      </c>
      <c r="D30" s="48">
        <v>53</v>
      </c>
      <c r="E30" s="54" t="s">
        <v>49</v>
      </c>
      <c r="F30" s="49">
        <v>251.95609999999999</v>
      </c>
      <c r="G30" s="49">
        <f t="shared" si="8"/>
        <v>934449.74</v>
      </c>
      <c r="H30" s="49">
        <v>84.61160000000001</v>
      </c>
      <c r="I30" s="49">
        <f t="shared" si="9"/>
        <v>156902.06</v>
      </c>
      <c r="J30" s="49">
        <v>33.2881</v>
      </c>
      <c r="K30" s="50">
        <f t="shared" si="2"/>
        <v>66416.75</v>
      </c>
      <c r="L30" s="49">
        <v>1</v>
      </c>
      <c r="M30" s="49">
        <f t="shared" si="3"/>
        <v>725.63</v>
      </c>
      <c r="N30" s="49">
        <v>2</v>
      </c>
      <c r="O30" s="50">
        <f t="shared" si="10"/>
        <v>1451.26</v>
      </c>
      <c r="P30" s="49">
        <f t="shared" si="4"/>
        <v>1159945.44</v>
      </c>
      <c r="Q30" s="55">
        <v>567696</v>
      </c>
      <c r="R30" s="52">
        <f t="shared" si="11"/>
        <v>592249.43999999994</v>
      </c>
      <c r="S30" s="52">
        <v>449239</v>
      </c>
      <c r="T30" s="50">
        <f t="shared" si="5"/>
        <v>449239</v>
      </c>
      <c r="U30" s="50">
        <v>957959.6399999999</v>
      </c>
      <c r="V30" s="50">
        <f t="shared" si="6"/>
        <v>910061.66</v>
      </c>
      <c r="W30" s="53">
        <f t="shared" si="12"/>
        <v>1041488.44</v>
      </c>
      <c r="X30" s="1"/>
      <c r="Y30" s="1"/>
    </row>
    <row r="31" spans="1:25" s="56" customFormat="1" ht="12.75" x14ac:dyDescent="0.2">
      <c r="A31" s="48">
        <v>55</v>
      </c>
      <c r="B31" s="48" t="s">
        <v>50</v>
      </c>
      <c r="C31" s="48" t="b">
        <f t="shared" si="7"/>
        <v>1</v>
      </c>
      <c r="D31" s="48">
        <v>55</v>
      </c>
      <c r="E31" s="54" t="s">
        <v>50</v>
      </c>
      <c r="F31" s="49">
        <v>477.59890000000001</v>
      </c>
      <c r="G31" s="49">
        <f t="shared" si="8"/>
        <v>1771309.25</v>
      </c>
      <c r="H31" s="49">
        <v>161.27349999999998</v>
      </c>
      <c r="I31" s="49">
        <f t="shared" si="9"/>
        <v>299062.34999999998</v>
      </c>
      <c r="J31" s="49">
        <v>109.4623</v>
      </c>
      <c r="K31" s="50">
        <f t="shared" si="2"/>
        <v>218400.28</v>
      </c>
      <c r="L31" s="49">
        <v>4</v>
      </c>
      <c r="M31" s="49">
        <f t="shared" si="3"/>
        <v>2902.52</v>
      </c>
      <c r="N31" s="49">
        <v>4</v>
      </c>
      <c r="O31" s="50">
        <f t="shared" si="10"/>
        <v>2902.52</v>
      </c>
      <c r="P31" s="49">
        <f t="shared" si="4"/>
        <v>2294576.92</v>
      </c>
      <c r="Q31" s="55">
        <v>552015</v>
      </c>
      <c r="R31" s="52">
        <f t="shared" si="11"/>
        <v>1742561.92</v>
      </c>
      <c r="S31" s="52">
        <v>1119944</v>
      </c>
      <c r="T31" s="50">
        <f t="shared" si="5"/>
        <v>1119944</v>
      </c>
      <c r="U31" s="50">
        <v>2639919.77</v>
      </c>
      <c r="V31" s="50">
        <f t="shared" si="6"/>
        <v>2507923.7799999998</v>
      </c>
      <c r="W31" s="53">
        <f t="shared" si="12"/>
        <v>2862505.92</v>
      </c>
      <c r="X31" s="1"/>
      <c r="Y31" s="1"/>
    </row>
    <row r="32" spans="1:25" s="56" customFormat="1" ht="12.75" x14ac:dyDescent="0.2">
      <c r="A32" s="48">
        <v>57</v>
      </c>
      <c r="B32" s="48" t="s">
        <v>51</v>
      </c>
      <c r="C32" s="48" t="b">
        <f t="shared" si="7"/>
        <v>1</v>
      </c>
      <c r="D32" s="48">
        <v>57</v>
      </c>
      <c r="E32" s="54" t="s">
        <v>51</v>
      </c>
      <c r="F32" s="49">
        <v>1440.5611999999999</v>
      </c>
      <c r="G32" s="49">
        <f t="shared" si="8"/>
        <v>5342724.57</v>
      </c>
      <c r="H32" s="49">
        <v>89.974500000000006</v>
      </c>
      <c r="I32" s="49">
        <f t="shared" si="9"/>
        <v>166846.91</v>
      </c>
      <c r="J32" s="49">
        <v>196.8501</v>
      </c>
      <c r="K32" s="50">
        <f t="shared" si="2"/>
        <v>392757.29</v>
      </c>
      <c r="L32" s="49">
        <v>9.7278000000000002</v>
      </c>
      <c r="M32" s="49">
        <f t="shared" si="3"/>
        <v>7058.78</v>
      </c>
      <c r="N32" s="49">
        <v>18.583300000000001</v>
      </c>
      <c r="O32" s="50">
        <f t="shared" si="10"/>
        <v>13484.6</v>
      </c>
      <c r="P32" s="49">
        <f t="shared" si="4"/>
        <v>5922872.1500000004</v>
      </c>
      <c r="Q32" s="55">
        <v>2167917</v>
      </c>
      <c r="R32" s="52">
        <f t="shared" si="11"/>
        <v>3754955.1500000004</v>
      </c>
      <c r="S32" s="52">
        <v>349208</v>
      </c>
      <c r="T32" s="50">
        <f t="shared" si="5"/>
        <v>349208</v>
      </c>
      <c r="U32" s="50">
        <v>3877967.5299999993</v>
      </c>
      <c r="V32" s="50">
        <f t="shared" si="6"/>
        <v>3684069.15</v>
      </c>
      <c r="W32" s="53">
        <f t="shared" si="12"/>
        <v>4104163.1500000004</v>
      </c>
      <c r="X32" s="1"/>
      <c r="Y32" s="1"/>
    </row>
    <row r="33" spans="1:25" s="56" customFormat="1" ht="12.75" x14ac:dyDescent="0.2">
      <c r="A33" s="48">
        <v>59</v>
      </c>
      <c r="B33" s="48" t="s">
        <v>52</v>
      </c>
      <c r="C33" s="48" t="b">
        <f t="shared" si="7"/>
        <v>1</v>
      </c>
      <c r="D33" s="48">
        <v>59</v>
      </c>
      <c r="E33" s="54" t="s">
        <v>52</v>
      </c>
      <c r="F33" s="49">
        <v>196.91400000000002</v>
      </c>
      <c r="G33" s="49">
        <f t="shared" si="8"/>
        <v>730310.7</v>
      </c>
      <c r="H33" s="49">
        <v>55.427799999999998</v>
      </c>
      <c r="I33" s="49">
        <f t="shared" si="9"/>
        <v>102784.2</v>
      </c>
      <c r="J33" s="49">
        <v>29</v>
      </c>
      <c r="K33" s="50">
        <f t="shared" si="2"/>
        <v>57861.09</v>
      </c>
      <c r="L33" s="49">
        <v>0</v>
      </c>
      <c r="M33" s="49">
        <f t="shared" si="3"/>
        <v>0</v>
      </c>
      <c r="N33" s="49">
        <v>2</v>
      </c>
      <c r="O33" s="50">
        <f t="shared" si="10"/>
        <v>1451.26</v>
      </c>
      <c r="P33" s="49">
        <f t="shared" si="4"/>
        <v>892407.24999999988</v>
      </c>
      <c r="Q33" s="55">
        <v>458393</v>
      </c>
      <c r="R33" s="52">
        <f t="shared" si="11"/>
        <v>434014.24999999988</v>
      </c>
      <c r="S33" s="52">
        <v>199555</v>
      </c>
      <c r="T33" s="50">
        <f t="shared" si="5"/>
        <v>199555</v>
      </c>
      <c r="U33" s="50">
        <v>544057.81000000006</v>
      </c>
      <c r="V33" s="50">
        <f t="shared" si="6"/>
        <v>516854.92</v>
      </c>
      <c r="W33" s="53">
        <f t="shared" si="12"/>
        <v>633569.24999999988</v>
      </c>
      <c r="X33" s="1"/>
      <c r="Y33" s="1"/>
    </row>
    <row r="34" spans="1:25" s="56" customFormat="1" ht="12.75" x14ac:dyDescent="0.2">
      <c r="A34" s="48">
        <v>63</v>
      </c>
      <c r="B34" s="48" t="s">
        <v>53</v>
      </c>
      <c r="C34" s="48" t="b">
        <f t="shared" si="7"/>
        <v>1</v>
      </c>
      <c r="D34" s="48">
        <v>63</v>
      </c>
      <c r="E34" s="54" t="s">
        <v>53</v>
      </c>
      <c r="F34" s="49">
        <v>789.17229999999995</v>
      </c>
      <c r="G34" s="49">
        <f t="shared" si="8"/>
        <v>2926866.44</v>
      </c>
      <c r="H34" s="49">
        <v>44.877800000000001</v>
      </c>
      <c r="I34" s="49">
        <f t="shared" si="9"/>
        <v>83220.490000000005</v>
      </c>
      <c r="J34" s="49">
        <v>119.6778</v>
      </c>
      <c r="K34" s="50">
        <f t="shared" si="2"/>
        <v>238782.34</v>
      </c>
      <c r="L34" s="49">
        <v>4</v>
      </c>
      <c r="M34" s="49">
        <f t="shared" si="3"/>
        <v>2902.52</v>
      </c>
      <c r="N34" s="49">
        <v>6</v>
      </c>
      <c r="O34" s="50">
        <f t="shared" si="10"/>
        <v>4353.78</v>
      </c>
      <c r="P34" s="49">
        <f t="shared" si="4"/>
        <v>3256125.57</v>
      </c>
      <c r="Q34" s="55">
        <v>1282386</v>
      </c>
      <c r="R34" s="52">
        <f t="shared" si="11"/>
        <v>1973739.5699999998</v>
      </c>
      <c r="S34" s="52">
        <v>0</v>
      </c>
      <c r="T34" s="50">
        <f t="shared" si="5"/>
        <v>0</v>
      </c>
      <c r="U34" s="50">
        <v>1850641.7800000003</v>
      </c>
      <c r="V34" s="50">
        <f t="shared" si="6"/>
        <v>1758109.69</v>
      </c>
      <c r="W34" s="53">
        <f t="shared" si="12"/>
        <v>1973739.5699999998</v>
      </c>
      <c r="X34" s="1"/>
      <c r="Y34" s="1"/>
    </row>
    <row r="35" spans="1:25" s="56" customFormat="1" ht="12.75" x14ac:dyDescent="0.2">
      <c r="A35" s="48">
        <v>65</v>
      </c>
      <c r="B35" s="48" t="s">
        <v>54</v>
      </c>
      <c r="C35" s="48" t="b">
        <f t="shared" si="7"/>
        <v>1</v>
      </c>
      <c r="D35" s="48">
        <v>65</v>
      </c>
      <c r="E35" s="54" t="s">
        <v>54</v>
      </c>
      <c r="F35" s="49">
        <v>90.020900000000012</v>
      </c>
      <c r="G35" s="49">
        <f t="shared" si="8"/>
        <v>333867.71000000002</v>
      </c>
      <c r="H35" s="49">
        <v>21.132999999999999</v>
      </c>
      <c r="I35" s="49">
        <f t="shared" si="9"/>
        <v>39188.61</v>
      </c>
      <c r="J35" s="49">
        <v>11.301500000000001</v>
      </c>
      <c r="K35" s="50">
        <f t="shared" si="2"/>
        <v>22548.87</v>
      </c>
      <c r="L35" s="49">
        <v>0</v>
      </c>
      <c r="M35" s="49">
        <f t="shared" si="3"/>
        <v>0</v>
      </c>
      <c r="N35" s="49">
        <v>1</v>
      </c>
      <c r="O35" s="50">
        <f t="shared" si="10"/>
        <v>725.63</v>
      </c>
      <c r="P35" s="49">
        <f t="shared" si="4"/>
        <v>396330.82</v>
      </c>
      <c r="Q35" s="55">
        <v>745661</v>
      </c>
      <c r="R35" s="52">
        <f t="shared" si="11"/>
        <v>0</v>
      </c>
      <c r="S35" s="52">
        <v>0</v>
      </c>
      <c r="T35" s="50">
        <f t="shared" si="5"/>
        <v>0</v>
      </c>
      <c r="U35" s="50">
        <v>0</v>
      </c>
      <c r="V35" s="50">
        <f t="shared" si="6"/>
        <v>0</v>
      </c>
      <c r="W35" s="53">
        <f t="shared" si="12"/>
        <v>0</v>
      </c>
      <c r="X35" s="1"/>
      <c r="Y35" s="1"/>
    </row>
    <row r="36" spans="1:25" s="56" customFormat="1" ht="12.75" x14ac:dyDescent="0.2">
      <c r="A36" s="48">
        <v>67</v>
      </c>
      <c r="B36" s="48" t="s">
        <v>55</v>
      </c>
      <c r="C36" s="48" t="b">
        <f t="shared" si="7"/>
        <v>1</v>
      </c>
      <c r="D36" s="48">
        <v>67</v>
      </c>
      <c r="E36" s="54" t="s">
        <v>55</v>
      </c>
      <c r="F36" s="49">
        <v>364.32369999999997</v>
      </c>
      <c r="G36" s="49">
        <f t="shared" si="8"/>
        <v>1351196.45</v>
      </c>
      <c r="H36" s="49">
        <v>163.32759999999999</v>
      </c>
      <c r="I36" s="49">
        <f t="shared" si="9"/>
        <v>302871.43</v>
      </c>
      <c r="J36" s="49">
        <v>44.977200000000003</v>
      </c>
      <c r="K36" s="50">
        <f t="shared" si="2"/>
        <v>89738.96</v>
      </c>
      <c r="L36" s="49">
        <v>0</v>
      </c>
      <c r="M36" s="49">
        <f t="shared" si="3"/>
        <v>0</v>
      </c>
      <c r="N36" s="49">
        <v>2</v>
      </c>
      <c r="O36" s="50">
        <f t="shared" si="10"/>
        <v>1451.26</v>
      </c>
      <c r="P36" s="49">
        <f t="shared" si="4"/>
        <v>1745258.0999999999</v>
      </c>
      <c r="Q36" s="55">
        <v>1023999</v>
      </c>
      <c r="R36" s="52">
        <f t="shared" si="11"/>
        <v>721259.09999999986</v>
      </c>
      <c r="S36" s="52">
        <v>267027</v>
      </c>
      <c r="T36" s="50">
        <f t="shared" si="5"/>
        <v>267027</v>
      </c>
      <c r="U36" s="50">
        <v>902432.64999999991</v>
      </c>
      <c r="V36" s="50">
        <f t="shared" si="6"/>
        <v>857311.02</v>
      </c>
      <c r="W36" s="53">
        <f t="shared" si="12"/>
        <v>988286.09999999986</v>
      </c>
      <c r="X36" s="1"/>
      <c r="Y36" s="1"/>
    </row>
    <row r="37" spans="1:25" s="56" customFormat="1" ht="12.75" x14ac:dyDescent="0.2">
      <c r="A37" s="48">
        <v>69</v>
      </c>
      <c r="B37" s="48" t="s">
        <v>56</v>
      </c>
      <c r="C37" s="48" t="b">
        <f t="shared" si="7"/>
        <v>1</v>
      </c>
      <c r="D37" s="48">
        <v>69</v>
      </c>
      <c r="E37" s="54" t="s">
        <v>56</v>
      </c>
      <c r="F37" s="49">
        <v>83.410899999999998</v>
      </c>
      <c r="G37" s="49">
        <f t="shared" si="8"/>
        <v>309352.68</v>
      </c>
      <c r="H37" s="49">
        <v>25.382999999999999</v>
      </c>
      <c r="I37" s="49">
        <f t="shared" si="9"/>
        <v>47069.73</v>
      </c>
      <c r="J37" s="49">
        <v>2.9935</v>
      </c>
      <c r="K37" s="50">
        <f t="shared" si="2"/>
        <v>5972.66</v>
      </c>
      <c r="L37" s="49">
        <v>0</v>
      </c>
      <c r="M37" s="49">
        <f t="shared" si="3"/>
        <v>0</v>
      </c>
      <c r="N37" s="49">
        <v>1</v>
      </c>
      <c r="O37" s="50">
        <f t="shared" si="10"/>
        <v>725.63</v>
      </c>
      <c r="P37" s="49">
        <f t="shared" si="4"/>
        <v>363120.69999999995</v>
      </c>
      <c r="Q37" s="55">
        <v>216728</v>
      </c>
      <c r="R37" s="52">
        <f t="shared" si="11"/>
        <v>146392.69999999995</v>
      </c>
      <c r="S37" s="52">
        <v>56013</v>
      </c>
      <c r="T37" s="50">
        <f t="shared" si="5"/>
        <v>56013</v>
      </c>
      <c r="U37" s="50">
        <v>179865.78999999998</v>
      </c>
      <c r="V37" s="50">
        <f t="shared" si="6"/>
        <v>170872.5</v>
      </c>
      <c r="W37" s="53">
        <f t="shared" si="12"/>
        <v>202405.69999999995</v>
      </c>
      <c r="X37" s="1"/>
      <c r="Y37" s="1"/>
    </row>
    <row r="38" spans="1:25" s="56" customFormat="1" ht="12.75" x14ac:dyDescent="0.2">
      <c r="A38" s="48">
        <v>71</v>
      </c>
      <c r="B38" s="48" t="s">
        <v>57</v>
      </c>
      <c r="C38" s="48" t="b">
        <f t="shared" si="7"/>
        <v>1</v>
      </c>
      <c r="D38" s="48">
        <v>71</v>
      </c>
      <c r="E38" s="54" t="s">
        <v>57</v>
      </c>
      <c r="F38" s="49">
        <v>1116.0449000000001</v>
      </c>
      <c r="G38" s="49">
        <f t="shared" si="8"/>
        <v>4139165</v>
      </c>
      <c r="H38" s="49">
        <v>68.854900000000001</v>
      </c>
      <c r="I38" s="49">
        <f t="shared" si="9"/>
        <v>127683.15</v>
      </c>
      <c r="J38" s="49">
        <v>162.42490000000001</v>
      </c>
      <c r="K38" s="50">
        <f t="shared" si="2"/>
        <v>324071.78000000003</v>
      </c>
      <c r="L38" s="49">
        <v>4.0056000000000003</v>
      </c>
      <c r="M38" s="49">
        <f t="shared" si="3"/>
        <v>2906.58</v>
      </c>
      <c r="N38" s="49">
        <v>19.6798</v>
      </c>
      <c r="O38" s="50">
        <f t="shared" si="10"/>
        <v>14280.25</v>
      </c>
      <c r="P38" s="49">
        <f t="shared" si="4"/>
        <v>4608106.7600000007</v>
      </c>
      <c r="Q38" s="55">
        <v>1243505</v>
      </c>
      <c r="R38" s="52">
        <f t="shared" si="11"/>
        <v>3364601.7600000007</v>
      </c>
      <c r="S38" s="52">
        <v>758524</v>
      </c>
      <c r="T38" s="50">
        <f t="shared" si="5"/>
        <v>758524</v>
      </c>
      <c r="U38" s="50">
        <v>3949447.01</v>
      </c>
      <c r="V38" s="50">
        <f t="shared" si="6"/>
        <v>3751974.66</v>
      </c>
      <c r="W38" s="53">
        <f t="shared" si="12"/>
        <v>4123125.7600000007</v>
      </c>
      <c r="X38" s="1"/>
      <c r="Y38" s="1"/>
    </row>
    <row r="39" spans="1:25" s="56" customFormat="1" ht="12.75" x14ac:dyDescent="0.2">
      <c r="A39" s="48">
        <v>73</v>
      </c>
      <c r="B39" s="48" t="s">
        <v>58</v>
      </c>
      <c r="C39" s="48" t="b">
        <f t="shared" si="7"/>
        <v>1</v>
      </c>
      <c r="D39" s="48">
        <v>73</v>
      </c>
      <c r="E39" s="54" t="s">
        <v>58</v>
      </c>
      <c r="F39" s="49">
        <v>0</v>
      </c>
      <c r="G39" s="49">
        <f t="shared" si="8"/>
        <v>0</v>
      </c>
      <c r="H39" s="49">
        <v>0</v>
      </c>
      <c r="I39" s="49">
        <f t="shared" si="9"/>
        <v>0</v>
      </c>
      <c r="J39" s="49">
        <v>0</v>
      </c>
      <c r="K39" s="50">
        <f t="shared" si="2"/>
        <v>0</v>
      </c>
      <c r="L39" s="49">
        <v>0</v>
      </c>
      <c r="M39" s="49">
        <f t="shared" si="3"/>
        <v>0</v>
      </c>
      <c r="N39" s="49">
        <v>0</v>
      </c>
      <c r="O39" s="50">
        <f t="shared" si="10"/>
        <v>0</v>
      </c>
      <c r="P39" s="49">
        <f t="shared" si="4"/>
        <v>0</v>
      </c>
      <c r="Q39" s="55">
        <v>21481</v>
      </c>
      <c r="R39" s="52">
        <f t="shared" si="11"/>
        <v>0</v>
      </c>
      <c r="S39" s="52">
        <v>203</v>
      </c>
      <c r="T39" s="50">
        <f t="shared" si="5"/>
        <v>0</v>
      </c>
      <c r="U39" s="50">
        <v>0</v>
      </c>
      <c r="V39" s="50">
        <f t="shared" si="6"/>
        <v>0</v>
      </c>
      <c r="W39" s="53">
        <f t="shared" si="12"/>
        <v>0</v>
      </c>
      <c r="X39" s="1"/>
      <c r="Y39" s="1"/>
    </row>
    <row r="40" spans="1:25" s="56" customFormat="1" ht="12.75" x14ac:dyDescent="0.2">
      <c r="A40" s="48">
        <v>75</v>
      </c>
      <c r="B40" s="48" t="s">
        <v>59</v>
      </c>
      <c r="C40" s="48" t="b">
        <f t="shared" si="7"/>
        <v>1</v>
      </c>
      <c r="D40" s="48">
        <v>75</v>
      </c>
      <c r="E40" s="54" t="s">
        <v>59</v>
      </c>
      <c r="F40" s="49">
        <v>400.54330000000004</v>
      </c>
      <c r="G40" s="49">
        <f t="shared" si="8"/>
        <v>1485526.98</v>
      </c>
      <c r="H40" s="49">
        <v>132.53230000000002</v>
      </c>
      <c r="I40" s="49">
        <f t="shared" si="9"/>
        <v>245765.25</v>
      </c>
      <c r="J40" s="49">
        <v>75.080399999999997</v>
      </c>
      <c r="K40" s="50">
        <f t="shared" si="2"/>
        <v>149801.16</v>
      </c>
      <c r="L40" s="49">
        <v>1.2458</v>
      </c>
      <c r="M40" s="49">
        <f t="shared" si="3"/>
        <v>903.99</v>
      </c>
      <c r="N40" s="49">
        <v>7</v>
      </c>
      <c r="O40" s="50">
        <f t="shared" si="10"/>
        <v>5079.41</v>
      </c>
      <c r="P40" s="49">
        <f t="shared" si="4"/>
        <v>1887076.7899999998</v>
      </c>
      <c r="Q40" s="55">
        <v>815785</v>
      </c>
      <c r="R40" s="52">
        <f t="shared" si="11"/>
        <v>1071291.7899999998</v>
      </c>
      <c r="S40" s="52">
        <v>669210</v>
      </c>
      <c r="T40" s="50">
        <f t="shared" si="5"/>
        <v>669210</v>
      </c>
      <c r="U40" s="50">
        <v>1591519.69</v>
      </c>
      <c r="V40" s="50">
        <f t="shared" si="6"/>
        <v>1511943.71</v>
      </c>
      <c r="W40" s="53">
        <f t="shared" si="12"/>
        <v>1740501.7899999998</v>
      </c>
      <c r="X40" s="1"/>
      <c r="Y40" s="1"/>
    </row>
    <row r="41" spans="1:25" s="56" customFormat="1" ht="12.75" x14ac:dyDescent="0.2">
      <c r="A41" s="48">
        <v>77</v>
      </c>
      <c r="B41" s="48" t="s">
        <v>60</v>
      </c>
      <c r="C41" s="48" t="b">
        <f t="shared" si="7"/>
        <v>1</v>
      </c>
      <c r="D41" s="48">
        <v>77</v>
      </c>
      <c r="E41" s="54" t="s">
        <v>60</v>
      </c>
      <c r="F41" s="49">
        <v>446.73160000000001</v>
      </c>
      <c r="G41" s="49">
        <f t="shared" si="8"/>
        <v>1656829.22</v>
      </c>
      <c r="H41" s="49">
        <v>184.2945</v>
      </c>
      <c r="I41" s="49">
        <f t="shared" si="9"/>
        <v>341752.03</v>
      </c>
      <c r="J41" s="49">
        <v>98.957099999999997</v>
      </c>
      <c r="K41" s="50">
        <f t="shared" si="2"/>
        <v>197440.2</v>
      </c>
      <c r="L41" s="49">
        <v>3</v>
      </c>
      <c r="M41" s="49">
        <f t="shared" si="3"/>
        <v>2176.89</v>
      </c>
      <c r="N41" s="49">
        <v>3.6722000000000001</v>
      </c>
      <c r="O41" s="50">
        <f t="shared" si="10"/>
        <v>2664.66</v>
      </c>
      <c r="P41" s="49">
        <f t="shared" si="4"/>
        <v>2200863.0000000005</v>
      </c>
      <c r="Q41" s="55">
        <v>752560</v>
      </c>
      <c r="R41" s="52">
        <f t="shared" si="11"/>
        <v>1448303.0000000005</v>
      </c>
      <c r="S41" s="52">
        <v>956783</v>
      </c>
      <c r="T41" s="50">
        <f t="shared" si="5"/>
        <v>956783</v>
      </c>
      <c r="U41" s="50">
        <v>2160843.4299999997</v>
      </c>
      <c r="V41" s="50">
        <f t="shared" si="6"/>
        <v>2052801.26</v>
      </c>
      <c r="W41" s="53">
        <f t="shared" si="12"/>
        <v>2405086.0000000005</v>
      </c>
      <c r="X41" s="1"/>
      <c r="Y41" s="1"/>
    </row>
    <row r="42" spans="1:25" s="56" customFormat="1" ht="12.75" x14ac:dyDescent="0.2">
      <c r="A42" s="48">
        <v>79</v>
      </c>
      <c r="B42" s="48" t="s">
        <v>61</v>
      </c>
      <c r="C42" s="48" t="b">
        <f t="shared" si="7"/>
        <v>1</v>
      </c>
      <c r="D42" s="48">
        <v>79</v>
      </c>
      <c r="E42" s="54" t="s">
        <v>61</v>
      </c>
      <c r="F42" s="49">
        <v>455.56019999999995</v>
      </c>
      <c r="G42" s="49">
        <f t="shared" si="8"/>
        <v>1689572.56</v>
      </c>
      <c r="H42" s="49">
        <v>84.589600000000004</v>
      </c>
      <c r="I42" s="49">
        <f t="shared" si="9"/>
        <v>156861.26</v>
      </c>
      <c r="J42" s="49">
        <v>70.383399999999995</v>
      </c>
      <c r="K42" s="50">
        <f t="shared" si="2"/>
        <v>140429.66</v>
      </c>
      <c r="L42" s="49">
        <v>3.74</v>
      </c>
      <c r="M42" s="49">
        <f t="shared" si="3"/>
        <v>2713.86</v>
      </c>
      <c r="N42" s="49">
        <v>11</v>
      </c>
      <c r="O42" s="50">
        <f t="shared" si="10"/>
        <v>7981.93</v>
      </c>
      <c r="P42" s="49">
        <f t="shared" si="4"/>
        <v>1997559.27</v>
      </c>
      <c r="Q42" s="55">
        <v>977308</v>
      </c>
      <c r="R42" s="52">
        <f t="shared" si="11"/>
        <v>1020251.27</v>
      </c>
      <c r="S42" s="52">
        <v>0</v>
      </c>
      <c r="T42" s="50">
        <f t="shared" si="5"/>
        <v>0</v>
      </c>
      <c r="U42" s="50">
        <v>973025.98</v>
      </c>
      <c r="V42" s="50">
        <f t="shared" si="6"/>
        <v>924374.68</v>
      </c>
      <c r="W42" s="53">
        <f t="shared" si="12"/>
        <v>1020251.27</v>
      </c>
      <c r="X42" s="1"/>
      <c r="Y42" s="1"/>
    </row>
    <row r="43" spans="1:25" s="56" customFormat="1" ht="12.75" x14ac:dyDescent="0.2">
      <c r="A43" s="48">
        <v>81</v>
      </c>
      <c r="B43" s="48" t="s">
        <v>62</v>
      </c>
      <c r="C43" s="48" t="b">
        <f t="shared" si="7"/>
        <v>1</v>
      </c>
      <c r="D43" s="48">
        <v>81</v>
      </c>
      <c r="E43" s="54" t="s">
        <v>62</v>
      </c>
      <c r="F43" s="49">
        <v>224.82980000000001</v>
      </c>
      <c r="G43" s="49">
        <f t="shared" si="8"/>
        <v>833844.27</v>
      </c>
      <c r="H43" s="49">
        <v>46.558699999999995</v>
      </c>
      <c r="I43" s="49">
        <f t="shared" si="9"/>
        <v>86337.52</v>
      </c>
      <c r="J43" s="49">
        <v>31.720700000000001</v>
      </c>
      <c r="K43" s="50">
        <f t="shared" si="2"/>
        <v>63289.46</v>
      </c>
      <c r="L43" s="49">
        <v>1.7374000000000001</v>
      </c>
      <c r="M43" s="49">
        <f t="shared" si="3"/>
        <v>1260.71</v>
      </c>
      <c r="N43" s="49">
        <v>0</v>
      </c>
      <c r="O43" s="50">
        <f t="shared" si="10"/>
        <v>0</v>
      </c>
      <c r="P43" s="49">
        <f t="shared" si="4"/>
        <v>984731.96</v>
      </c>
      <c r="Q43" s="55">
        <v>573629</v>
      </c>
      <c r="R43" s="52">
        <f t="shared" si="11"/>
        <v>411102.95999999996</v>
      </c>
      <c r="S43" s="52">
        <v>0</v>
      </c>
      <c r="T43" s="50">
        <f t="shared" si="5"/>
        <v>0</v>
      </c>
      <c r="U43" s="50">
        <v>374126.22</v>
      </c>
      <c r="V43" s="50">
        <f t="shared" si="6"/>
        <v>355419.91</v>
      </c>
      <c r="W43" s="53">
        <f t="shared" si="12"/>
        <v>411102.95999999996</v>
      </c>
      <c r="X43" s="1"/>
      <c r="Y43" s="1"/>
    </row>
    <row r="44" spans="1:25" s="56" customFormat="1" ht="12.75" x14ac:dyDescent="0.2">
      <c r="A44" s="48">
        <v>83</v>
      </c>
      <c r="B44" s="48" t="s">
        <v>63</v>
      </c>
      <c r="C44" s="48" t="b">
        <f t="shared" si="7"/>
        <v>1</v>
      </c>
      <c r="D44" s="48">
        <v>83</v>
      </c>
      <c r="E44" s="54" t="s">
        <v>63</v>
      </c>
      <c r="F44" s="49">
        <v>55.621900000000004</v>
      </c>
      <c r="G44" s="49">
        <f t="shared" si="8"/>
        <v>206289.39</v>
      </c>
      <c r="H44" s="49">
        <v>21.915699999999998</v>
      </c>
      <c r="I44" s="49">
        <f t="shared" si="9"/>
        <v>40640.04</v>
      </c>
      <c r="J44" s="49">
        <v>4.1920999999999999</v>
      </c>
      <c r="K44" s="50">
        <f t="shared" si="2"/>
        <v>8364.1200000000008</v>
      </c>
      <c r="L44" s="49">
        <v>1.9096</v>
      </c>
      <c r="M44" s="49">
        <f t="shared" si="3"/>
        <v>1385.66</v>
      </c>
      <c r="N44" s="49">
        <v>1</v>
      </c>
      <c r="O44" s="50">
        <f t="shared" si="10"/>
        <v>725.63</v>
      </c>
      <c r="P44" s="49">
        <f t="shared" si="4"/>
        <v>257404.84000000003</v>
      </c>
      <c r="Q44" s="55">
        <v>677265</v>
      </c>
      <c r="R44" s="52">
        <f t="shared" si="11"/>
        <v>0</v>
      </c>
      <c r="S44" s="52">
        <v>0</v>
      </c>
      <c r="T44" s="50">
        <f t="shared" si="5"/>
        <v>0</v>
      </c>
      <c r="U44" s="50">
        <v>0</v>
      </c>
      <c r="V44" s="50">
        <f t="shared" si="6"/>
        <v>0</v>
      </c>
      <c r="W44" s="53">
        <f t="shared" si="12"/>
        <v>0</v>
      </c>
      <c r="X44" s="1"/>
      <c r="Y44" s="1"/>
    </row>
    <row r="45" spans="1:25" s="56" customFormat="1" ht="12.75" x14ac:dyDescent="0.2">
      <c r="A45" s="48">
        <v>87</v>
      </c>
      <c r="B45" s="48" t="s">
        <v>64</v>
      </c>
      <c r="C45" s="48" t="b">
        <f t="shared" si="7"/>
        <v>1</v>
      </c>
      <c r="D45" s="48">
        <v>87</v>
      </c>
      <c r="E45" s="54" t="s">
        <v>64</v>
      </c>
      <c r="F45" s="49">
        <v>108.55110000000001</v>
      </c>
      <c r="G45" s="49">
        <f t="shared" si="8"/>
        <v>402592.15</v>
      </c>
      <c r="H45" s="49">
        <v>24.7727</v>
      </c>
      <c r="I45" s="49">
        <f t="shared" si="9"/>
        <v>45938</v>
      </c>
      <c r="J45" s="49">
        <v>8.8125</v>
      </c>
      <c r="K45" s="50">
        <f t="shared" si="2"/>
        <v>17582.79</v>
      </c>
      <c r="L45" s="49">
        <v>0</v>
      </c>
      <c r="M45" s="49">
        <f t="shared" si="3"/>
        <v>0</v>
      </c>
      <c r="N45" s="49">
        <v>1</v>
      </c>
      <c r="O45" s="50">
        <f t="shared" si="10"/>
        <v>725.63</v>
      </c>
      <c r="P45" s="49">
        <f t="shared" si="4"/>
        <v>466838.57</v>
      </c>
      <c r="Q45" s="55">
        <v>897060</v>
      </c>
      <c r="R45" s="52">
        <f t="shared" si="11"/>
        <v>0</v>
      </c>
      <c r="S45" s="52">
        <v>0</v>
      </c>
      <c r="T45" s="50">
        <f t="shared" si="5"/>
        <v>0</v>
      </c>
      <c r="U45" s="50">
        <v>0</v>
      </c>
      <c r="V45" s="50">
        <f t="shared" si="6"/>
        <v>0</v>
      </c>
      <c r="W45" s="53">
        <f t="shared" si="12"/>
        <v>0</v>
      </c>
      <c r="X45" s="1"/>
      <c r="Y45" s="1"/>
    </row>
    <row r="46" spans="1:25" s="56" customFormat="1" ht="12.75" x14ac:dyDescent="0.2">
      <c r="A46" s="48">
        <v>89</v>
      </c>
      <c r="B46" s="48" t="s">
        <v>65</v>
      </c>
      <c r="C46" s="48" t="b">
        <f t="shared" si="7"/>
        <v>1</v>
      </c>
      <c r="D46" s="48">
        <v>89</v>
      </c>
      <c r="E46" s="54" t="s">
        <v>65</v>
      </c>
      <c r="F46" s="49">
        <v>636.15930000000003</v>
      </c>
      <c r="G46" s="49">
        <f t="shared" si="8"/>
        <v>2359374.89</v>
      </c>
      <c r="H46" s="49">
        <v>252.96379999999999</v>
      </c>
      <c r="I46" s="49">
        <f t="shared" si="9"/>
        <v>469091.01</v>
      </c>
      <c r="J46" s="49">
        <v>138.99850000000001</v>
      </c>
      <c r="K46" s="50">
        <f t="shared" si="2"/>
        <v>277331.20000000001</v>
      </c>
      <c r="L46" s="49">
        <v>2</v>
      </c>
      <c r="M46" s="49">
        <f t="shared" si="3"/>
        <v>1451.26</v>
      </c>
      <c r="N46" s="49">
        <v>11.7667</v>
      </c>
      <c r="O46" s="50">
        <f t="shared" si="10"/>
        <v>8538.27</v>
      </c>
      <c r="P46" s="49">
        <f t="shared" si="4"/>
        <v>3115786.6300000004</v>
      </c>
      <c r="Q46" s="55">
        <v>536716</v>
      </c>
      <c r="R46" s="52">
        <f t="shared" si="11"/>
        <v>2579070.6300000004</v>
      </c>
      <c r="S46" s="52">
        <v>2520022</v>
      </c>
      <c r="T46" s="50">
        <f t="shared" si="5"/>
        <v>2520022</v>
      </c>
      <c r="U46" s="50">
        <v>4606934.66</v>
      </c>
      <c r="V46" s="50">
        <f t="shared" si="6"/>
        <v>4376587.93</v>
      </c>
      <c r="W46" s="53">
        <f t="shared" si="12"/>
        <v>5099092.6300000008</v>
      </c>
      <c r="X46" s="1"/>
      <c r="Y46" s="1"/>
    </row>
    <row r="47" spans="1:25" s="56" customFormat="1" ht="12.75" x14ac:dyDescent="0.2">
      <c r="A47" s="48">
        <v>91</v>
      </c>
      <c r="B47" s="48" t="s">
        <v>66</v>
      </c>
      <c r="C47" s="48" t="b">
        <f t="shared" si="7"/>
        <v>1</v>
      </c>
      <c r="D47" s="48">
        <v>91</v>
      </c>
      <c r="E47" s="54" t="s">
        <v>66</v>
      </c>
      <c r="F47" s="49">
        <v>50.511099999999999</v>
      </c>
      <c r="G47" s="49">
        <f t="shared" si="8"/>
        <v>187334.56</v>
      </c>
      <c r="H47" s="49">
        <v>7.3388999999999998</v>
      </c>
      <c r="I47" s="49">
        <f t="shared" si="9"/>
        <v>13609.11</v>
      </c>
      <c r="J47" s="49">
        <v>11</v>
      </c>
      <c r="K47" s="50">
        <f t="shared" si="2"/>
        <v>21947.31</v>
      </c>
      <c r="L47" s="49">
        <v>0</v>
      </c>
      <c r="M47" s="49">
        <f t="shared" si="3"/>
        <v>0</v>
      </c>
      <c r="N47" s="49">
        <v>0</v>
      </c>
      <c r="O47" s="50">
        <f t="shared" si="10"/>
        <v>0</v>
      </c>
      <c r="P47" s="49">
        <f t="shared" si="4"/>
        <v>222890.97999999998</v>
      </c>
      <c r="Q47" s="55">
        <v>105722</v>
      </c>
      <c r="R47" s="52">
        <f t="shared" si="11"/>
        <v>117168.97999999998</v>
      </c>
      <c r="S47" s="52">
        <v>0</v>
      </c>
      <c r="T47" s="50">
        <f t="shared" si="5"/>
        <v>0</v>
      </c>
      <c r="U47" s="50">
        <v>103491.95000000001</v>
      </c>
      <c r="V47" s="50">
        <f t="shared" si="6"/>
        <v>98317.35</v>
      </c>
      <c r="W47" s="53">
        <f t="shared" si="12"/>
        <v>117168.97999999998</v>
      </c>
      <c r="X47" s="1"/>
      <c r="Y47" s="1"/>
    </row>
    <row r="48" spans="1:25" s="56" customFormat="1" ht="12.75" x14ac:dyDescent="0.2">
      <c r="A48" s="48">
        <v>93</v>
      </c>
      <c r="B48" s="48" t="s">
        <v>67</v>
      </c>
      <c r="C48" s="48" t="b">
        <f t="shared" si="7"/>
        <v>1</v>
      </c>
      <c r="D48" s="48">
        <v>93</v>
      </c>
      <c r="E48" s="54" t="s">
        <v>67</v>
      </c>
      <c r="F48" s="49">
        <v>770.76229999999998</v>
      </c>
      <c r="G48" s="49">
        <f t="shared" si="8"/>
        <v>2858587.8</v>
      </c>
      <c r="H48" s="49">
        <v>40.589500000000001</v>
      </c>
      <c r="I48" s="49">
        <f t="shared" si="9"/>
        <v>75268.36</v>
      </c>
      <c r="J48" s="49">
        <v>133.19550000000001</v>
      </c>
      <c r="K48" s="50">
        <f t="shared" si="2"/>
        <v>265752.99</v>
      </c>
      <c r="L48" s="49">
        <v>2</v>
      </c>
      <c r="M48" s="49">
        <f t="shared" si="3"/>
        <v>1451.26</v>
      </c>
      <c r="N48" s="49">
        <v>20.497199999999999</v>
      </c>
      <c r="O48" s="50">
        <f t="shared" si="10"/>
        <v>14873.38</v>
      </c>
      <c r="P48" s="49">
        <f t="shared" si="4"/>
        <v>3215933.7899999991</v>
      </c>
      <c r="Q48" s="55">
        <v>1283296</v>
      </c>
      <c r="R48" s="52">
        <f t="shared" si="11"/>
        <v>1932637.7899999991</v>
      </c>
      <c r="S48" s="52">
        <v>532325</v>
      </c>
      <c r="T48" s="50">
        <f t="shared" si="5"/>
        <v>532325</v>
      </c>
      <c r="U48" s="50">
        <v>2392427</v>
      </c>
      <c r="V48" s="50">
        <f t="shared" si="6"/>
        <v>2272805.65</v>
      </c>
      <c r="W48" s="53">
        <f t="shared" si="12"/>
        <v>2464962.7899999991</v>
      </c>
      <c r="X48" s="1"/>
      <c r="Y48" s="1"/>
    </row>
    <row r="49" spans="1:25" s="56" customFormat="1" ht="12.75" x14ac:dyDescent="0.2">
      <c r="A49" s="48">
        <v>95</v>
      </c>
      <c r="B49" s="48" t="s">
        <v>68</v>
      </c>
      <c r="C49" s="48" t="b">
        <f t="shared" si="7"/>
        <v>1</v>
      </c>
      <c r="D49" s="48">
        <v>95</v>
      </c>
      <c r="E49" s="54" t="s">
        <v>68</v>
      </c>
      <c r="F49" s="49">
        <v>425.46319999999997</v>
      </c>
      <c r="G49" s="49">
        <f t="shared" si="8"/>
        <v>1577949.41</v>
      </c>
      <c r="H49" s="49">
        <v>83.387600000000006</v>
      </c>
      <c r="I49" s="49">
        <f t="shared" si="9"/>
        <v>154632.29999999999</v>
      </c>
      <c r="J49" s="49">
        <v>58.188899999999997</v>
      </c>
      <c r="K49" s="50">
        <f t="shared" si="2"/>
        <v>116099.08</v>
      </c>
      <c r="L49" s="49">
        <v>4</v>
      </c>
      <c r="M49" s="49">
        <f t="shared" si="3"/>
        <v>2902.52</v>
      </c>
      <c r="N49" s="49">
        <v>8.7777999999999992</v>
      </c>
      <c r="O49" s="50">
        <f t="shared" si="10"/>
        <v>6369.44</v>
      </c>
      <c r="P49" s="49">
        <f t="shared" si="4"/>
        <v>1857952.75</v>
      </c>
      <c r="Q49" s="55">
        <v>1062933</v>
      </c>
      <c r="R49" s="52">
        <f t="shared" si="11"/>
        <v>795019.75</v>
      </c>
      <c r="S49" s="52">
        <v>119256</v>
      </c>
      <c r="T49" s="50">
        <f t="shared" si="5"/>
        <v>119256</v>
      </c>
      <c r="U49" s="50">
        <v>813116.5399999998</v>
      </c>
      <c r="V49" s="50">
        <f t="shared" si="6"/>
        <v>772460.71</v>
      </c>
      <c r="W49" s="53">
        <f t="shared" si="12"/>
        <v>914275.75</v>
      </c>
      <c r="X49" s="1"/>
      <c r="Y49" s="1"/>
    </row>
    <row r="50" spans="1:25" s="56" customFormat="1" ht="12.75" x14ac:dyDescent="0.2">
      <c r="A50" s="48">
        <v>99</v>
      </c>
      <c r="B50" s="48" t="s">
        <v>69</v>
      </c>
      <c r="C50" s="48" t="b">
        <f t="shared" si="7"/>
        <v>1</v>
      </c>
      <c r="D50" s="48">
        <v>99</v>
      </c>
      <c r="E50" s="54" t="s">
        <v>69</v>
      </c>
      <c r="F50" s="49">
        <v>319.63210000000004</v>
      </c>
      <c r="G50" s="49">
        <f t="shared" si="8"/>
        <v>1185445.1399999999</v>
      </c>
      <c r="H50" s="49">
        <v>50.639899999999997</v>
      </c>
      <c r="I50" s="49">
        <f t="shared" si="9"/>
        <v>93905.62</v>
      </c>
      <c r="J50" s="49">
        <v>47.285699999999999</v>
      </c>
      <c r="K50" s="50">
        <f t="shared" si="2"/>
        <v>94344.9</v>
      </c>
      <c r="L50" s="49">
        <v>3</v>
      </c>
      <c r="M50" s="49">
        <f t="shared" si="3"/>
        <v>2176.89</v>
      </c>
      <c r="N50" s="49">
        <v>3</v>
      </c>
      <c r="O50" s="50">
        <f t="shared" si="10"/>
        <v>2176.89</v>
      </c>
      <c r="P50" s="49">
        <f t="shared" si="4"/>
        <v>1378049.4399999995</v>
      </c>
      <c r="Q50" s="55">
        <v>591484</v>
      </c>
      <c r="R50" s="52">
        <f t="shared" si="11"/>
        <v>786565.43999999948</v>
      </c>
      <c r="S50" s="52">
        <v>115615</v>
      </c>
      <c r="T50" s="50">
        <f t="shared" si="5"/>
        <v>115615</v>
      </c>
      <c r="U50" s="50">
        <v>798584.69999999984</v>
      </c>
      <c r="V50" s="50">
        <f t="shared" si="6"/>
        <v>758655.47</v>
      </c>
      <c r="W50" s="53">
        <f t="shared" si="12"/>
        <v>902180.43999999948</v>
      </c>
      <c r="X50" s="1"/>
      <c r="Y50" s="1"/>
    </row>
    <row r="51" spans="1:25" s="56" customFormat="1" ht="12.75" x14ac:dyDescent="0.2">
      <c r="A51" s="48">
        <v>101</v>
      </c>
      <c r="B51" s="48" t="s">
        <v>70</v>
      </c>
      <c r="C51" s="48" t="b">
        <f t="shared" si="7"/>
        <v>1</v>
      </c>
      <c r="D51" s="48">
        <v>101</v>
      </c>
      <c r="E51" s="54" t="s">
        <v>70</v>
      </c>
      <c r="F51" s="49">
        <v>1677.6010000000001</v>
      </c>
      <c r="G51" s="49">
        <f t="shared" si="8"/>
        <v>6221853.04</v>
      </c>
      <c r="H51" s="49">
        <v>922.58280000000002</v>
      </c>
      <c r="I51" s="49">
        <f t="shared" si="9"/>
        <v>1710819.09</v>
      </c>
      <c r="J51" s="49">
        <v>304.52980000000002</v>
      </c>
      <c r="K51" s="50">
        <f t="shared" si="2"/>
        <v>607600.9</v>
      </c>
      <c r="L51" s="49">
        <v>16.8856</v>
      </c>
      <c r="M51" s="49">
        <f t="shared" si="3"/>
        <v>12252.7</v>
      </c>
      <c r="N51" s="49">
        <v>14.2171</v>
      </c>
      <c r="O51" s="50">
        <f t="shared" si="10"/>
        <v>10316.35</v>
      </c>
      <c r="P51" s="49">
        <f t="shared" si="4"/>
        <v>8562842.0799999982</v>
      </c>
      <c r="Q51" s="55">
        <v>1413115</v>
      </c>
      <c r="R51" s="52">
        <f t="shared" si="11"/>
        <v>7149727.0799999982</v>
      </c>
      <c r="S51" s="52">
        <v>6282807</v>
      </c>
      <c r="T51" s="50">
        <f t="shared" si="5"/>
        <v>6282807</v>
      </c>
      <c r="U51" s="50">
        <v>12113914.810000001</v>
      </c>
      <c r="V51" s="50">
        <f t="shared" si="6"/>
        <v>11508219.07</v>
      </c>
      <c r="W51" s="53">
        <f t="shared" si="12"/>
        <v>13432534.079999998</v>
      </c>
      <c r="X51" s="1"/>
      <c r="Y51" s="1"/>
    </row>
    <row r="52" spans="1:25" s="56" customFormat="1" ht="12.75" x14ac:dyDescent="0.2">
      <c r="A52" s="48">
        <v>103</v>
      </c>
      <c r="B52" s="48" t="s">
        <v>71</v>
      </c>
      <c r="C52" s="48" t="b">
        <f t="shared" si="7"/>
        <v>1</v>
      </c>
      <c r="D52" s="48">
        <v>103</v>
      </c>
      <c r="E52" s="54" t="s">
        <v>71</v>
      </c>
      <c r="F52" s="49">
        <v>18.7089</v>
      </c>
      <c r="G52" s="49">
        <f t="shared" si="8"/>
        <v>69387.19</v>
      </c>
      <c r="H52" s="49">
        <v>13.669600000000001</v>
      </c>
      <c r="I52" s="49">
        <f t="shared" si="9"/>
        <v>25348.63</v>
      </c>
      <c r="J52" s="49">
        <v>4</v>
      </c>
      <c r="K52" s="50">
        <f t="shared" si="2"/>
        <v>7980.84</v>
      </c>
      <c r="L52" s="49">
        <v>0</v>
      </c>
      <c r="M52" s="49">
        <f t="shared" si="3"/>
        <v>0</v>
      </c>
      <c r="N52" s="49">
        <v>0</v>
      </c>
      <c r="O52" s="50">
        <f t="shared" si="10"/>
        <v>0</v>
      </c>
      <c r="P52" s="49">
        <f t="shared" si="4"/>
        <v>102716.66</v>
      </c>
      <c r="Q52" s="55">
        <v>98816</v>
      </c>
      <c r="R52" s="52">
        <f t="shared" si="11"/>
        <v>3900.6600000000035</v>
      </c>
      <c r="S52" s="52">
        <v>46927</v>
      </c>
      <c r="T52" s="50">
        <f t="shared" si="5"/>
        <v>46927</v>
      </c>
      <c r="U52" s="50">
        <v>42269.15</v>
      </c>
      <c r="V52" s="50">
        <f t="shared" si="6"/>
        <v>40155.69</v>
      </c>
      <c r="W52" s="53">
        <f t="shared" si="12"/>
        <v>50827.66</v>
      </c>
      <c r="X52" s="1"/>
      <c r="Y52" s="1"/>
    </row>
    <row r="53" spans="1:25" s="56" customFormat="1" ht="12.75" x14ac:dyDescent="0.2">
      <c r="A53" s="48">
        <v>105</v>
      </c>
      <c r="B53" s="48" t="s">
        <v>72</v>
      </c>
      <c r="C53" s="48" t="b">
        <f t="shared" si="7"/>
        <v>1</v>
      </c>
      <c r="D53" s="48">
        <v>105</v>
      </c>
      <c r="E53" s="54" t="s">
        <v>72</v>
      </c>
      <c r="F53" s="49">
        <v>239.84640000000002</v>
      </c>
      <c r="G53" s="49">
        <f t="shared" si="8"/>
        <v>889537.53</v>
      </c>
      <c r="H53" s="49">
        <v>107.26690000000001</v>
      </c>
      <c r="I53" s="49">
        <f t="shared" si="9"/>
        <v>198913.59</v>
      </c>
      <c r="J53" s="49">
        <v>39.696000000000005</v>
      </c>
      <c r="K53" s="50">
        <f t="shared" si="2"/>
        <v>79201.86</v>
      </c>
      <c r="L53" s="49">
        <v>0</v>
      </c>
      <c r="M53" s="49">
        <f t="shared" si="3"/>
        <v>0</v>
      </c>
      <c r="N53" s="49">
        <v>5</v>
      </c>
      <c r="O53" s="50">
        <f t="shared" si="10"/>
        <v>3628.15</v>
      </c>
      <c r="P53" s="49">
        <f t="shared" si="4"/>
        <v>1171281.1300000001</v>
      </c>
      <c r="Q53" s="55">
        <v>315873</v>
      </c>
      <c r="R53" s="52">
        <f t="shared" si="11"/>
        <v>855408.13000000012</v>
      </c>
      <c r="S53" s="52">
        <v>1088007</v>
      </c>
      <c r="T53" s="50">
        <f t="shared" si="5"/>
        <v>1088007</v>
      </c>
      <c r="U53" s="50">
        <v>1634016.15</v>
      </c>
      <c r="V53" s="50">
        <f t="shared" si="6"/>
        <v>1552315.34</v>
      </c>
      <c r="W53" s="53">
        <f t="shared" si="12"/>
        <v>1943415.1300000001</v>
      </c>
      <c r="X53" s="1"/>
      <c r="Y53" s="1"/>
    </row>
    <row r="54" spans="1:25" s="56" customFormat="1" ht="12.75" x14ac:dyDescent="0.2">
      <c r="A54" s="48">
        <v>107</v>
      </c>
      <c r="B54" s="48" t="s">
        <v>73</v>
      </c>
      <c r="C54" s="48" t="b">
        <f t="shared" si="7"/>
        <v>1</v>
      </c>
      <c r="D54" s="48">
        <v>107</v>
      </c>
      <c r="E54" s="54" t="s">
        <v>73</v>
      </c>
      <c r="F54" s="49">
        <v>66.989699999999999</v>
      </c>
      <c r="G54" s="49">
        <f t="shared" si="8"/>
        <v>248450.06</v>
      </c>
      <c r="H54" s="49">
        <v>33.765000000000001</v>
      </c>
      <c r="I54" s="49">
        <f t="shared" si="9"/>
        <v>62613.14</v>
      </c>
      <c r="J54" s="49">
        <v>11.2247</v>
      </c>
      <c r="K54" s="50">
        <f t="shared" si="2"/>
        <v>22395.63</v>
      </c>
      <c r="L54" s="49">
        <v>0</v>
      </c>
      <c r="M54" s="49">
        <f t="shared" si="3"/>
        <v>0</v>
      </c>
      <c r="N54" s="49">
        <v>1</v>
      </c>
      <c r="O54" s="50">
        <f t="shared" si="10"/>
        <v>725.63</v>
      </c>
      <c r="P54" s="49">
        <f t="shared" si="4"/>
        <v>334184.46000000002</v>
      </c>
      <c r="Q54" s="55">
        <v>142529</v>
      </c>
      <c r="R54" s="52">
        <f t="shared" si="11"/>
        <v>191655.46000000002</v>
      </c>
      <c r="S54" s="52">
        <v>199764</v>
      </c>
      <c r="T54" s="50">
        <f t="shared" si="5"/>
        <v>199764</v>
      </c>
      <c r="U54" s="50">
        <v>346948.32</v>
      </c>
      <c r="V54" s="50">
        <f t="shared" si="6"/>
        <v>329600.90000000002</v>
      </c>
      <c r="W54" s="53">
        <f t="shared" si="12"/>
        <v>391419.46</v>
      </c>
      <c r="X54" s="1"/>
      <c r="Y54" s="1"/>
    </row>
    <row r="55" spans="1:25" s="56" customFormat="1" ht="12.75" x14ac:dyDescent="0.2">
      <c r="A55" s="48">
        <v>111</v>
      </c>
      <c r="B55" s="48" t="s">
        <v>74</v>
      </c>
      <c r="C55" s="48" t="b">
        <f t="shared" si="7"/>
        <v>1</v>
      </c>
      <c r="D55" s="48">
        <v>111</v>
      </c>
      <c r="E55" s="54" t="s">
        <v>74</v>
      </c>
      <c r="F55" s="49">
        <v>4210.4937</v>
      </c>
      <c r="G55" s="49">
        <f t="shared" si="8"/>
        <v>15615794.82</v>
      </c>
      <c r="H55" s="49">
        <v>1647.0148000000002</v>
      </c>
      <c r="I55" s="49">
        <f t="shared" si="9"/>
        <v>3054191.3</v>
      </c>
      <c r="J55" s="49">
        <v>695.95929999999998</v>
      </c>
      <c r="K55" s="50">
        <f t="shared" si="2"/>
        <v>1388584.95</v>
      </c>
      <c r="L55" s="49">
        <v>361.58019999999999</v>
      </c>
      <c r="M55" s="49">
        <f t="shared" si="3"/>
        <v>262373.44</v>
      </c>
      <c r="N55" s="49">
        <v>43.926600000000001</v>
      </c>
      <c r="O55" s="50">
        <f t="shared" si="10"/>
        <v>31874.46</v>
      </c>
      <c r="P55" s="49">
        <f t="shared" si="4"/>
        <v>20352818.970000003</v>
      </c>
      <c r="Q55" s="55">
        <v>7730534</v>
      </c>
      <c r="R55" s="52">
        <f t="shared" si="11"/>
        <v>12622284.970000003</v>
      </c>
      <c r="S55" s="52">
        <v>1794128</v>
      </c>
      <c r="T55" s="50">
        <f t="shared" si="5"/>
        <v>1794128</v>
      </c>
      <c r="U55" s="50">
        <v>13231619.129999999</v>
      </c>
      <c r="V55" s="50">
        <f t="shared" si="6"/>
        <v>12570038.17</v>
      </c>
      <c r="W55" s="53">
        <f t="shared" si="12"/>
        <v>14416412.970000003</v>
      </c>
      <c r="X55" s="1"/>
      <c r="Y55" s="1"/>
    </row>
    <row r="56" spans="1:25" s="56" customFormat="1" ht="12.75" x14ac:dyDescent="0.2">
      <c r="A56" s="48">
        <v>113</v>
      </c>
      <c r="B56" s="48" t="s">
        <v>75</v>
      </c>
      <c r="C56" s="48" t="b">
        <f t="shared" si="7"/>
        <v>1</v>
      </c>
      <c r="D56" s="48">
        <v>113</v>
      </c>
      <c r="E56" s="54" t="s">
        <v>75</v>
      </c>
      <c r="F56" s="49">
        <v>1184.7160999999999</v>
      </c>
      <c r="G56" s="49">
        <f t="shared" si="8"/>
        <v>4393851.38</v>
      </c>
      <c r="H56" s="49">
        <v>484.95620000000002</v>
      </c>
      <c r="I56" s="49">
        <f t="shared" si="9"/>
        <v>899293.08</v>
      </c>
      <c r="J56" s="49">
        <v>191.5933</v>
      </c>
      <c r="K56" s="50">
        <f t="shared" si="2"/>
        <v>382268.87</v>
      </c>
      <c r="L56" s="49">
        <v>11.238900000000001</v>
      </c>
      <c r="M56" s="49">
        <f t="shared" si="3"/>
        <v>8155.28</v>
      </c>
      <c r="N56" s="49">
        <v>18</v>
      </c>
      <c r="O56" s="50">
        <f t="shared" si="10"/>
        <v>13061.34</v>
      </c>
      <c r="P56" s="49">
        <f t="shared" si="4"/>
        <v>5696629.9500000002</v>
      </c>
      <c r="Q56" s="55">
        <v>3335752</v>
      </c>
      <c r="R56" s="52">
        <f t="shared" si="11"/>
        <v>2360877.9500000002</v>
      </c>
      <c r="S56" s="52">
        <v>793690</v>
      </c>
      <c r="T56" s="50">
        <f t="shared" si="5"/>
        <v>793690</v>
      </c>
      <c r="U56" s="50">
        <v>2810024.97</v>
      </c>
      <c r="V56" s="50">
        <f t="shared" si="6"/>
        <v>2669523.7200000002</v>
      </c>
      <c r="W56" s="53">
        <f t="shared" si="12"/>
        <v>3154567.95</v>
      </c>
      <c r="X56" s="1"/>
      <c r="Y56" s="1"/>
    </row>
    <row r="57" spans="1:25" s="56" customFormat="1" ht="12.75" x14ac:dyDescent="0.2">
      <c r="A57" s="48">
        <v>115</v>
      </c>
      <c r="B57" s="48" t="s">
        <v>76</v>
      </c>
      <c r="C57" s="48" t="b">
        <f t="shared" si="7"/>
        <v>1</v>
      </c>
      <c r="D57" s="48">
        <v>115</v>
      </c>
      <c r="E57" s="54" t="s">
        <v>76</v>
      </c>
      <c r="F57" s="49">
        <v>129.92789999999999</v>
      </c>
      <c r="G57" s="49">
        <f t="shared" si="8"/>
        <v>481874</v>
      </c>
      <c r="H57" s="49">
        <v>21.64</v>
      </c>
      <c r="I57" s="49">
        <f t="shared" si="9"/>
        <v>40128.78</v>
      </c>
      <c r="J57" s="49">
        <v>15</v>
      </c>
      <c r="K57" s="50">
        <f t="shared" si="2"/>
        <v>29928.15</v>
      </c>
      <c r="L57" s="49">
        <v>0</v>
      </c>
      <c r="M57" s="49">
        <f t="shared" si="3"/>
        <v>0</v>
      </c>
      <c r="N57" s="49">
        <v>4</v>
      </c>
      <c r="O57" s="50">
        <f t="shared" si="10"/>
        <v>2902.52</v>
      </c>
      <c r="P57" s="49">
        <f t="shared" si="4"/>
        <v>554833.45000000007</v>
      </c>
      <c r="Q57" s="55">
        <v>370228</v>
      </c>
      <c r="R57" s="52">
        <f t="shared" si="11"/>
        <v>184605.45000000007</v>
      </c>
      <c r="S57" s="52">
        <v>418638</v>
      </c>
      <c r="T57" s="50">
        <f t="shared" si="5"/>
        <v>418638</v>
      </c>
      <c r="U57" s="50">
        <v>528221.21</v>
      </c>
      <c r="V57" s="50">
        <f t="shared" si="6"/>
        <v>501810.15</v>
      </c>
      <c r="W57" s="53">
        <f t="shared" si="12"/>
        <v>603243.45000000007</v>
      </c>
      <c r="X57" s="1"/>
      <c r="Y57" s="1"/>
    </row>
    <row r="58" spans="1:25" s="56" customFormat="1" ht="12.75" x14ac:dyDescent="0.2">
      <c r="A58" s="48">
        <v>117</v>
      </c>
      <c r="B58" s="48" t="s">
        <v>77</v>
      </c>
      <c r="C58" s="48" t="b">
        <f t="shared" si="7"/>
        <v>1</v>
      </c>
      <c r="D58" s="48">
        <v>117</v>
      </c>
      <c r="E58" s="54" t="s">
        <v>77</v>
      </c>
      <c r="F58" s="49">
        <v>86.709800000000001</v>
      </c>
      <c r="G58" s="49">
        <f t="shared" si="8"/>
        <v>321587.57</v>
      </c>
      <c r="H58" s="49">
        <v>22.391199999999998</v>
      </c>
      <c r="I58" s="49">
        <f t="shared" si="9"/>
        <v>41521.79</v>
      </c>
      <c r="J58" s="49">
        <v>11.8324</v>
      </c>
      <c r="K58" s="50">
        <f t="shared" si="2"/>
        <v>23608.12</v>
      </c>
      <c r="L58" s="49">
        <v>0</v>
      </c>
      <c r="M58" s="49">
        <f t="shared" si="3"/>
        <v>0</v>
      </c>
      <c r="N58" s="49">
        <v>1</v>
      </c>
      <c r="O58" s="50">
        <f t="shared" si="10"/>
        <v>725.63</v>
      </c>
      <c r="P58" s="49">
        <f t="shared" si="4"/>
        <v>387443.11</v>
      </c>
      <c r="Q58" s="55">
        <v>178006</v>
      </c>
      <c r="R58" s="52">
        <f t="shared" si="11"/>
        <v>209437.11</v>
      </c>
      <c r="S58" s="52">
        <v>190872</v>
      </c>
      <c r="T58" s="50">
        <f t="shared" si="5"/>
        <v>190872</v>
      </c>
      <c r="U58" s="50">
        <v>336986.9</v>
      </c>
      <c r="V58" s="50">
        <f t="shared" si="6"/>
        <v>320137.56</v>
      </c>
      <c r="W58" s="53">
        <f t="shared" si="12"/>
        <v>400309.11</v>
      </c>
      <c r="X58" s="1"/>
      <c r="Y58" s="1"/>
    </row>
    <row r="59" spans="1:25" s="56" customFormat="1" ht="12.75" x14ac:dyDescent="0.2">
      <c r="A59" s="48">
        <v>119</v>
      </c>
      <c r="B59" s="48" t="s">
        <v>78</v>
      </c>
      <c r="C59" s="48" t="b">
        <f t="shared" si="7"/>
        <v>1</v>
      </c>
      <c r="D59" s="48">
        <v>119</v>
      </c>
      <c r="E59" s="54" t="s">
        <v>78</v>
      </c>
      <c r="F59" s="49">
        <v>116.61450000000001</v>
      </c>
      <c r="G59" s="49">
        <f t="shared" si="8"/>
        <v>432497.53</v>
      </c>
      <c r="H59" s="49">
        <v>52.546700000000001</v>
      </c>
      <c r="I59" s="49">
        <f t="shared" si="9"/>
        <v>97441.55</v>
      </c>
      <c r="J59" s="49">
        <v>29.778400000000001</v>
      </c>
      <c r="K59" s="50">
        <f t="shared" si="2"/>
        <v>59414.16</v>
      </c>
      <c r="L59" s="49">
        <v>0</v>
      </c>
      <c r="M59" s="49">
        <f t="shared" si="3"/>
        <v>0</v>
      </c>
      <c r="N59" s="49">
        <v>1</v>
      </c>
      <c r="O59" s="50">
        <f t="shared" si="10"/>
        <v>725.63</v>
      </c>
      <c r="P59" s="49">
        <f t="shared" si="4"/>
        <v>590078.87000000011</v>
      </c>
      <c r="Q59" s="55">
        <v>177988</v>
      </c>
      <c r="R59" s="52">
        <f t="shared" si="11"/>
        <v>412090.87000000011</v>
      </c>
      <c r="S59" s="52">
        <v>329178</v>
      </c>
      <c r="T59" s="50">
        <f t="shared" si="5"/>
        <v>329178</v>
      </c>
      <c r="U59" s="50">
        <v>690647.01</v>
      </c>
      <c r="V59" s="50">
        <f t="shared" si="6"/>
        <v>656114.66</v>
      </c>
      <c r="W59" s="53">
        <f t="shared" si="12"/>
        <v>741268.87000000011</v>
      </c>
      <c r="X59" s="1"/>
      <c r="Y59" s="1"/>
    </row>
    <row r="60" spans="1:25" s="56" customFormat="1" ht="12.75" x14ac:dyDescent="0.2">
      <c r="A60" s="48">
        <v>123</v>
      </c>
      <c r="B60" s="48" t="s">
        <v>79</v>
      </c>
      <c r="C60" s="48" t="b">
        <f t="shared" si="7"/>
        <v>1</v>
      </c>
      <c r="D60" s="48">
        <v>123</v>
      </c>
      <c r="E60" s="54" t="s">
        <v>79</v>
      </c>
      <c r="F60" s="49">
        <v>123.4341</v>
      </c>
      <c r="G60" s="49">
        <f t="shared" si="8"/>
        <v>457789.92</v>
      </c>
      <c r="H60" s="49">
        <v>45.715200000000003</v>
      </c>
      <c r="I60" s="49">
        <f t="shared" si="9"/>
        <v>84773.35</v>
      </c>
      <c r="J60" s="49">
        <v>17.898900000000001</v>
      </c>
      <c r="K60" s="50">
        <f t="shared" si="2"/>
        <v>35712.06</v>
      </c>
      <c r="L60" s="49">
        <v>1</v>
      </c>
      <c r="M60" s="49">
        <f t="shared" si="3"/>
        <v>725.63</v>
      </c>
      <c r="N60" s="49">
        <v>1</v>
      </c>
      <c r="O60" s="50">
        <f t="shared" si="10"/>
        <v>725.63</v>
      </c>
      <c r="P60" s="49">
        <f t="shared" si="4"/>
        <v>579726.59000000008</v>
      </c>
      <c r="Q60" s="55">
        <v>235487</v>
      </c>
      <c r="R60" s="52">
        <f t="shared" si="11"/>
        <v>344239.59000000008</v>
      </c>
      <c r="S60" s="52">
        <v>390811</v>
      </c>
      <c r="T60" s="50">
        <f t="shared" si="5"/>
        <v>390811</v>
      </c>
      <c r="U60" s="50">
        <v>661024.35000000009</v>
      </c>
      <c r="V60" s="50">
        <f t="shared" si="6"/>
        <v>627973.13</v>
      </c>
      <c r="W60" s="53">
        <f t="shared" si="12"/>
        <v>735050.59000000008</v>
      </c>
      <c r="X60" s="1"/>
      <c r="Y60" s="1"/>
    </row>
    <row r="61" spans="1:25" s="56" customFormat="1" ht="12.75" x14ac:dyDescent="0.2">
      <c r="A61" s="48">
        <v>125</v>
      </c>
      <c r="B61" s="48" t="s">
        <v>80</v>
      </c>
      <c r="C61" s="48" t="b">
        <f t="shared" si="7"/>
        <v>1</v>
      </c>
      <c r="D61" s="48">
        <v>125</v>
      </c>
      <c r="E61" s="54" t="s">
        <v>80</v>
      </c>
      <c r="F61" s="49">
        <v>562.19670000000008</v>
      </c>
      <c r="G61" s="49">
        <f t="shared" si="8"/>
        <v>2085063.88</v>
      </c>
      <c r="H61" s="49">
        <v>87.258300000000006</v>
      </c>
      <c r="I61" s="49">
        <f t="shared" si="9"/>
        <v>161810.04999999999</v>
      </c>
      <c r="J61" s="49">
        <v>127.4836</v>
      </c>
      <c r="K61" s="50">
        <f t="shared" si="2"/>
        <v>254356.55</v>
      </c>
      <c r="L61" s="49">
        <v>2</v>
      </c>
      <c r="M61" s="49">
        <f t="shared" si="3"/>
        <v>1451.26</v>
      </c>
      <c r="N61" s="49">
        <v>7</v>
      </c>
      <c r="O61" s="50">
        <f t="shared" si="10"/>
        <v>5079.41</v>
      </c>
      <c r="P61" s="49">
        <f t="shared" si="4"/>
        <v>2507761.1499999994</v>
      </c>
      <c r="Q61" s="55">
        <v>873341</v>
      </c>
      <c r="R61" s="52">
        <f t="shared" si="11"/>
        <v>1634420.1499999994</v>
      </c>
      <c r="S61" s="52">
        <v>1082128</v>
      </c>
      <c r="T61" s="50">
        <f t="shared" si="5"/>
        <v>1082128</v>
      </c>
      <c r="U61" s="50">
        <v>2562313.1800000002</v>
      </c>
      <c r="V61" s="50">
        <f t="shared" si="6"/>
        <v>2434197.52</v>
      </c>
      <c r="W61" s="53">
        <f t="shared" si="12"/>
        <v>2716548.1499999994</v>
      </c>
      <c r="X61" s="1"/>
      <c r="Y61" s="1"/>
    </row>
    <row r="62" spans="1:25" s="56" customFormat="1" ht="12.75" x14ac:dyDescent="0.2">
      <c r="A62" s="48">
        <v>127</v>
      </c>
      <c r="B62" s="48" t="s">
        <v>81</v>
      </c>
      <c r="C62" s="48" t="b">
        <f t="shared" si="7"/>
        <v>1</v>
      </c>
      <c r="D62" s="48">
        <v>127</v>
      </c>
      <c r="E62" s="54" t="s">
        <v>81</v>
      </c>
      <c r="F62" s="49">
        <v>668.6549</v>
      </c>
      <c r="G62" s="49">
        <f t="shared" si="8"/>
        <v>2479893.92</v>
      </c>
      <c r="H62" s="49">
        <v>105.8355</v>
      </c>
      <c r="I62" s="49">
        <f t="shared" si="9"/>
        <v>196259.23</v>
      </c>
      <c r="J62" s="49">
        <v>140.80680000000001</v>
      </c>
      <c r="K62" s="50">
        <f t="shared" si="2"/>
        <v>280939.14</v>
      </c>
      <c r="L62" s="49">
        <v>5.5599999999999997E-2</v>
      </c>
      <c r="M62" s="49">
        <f t="shared" si="3"/>
        <v>40.35</v>
      </c>
      <c r="N62" s="49">
        <v>7.7610999999999999</v>
      </c>
      <c r="O62" s="50">
        <f t="shared" si="10"/>
        <v>5631.69</v>
      </c>
      <c r="P62" s="49">
        <f t="shared" si="4"/>
        <v>2962764.33</v>
      </c>
      <c r="Q62" s="55">
        <v>1185499</v>
      </c>
      <c r="R62" s="52">
        <f t="shared" si="11"/>
        <v>1777265.33</v>
      </c>
      <c r="S62" s="52">
        <v>341247</v>
      </c>
      <c r="T62" s="50">
        <f t="shared" si="5"/>
        <v>341247</v>
      </c>
      <c r="U62" s="50">
        <v>1868241.1</v>
      </c>
      <c r="V62" s="50">
        <f t="shared" si="6"/>
        <v>1774829.05</v>
      </c>
      <c r="W62" s="53">
        <f t="shared" si="12"/>
        <v>2118512.33</v>
      </c>
      <c r="X62" s="1"/>
      <c r="Y62" s="1"/>
    </row>
    <row r="63" spans="1:25" s="56" customFormat="1" ht="12.75" x14ac:dyDescent="0.2">
      <c r="A63" s="56">
        <v>129</v>
      </c>
      <c r="B63" s="56" t="s">
        <v>82</v>
      </c>
      <c r="C63" s="56" t="b">
        <f t="shared" si="7"/>
        <v>1</v>
      </c>
      <c r="D63" s="56">
        <v>129</v>
      </c>
      <c r="E63" s="54" t="s">
        <v>82</v>
      </c>
      <c r="F63" s="49">
        <v>187.77420000000001</v>
      </c>
      <c r="G63" s="49">
        <f t="shared" si="8"/>
        <v>696413.2</v>
      </c>
      <c r="H63" s="49">
        <v>80.476399999999998</v>
      </c>
      <c r="I63" s="49">
        <f t="shared" si="9"/>
        <v>149233.82999999999</v>
      </c>
      <c r="J63" s="49">
        <v>37.219099999999997</v>
      </c>
      <c r="K63" s="50">
        <f t="shared" si="2"/>
        <v>74259.92</v>
      </c>
      <c r="L63" s="49">
        <v>0</v>
      </c>
      <c r="M63" s="49">
        <f t="shared" si="3"/>
        <v>0</v>
      </c>
      <c r="N63" s="49">
        <v>1</v>
      </c>
      <c r="O63" s="50">
        <f t="shared" si="10"/>
        <v>725.63</v>
      </c>
      <c r="P63" s="49">
        <f t="shared" si="4"/>
        <v>920632.58</v>
      </c>
      <c r="Q63" s="55">
        <v>397790</v>
      </c>
      <c r="R63" s="52">
        <f t="shared" si="11"/>
        <v>522842.57999999996</v>
      </c>
      <c r="S63" s="52">
        <v>398400</v>
      </c>
      <c r="T63" s="50">
        <f t="shared" si="5"/>
        <v>398400</v>
      </c>
      <c r="U63" s="50">
        <v>839931.93</v>
      </c>
      <c r="V63" s="50">
        <f t="shared" si="6"/>
        <v>797935.33</v>
      </c>
      <c r="W63" s="53">
        <f t="shared" si="12"/>
        <v>921242.58</v>
      </c>
      <c r="X63" s="1"/>
      <c r="Y63" s="1"/>
    </row>
    <row r="64" spans="1:25" s="56" customFormat="1" ht="12.75" x14ac:dyDescent="0.2">
      <c r="A64" s="56">
        <v>131</v>
      </c>
      <c r="B64" s="56" t="s">
        <v>83</v>
      </c>
      <c r="C64" s="56" t="b">
        <f t="shared" si="7"/>
        <v>1</v>
      </c>
      <c r="D64" s="56">
        <v>131</v>
      </c>
      <c r="E64" s="54" t="s">
        <v>83</v>
      </c>
      <c r="F64" s="49">
        <v>4748.8453</v>
      </c>
      <c r="G64" s="49">
        <f t="shared" si="8"/>
        <v>17612422.469999999</v>
      </c>
      <c r="H64" s="49">
        <v>1148.1129000000001</v>
      </c>
      <c r="I64" s="49">
        <f t="shared" si="9"/>
        <v>2129037.6</v>
      </c>
      <c r="J64" s="49">
        <v>1013.5942</v>
      </c>
      <c r="K64" s="50">
        <f t="shared" si="2"/>
        <v>2022333.28</v>
      </c>
      <c r="L64" s="49">
        <v>62.6</v>
      </c>
      <c r="M64" s="49">
        <f t="shared" si="3"/>
        <v>45424.44</v>
      </c>
      <c r="N64" s="49">
        <v>76.863299999999995</v>
      </c>
      <c r="O64" s="50">
        <f t="shared" si="10"/>
        <v>55774.32</v>
      </c>
      <c r="P64" s="49">
        <f t="shared" si="4"/>
        <v>21864992.110000003</v>
      </c>
      <c r="Q64" s="55">
        <v>6517602</v>
      </c>
      <c r="R64" s="52">
        <f t="shared" si="11"/>
        <v>15347390.110000003</v>
      </c>
      <c r="S64" s="52">
        <v>8658713</v>
      </c>
      <c r="T64" s="50">
        <f t="shared" si="5"/>
        <v>8658713</v>
      </c>
      <c r="U64" s="50">
        <v>22700517.330000006</v>
      </c>
      <c r="V64" s="50">
        <f t="shared" si="6"/>
        <v>21565491.460000001</v>
      </c>
      <c r="W64" s="53">
        <f t="shared" si="12"/>
        <v>24006103.110000003</v>
      </c>
      <c r="X64" s="1"/>
      <c r="Y64" s="1"/>
    </row>
    <row r="65" spans="1:25" s="56" customFormat="1" ht="12.75" x14ac:dyDescent="0.2">
      <c r="A65" s="56">
        <v>133</v>
      </c>
      <c r="B65" s="56" t="s">
        <v>84</v>
      </c>
      <c r="C65" s="56" t="b">
        <f t="shared" si="7"/>
        <v>1</v>
      </c>
      <c r="D65" s="56">
        <v>133</v>
      </c>
      <c r="E65" s="54" t="s">
        <v>84</v>
      </c>
      <c r="F65" s="49">
        <v>0</v>
      </c>
      <c r="G65" s="49">
        <f t="shared" si="8"/>
        <v>0</v>
      </c>
      <c r="H65" s="49">
        <v>0</v>
      </c>
      <c r="I65" s="49">
        <f t="shared" si="9"/>
        <v>0</v>
      </c>
      <c r="J65" s="49">
        <v>0</v>
      </c>
      <c r="K65" s="50">
        <f t="shared" si="2"/>
        <v>0</v>
      </c>
      <c r="L65" s="49">
        <v>0</v>
      </c>
      <c r="M65" s="49">
        <f t="shared" si="3"/>
        <v>0</v>
      </c>
      <c r="N65" s="49">
        <v>0</v>
      </c>
      <c r="O65" s="50">
        <f t="shared" si="10"/>
        <v>0</v>
      </c>
      <c r="P65" s="49">
        <f t="shared" si="4"/>
        <v>0</v>
      </c>
      <c r="Q65" s="55">
        <v>2031</v>
      </c>
      <c r="R65" s="52">
        <f t="shared" si="11"/>
        <v>0</v>
      </c>
      <c r="S65" s="52">
        <v>0</v>
      </c>
      <c r="T65" s="50">
        <f t="shared" si="5"/>
        <v>0</v>
      </c>
      <c r="U65" s="50">
        <v>0</v>
      </c>
      <c r="V65" s="50">
        <f t="shared" si="6"/>
        <v>0</v>
      </c>
      <c r="W65" s="53">
        <f t="shared" si="12"/>
        <v>0</v>
      </c>
      <c r="X65" s="1"/>
      <c r="Y65" s="1"/>
    </row>
    <row r="66" spans="1:25" s="56" customFormat="1" ht="12.75" x14ac:dyDescent="0.2">
      <c r="A66" s="56">
        <v>134</v>
      </c>
      <c r="B66" s="56" t="s">
        <v>85</v>
      </c>
      <c r="C66" s="56" t="b">
        <f t="shared" si="7"/>
        <v>1</v>
      </c>
      <c r="D66" s="56">
        <v>134</v>
      </c>
      <c r="E66" s="54" t="s">
        <v>85</v>
      </c>
      <c r="F66" s="49">
        <v>0</v>
      </c>
      <c r="G66" s="49">
        <f t="shared" si="8"/>
        <v>0</v>
      </c>
      <c r="H66" s="49">
        <v>0</v>
      </c>
      <c r="I66" s="49">
        <f t="shared" si="9"/>
        <v>0</v>
      </c>
      <c r="J66" s="49">
        <v>0</v>
      </c>
      <c r="K66" s="50">
        <f t="shared" si="2"/>
        <v>0</v>
      </c>
      <c r="L66" s="49">
        <v>0</v>
      </c>
      <c r="M66" s="49">
        <f t="shared" si="3"/>
        <v>0</v>
      </c>
      <c r="N66" s="49">
        <v>0</v>
      </c>
      <c r="O66" s="50">
        <f t="shared" si="10"/>
        <v>0</v>
      </c>
      <c r="P66" s="49">
        <f t="shared" si="4"/>
        <v>0</v>
      </c>
      <c r="Q66" s="55">
        <v>20354</v>
      </c>
      <c r="R66" s="52">
        <f t="shared" si="11"/>
        <v>0</v>
      </c>
      <c r="S66" s="52">
        <v>8706</v>
      </c>
      <c r="T66" s="50">
        <f t="shared" si="5"/>
        <v>0</v>
      </c>
      <c r="U66" s="50">
        <v>0</v>
      </c>
      <c r="V66" s="50">
        <f t="shared" si="6"/>
        <v>0</v>
      </c>
      <c r="W66" s="53">
        <f t="shared" si="12"/>
        <v>0</v>
      </c>
      <c r="X66" s="1"/>
      <c r="Y66" s="1"/>
    </row>
    <row r="67" spans="1:25" s="56" customFormat="1" ht="12.75" x14ac:dyDescent="0.2">
      <c r="A67" s="56">
        <v>139</v>
      </c>
      <c r="B67" s="56" t="s">
        <v>86</v>
      </c>
      <c r="C67" s="56" t="b">
        <f t="shared" si="7"/>
        <v>1</v>
      </c>
      <c r="D67" s="56">
        <v>139</v>
      </c>
      <c r="E67" s="54" t="s">
        <v>86</v>
      </c>
      <c r="F67" s="49">
        <v>29.105599999999999</v>
      </c>
      <c r="G67" s="49">
        <f t="shared" si="8"/>
        <v>107946.27</v>
      </c>
      <c r="H67" s="49">
        <v>17.105599999999999</v>
      </c>
      <c r="I67" s="49">
        <f t="shared" si="9"/>
        <v>31720.28</v>
      </c>
      <c r="J67" s="49">
        <v>7</v>
      </c>
      <c r="K67" s="50">
        <f t="shared" si="2"/>
        <v>13966.47</v>
      </c>
      <c r="L67" s="49">
        <v>0</v>
      </c>
      <c r="M67" s="49">
        <f t="shared" si="3"/>
        <v>0</v>
      </c>
      <c r="N67" s="49">
        <v>0</v>
      </c>
      <c r="O67" s="50">
        <f t="shared" si="10"/>
        <v>0</v>
      </c>
      <c r="P67" s="49">
        <f t="shared" si="4"/>
        <v>153633.01999999999</v>
      </c>
      <c r="Q67" s="55">
        <v>78279</v>
      </c>
      <c r="R67" s="52">
        <f t="shared" si="11"/>
        <v>75354.01999999999</v>
      </c>
      <c r="S67" s="52">
        <v>180839</v>
      </c>
      <c r="T67" s="50">
        <f t="shared" si="5"/>
        <v>180839</v>
      </c>
      <c r="U67" s="50">
        <v>223298.9</v>
      </c>
      <c r="V67" s="50">
        <f t="shared" si="6"/>
        <v>212133.96</v>
      </c>
      <c r="W67" s="53">
        <f t="shared" si="12"/>
        <v>256193.02</v>
      </c>
      <c r="X67" s="1"/>
      <c r="Y67" s="1"/>
    </row>
    <row r="68" spans="1:25" s="56" customFormat="1" ht="12.75" x14ac:dyDescent="0.2">
      <c r="A68" s="56">
        <v>141</v>
      </c>
      <c r="B68" s="56" t="s">
        <v>87</v>
      </c>
      <c r="C68" s="56" t="b">
        <f t="shared" si="7"/>
        <v>1</v>
      </c>
      <c r="D68" s="56">
        <v>141</v>
      </c>
      <c r="E68" s="54" t="s">
        <v>87</v>
      </c>
      <c r="F68" s="49">
        <v>3668.0746999999997</v>
      </c>
      <c r="G68" s="49">
        <f t="shared" si="8"/>
        <v>13604082.09</v>
      </c>
      <c r="H68" s="49">
        <v>1044.6668</v>
      </c>
      <c r="I68" s="49">
        <f t="shared" si="9"/>
        <v>1937209.22</v>
      </c>
      <c r="J68" s="49">
        <v>699.93869999999993</v>
      </c>
      <c r="K68" s="50">
        <f t="shared" si="2"/>
        <v>1396524.69</v>
      </c>
      <c r="L68" s="49">
        <v>120.5175</v>
      </c>
      <c r="M68" s="49">
        <f t="shared" si="3"/>
        <v>87451.11</v>
      </c>
      <c r="N68" s="49">
        <v>62.541200000000003</v>
      </c>
      <c r="O68" s="50">
        <f t="shared" si="10"/>
        <v>45381.77</v>
      </c>
      <c r="P68" s="49">
        <f t="shared" si="4"/>
        <v>17070648.879999999</v>
      </c>
      <c r="Q68" s="55">
        <v>7036198</v>
      </c>
      <c r="R68" s="52">
        <f t="shared" si="11"/>
        <v>10034450.879999999</v>
      </c>
      <c r="S68" s="52">
        <v>0</v>
      </c>
      <c r="T68" s="50">
        <f t="shared" si="5"/>
        <v>0</v>
      </c>
      <c r="U68" s="50">
        <v>9221790.2400000002</v>
      </c>
      <c r="V68" s="50">
        <f t="shared" si="6"/>
        <v>8760700.7300000004</v>
      </c>
      <c r="W68" s="53">
        <f t="shared" si="12"/>
        <v>10034450.879999999</v>
      </c>
      <c r="X68" s="1"/>
      <c r="Y68" s="1"/>
    </row>
    <row r="69" spans="1:25" s="56" customFormat="1" ht="12.75" x14ac:dyDescent="0.2">
      <c r="A69" s="56">
        <v>143</v>
      </c>
      <c r="B69" s="56" t="s">
        <v>88</v>
      </c>
      <c r="C69" s="56" t="b">
        <f t="shared" si="7"/>
        <v>1</v>
      </c>
      <c r="D69" s="56">
        <v>143</v>
      </c>
      <c r="E69" s="56" t="s">
        <v>88</v>
      </c>
      <c r="F69" s="49">
        <v>139.6301</v>
      </c>
      <c r="G69" s="49">
        <f t="shared" si="8"/>
        <v>517857.32</v>
      </c>
      <c r="H69" s="49">
        <v>32.447900000000004</v>
      </c>
      <c r="I69" s="49">
        <f t="shared" si="9"/>
        <v>60170.74</v>
      </c>
      <c r="J69" s="49">
        <v>19.5229</v>
      </c>
      <c r="K69" s="3">
        <f t="shared" si="2"/>
        <v>38952.29</v>
      </c>
      <c r="L69" s="49">
        <v>0</v>
      </c>
      <c r="M69" s="49">
        <f t="shared" si="3"/>
        <v>0</v>
      </c>
      <c r="N69" s="49">
        <v>4</v>
      </c>
      <c r="O69" s="50">
        <f t="shared" si="10"/>
        <v>2902.52</v>
      </c>
      <c r="P69" s="3">
        <f t="shared" si="4"/>
        <v>619882.87000000011</v>
      </c>
      <c r="Q69" s="55">
        <v>493469</v>
      </c>
      <c r="R69" s="52">
        <f t="shared" si="11"/>
        <v>126413.87000000011</v>
      </c>
      <c r="S69" s="49">
        <v>14881</v>
      </c>
      <c r="T69" s="50">
        <f t="shared" si="5"/>
        <v>14881</v>
      </c>
      <c r="U69" s="50">
        <v>97012.53</v>
      </c>
      <c r="V69" s="50">
        <f t="shared" si="6"/>
        <v>92161.9</v>
      </c>
      <c r="W69" s="53">
        <f t="shared" si="12"/>
        <v>141294.87000000011</v>
      </c>
      <c r="X69" s="1"/>
      <c r="Y69" s="1"/>
    </row>
    <row r="70" spans="1:25" s="56" customFormat="1" ht="12.75" x14ac:dyDescent="0.2">
      <c r="A70" s="56">
        <v>147</v>
      </c>
      <c r="B70" s="56" t="s">
        <v>89</v>
      </c>
      <c r="C70" s="56" t="b">
        <f t="shared" si="7"/>
        <v>1</v>
      </c>
      <c r="D70" s="56">
        <v>147</v>
      </c>
      <c r="E70" s="54" t="s">
        <v>89</v>
      </c>
      <c r="F70" s="49">
        <v>21.938099999999999</v>
      </c>
      <c r="G70" s="49">
        <f t="shared" si="8"/>
        <v>81363.59</v>
      </c>
      <c r="H70" s="49">
        <v>9.5959000000000003</v>
      </c>
      <c r="I70" s="49">
        <f t="shared" si="9"/>
        <v>17794.45</v>
      </c>
      <c r="J70" s="49">
        <v>1.48</v>
      </c>
      <c r="K70" s="50">
        <f t="shared" si="2"/>
        <v>2952.91</v>
      </c>
      <c r="L70" s="49">
        <v>0</v>
      </c>
      <c r="M70" s="49">
        <f t="shared" si="3"/>
        <v>0</v>
      </c>
      <c r="N70" s="49">
        <v>0</v>
      </c>
      <c r="O70" s="50">
        <f t="shared" si="10"/>
        <v>0</v>
      </c>
      <c r="P70" s="49">
        <f t="shared" si="4"/>
        <v>102110.95</v>
      </c>
      <c r="Q70" s="55">
        <v>62272</v>
      </c>
      <c r="R70" s="52">
        <f t="shared" si="11"/>
        <v>39838.949999999997</v>
      </c>
      <c r="S70" s="52">
        <v>50888</v>
      </c>
      <c r="T70" s="50">
        <f t="shared" si="5"/>
        <v>50888</v>
      </c>
      <c r="U70" s="50">
        <v>80106.16</v>
      </c>
      <c r="V70" s="50">
        <f t="shared" si="6"/>
        <v>76100.850000000006</v>
      </c>
      <c r="W70" s="53">
        <f t="shared" si="12"/>
        <v>90726.95</v>
      </c>
      <c r="X70" s="1"/>
      <c r="Y70" s="1"/>
    </row>
    <row r="71" spans="1:25" s="56" customFormat="1" ht="12.75" x14ac:dyDescent="0.2">
      <c r="A71" s="56">
        <v>149</v>
      </c>
      <c r="B71" s="56" t="s">
        <v>90</v>
      </c>
      <c r="C71" s="56" t="b">
        <f t="shared" si="7"/>
        <v>1</v>
      </c>
      <c r="D71" s="56">
        <v>149</v>
      </c>
      <c r="E71" s="54" t="s">
        <v>90</v>
      </c>
      <c r="F71" s="49">
        <v>443.28120000000001</v>
      </c>
      <c r="G71" s="49">
        <f t="shared" si="8"/>
        <v>1644032.45</v>
      </c>
      <c r="H71" s="49">
        <v>40.511200000000002</v>
      </c>
      <c r="I71" s="49">
        <f t="shared" si="9"/>
        <v>75123.16</v>
      </c>
      <c r="J71" s="49">
        <v>85.528899999999993</v>
      </c>
      <c r="K71" s="50">
        <f t="shared" si="2"/>
        <v>170648.12</v>
      </c>
      <c r="L71" s="49">
        <v>0</v>
      </c>
      <c r="M71" s="49">
        <f t="shared" si="3"/>
        <v>0</v>
      </c>
      <c r="N71" s="49">
        <v>4</v>
      </c>
      <c r="O71" s="50">
        <f t="shared" si="10"/>
        <v>2902.52</v>
      </c>
      <c r="P71" s="49">
        <f t="shared" si="4"/>
        <v>1892706.25</v>
      </c>
      <c r="Q71" s="55">
        <v>721766</v>
      </c>
      <c r="R71" s="52">
        <f t="shared" si="11"/>
        <v>1170940.25</v>
      </c>
      <c r="S71" s="52">
        <v>0</v>
      </c>
      <c r="T71" s="50">
        <f t="shared" si="5"/>
        <v>0</v>
      </c>
      <c r="U71" s="50">
        <v>1035290.6100000001</v>
      </c>
      <c r="V71" s="50">
        <f t="shared" si="6"/>
        <v>983526.08</v>
      </c>
      <c r="W71" s="53">
        <f t="shared" si="12"/>
        <v>1170940.25</v>
      </c>
      <c r="X71" s="1"/>
      <c r="Y71" s="1"/>
    </row>
    <row r="72" spans="1:25" s="56" customFormat="1" ht="12.75" x14ac:dyDescent="0.2">
      <c r="A72" s="56">
        <v>151</v>
      </c>
      <c r="B72" s="56" t="s">
        <v>91</v>
      </c>
      <c r="C72" s="56" t="b">
        <f t="shared" si="7"/>
        <v>1</v>
      </c>
      <c r="D72" s="56">
        <v>151</v>
      </c>
      <c r="E72" s="54" t="s">
        <v>91</v>
      </c>
      <c r="F72" s="49">
        <v>938.89299999999992</v>
      </c>
      <c r="G72" s="49">
        <f t="shared" si="8"/>
        <v>3482147.58</v>
      </c>
      <c r="H72" s="49">
        <v>36.539400000000001</v>
      </c>
      <c r="I72" s="49">
        <f t="shared" si="9"/>
        <v>67757.929999999993</v>
      </c>
      <c r="J72" s="49">
        <v>120.9494</v>
      </c>
      <c r="K72" s="50">
        <f t="shared" si="2"/>
        <v>241319.45</v>
      </c>
      <c r="L72" s="49">
        <v>18.4101</v>
      </c>
      <c r="M72" s="49">
        <f t="shared" si="3"/>
        <v>13358.92</v>
      </c>
      <c r="N72" s="49">
        <v>10</v>
      </c>
      <c r="O72" s="50">
        <f t="shared" si="10"/>
        <v>7256.3</v>
      </c>
      <c r="P72" s="49">
        <f t="shared" si="4"/>
        <v>3811840.18</v>
      </c>
      <c r="Q72" s="55">
        <v>2320697</v>
      </c>
      <c r="R72" s="52">
        <f t="shared" si="11"/>
        <v>1491143.1800000002</v>
      </c>
      <c r="S72" s="52">
        <v>12435</v>
      </c>
      <c r="T72" s="50">
        <f t="shared" si="5"/>
        <v>12435</v>
      </c>
      <c r="U72" s="50">
        <v>1458150.6999999997</v>
      </c>
      <c r="V72" s="50">
        <f t="shared" si="6"/>
        <v>1385243.17</v>
      </c>
      <c r="W72" s="53">
        <f t="shared" si="12"/>
        <v>1503578.1800000002</v>
      </c>
      <c r="X72" s="1"/>
      <c r="Y72" s="1"/>
    </row>
    <row r="73" spans="1:25" s="56" customFormat="1" ht="12.75" x14ac:dyDescent="0.2">
      <c r="A73" s="56">
        <v>153</v>
      </c>
      <c r="B73" s="56" t="s">
        <v>92</v>
      </c>
      <c r="C73" s="56" t="b">
        <f t="shared" si="7"/>
        <v>1</v>
      </c>
      <c r="D73" s="56">
        <v>153</v>
      </c>
      <c r="E73" s="54" t="s">
        <v>92</v>
      </c>
      <c r="F73" s="49">
        <v>366.12790000000001</v>
      </c>
      <c r="G73" s="49">
        <f t="shared" si="8"/>
        <v>1357887.83</v>
      </c>
      <c r="H73" s="49">
        <v>27.205500000000001</v>
      </c>
      <c r="I73" s="49">
        <f t="shared" si="9"/>
        <v>50449.34</v>
      </c>
      <c r="J73" s="49">
        <v>49.672199999999997</v>
      </c>
      <c r="K73" s="50">
        <f t="shared" ref="K73:K136" si="13">ROUND(J73*$K$6,2)</f>
        <v>99106.47</v>
      </c>
      <c r="L73" s="49">
        <v>1</v>
      </c>
      <c r="M73" s="49">
        <f t="shared" ref="M73:M136" si="14">ROUND(L73*$M$6,2)</f>
        <v>725.63</v>
      </c>
      <c r="N73" s="49">
        <v>7.6555999999999997</v>
      </c>
      <c r="O73" s="50">
        <f t="shared" si="10"/>
        <v>5555.13</v>
      </c>
      <c r="P73" s="49">
        <f t="shared" ref="P73:P136" si="15">G73+I73+K73+M73+O73</f>
        <v>1513724.4</v>
      </c>
      <c r="Q73" s="55">
        <v>684346</v>
      </c>
      <c r="R73" s="52">
        <f t="shared" si="11"/>
        <v>829378.39999999991</v>
      </c>
      <c r="S73" s="52">
        <v>0</v>
      </c>
      <c r="T73" s="50">
        <f t="shared" ref="T73:T136" si="16">IF(OR(F73=0,Q73&gt;P73),0,ROUND(S73*$T$6,2))</f>
        <v>0</v>
      </c>
      <c r="U73" s="50">
        <v>820979.63000000012</v>
      </c>
      <c r="V73" s="50">
        <f t="shared" ref="V73:V136" si="17">ROUND(U73*$V$6,2)</f>
        <v>779930.65</v>
      </c>
      <c r="W73" s="53">
        <f t="shared" si="12"/>
        <v>829378.39999999991</v>
      </c>
      <c r="X73" s="1"/>
      <c r="Y73" s="1"/>
    </row>
    <row r="74" spans="1:25" s="56" customFormat="1" ht="12.75" x14ac:dyDescent="0.2">
      <c r="A74" s="56">
        <v>155</v>
      </c>
      <c r="B74" s="56" t="s">
        <v>93</v>
      </c>
      <c r="C74" s="56" t="b">
        <f t="shared" ref="C74:C137" si="18">B74=E74</f>
        <v>1</v>
      </c>
      <c r="D74" s="56">
        <v>155</v>
      </c>
      <c r="E74" s="54" t="s">
        <v>93</v>
      </c>
      <c r="F74" s="49">
        <v>25.977799999999998</v>
      </c>
      <c r="G74" s="49">
        <f t="shared" ref="G74:G137" si="19">ROUND(F74*G$6,2)</f>
        <v>96345.95</v>
      </c>
      <c r="H74" s="49">
        <v>4</v>
      </c>
      <c r="I74" s="49">
        <f t="shared" ref="I74:I137" si="20">ROUND(H74*$I$6,2)</f>
        <v>7417.52</v>
      </c>
      <c r="J74" s="49">
        <v>3</v>
      </c>
      <c r="K74" s="50">
        <f t="shared" si="13"/>
        <v>5985.63</v>
      </c>
      <c r="L74" s="49">
        <v>0</v>
      </c>
      <c r="M74" s="49">
        <f t="shared" si="14"/>
        <v>0</v>
      </c>
      <c r="N74" s="49">
        <v>1</v>
      </c>
      <c r="O74" s="50">
        <f t="shared" ref="O74:O137" si="21">ROUND(N74*$O$6,2)</f>
        <v>725.63</v>
      </c>
      <c r="P74" s="49">
        <f t="shared" si="15"/>
        <v>110474.73000000001</v>
      </c>
      <c r="Q74" s="55">
        <v>140453</v>
      </c>
      <c r="R74" s="52">
        <f t="shared" ref="R74:R137" si="22">IF(P74&gt;Q74,P74-Q74,0)</f>
        <v>0</v>
      </c>
      <c r="S74" s="52">
        <v>0</v>
      </c>
      <c r="T74" s="50">
        <f t="shared" si="16"/>
        <v>0</v>
      </c>
      <c r="U74" s="50">
        <v>0</v>
      </c>
      <c r="V74" s="50">
        <f t="shared" si="17"/>
        <v>0</v>
      </c>
      <c r="W74" s="53">
        <f t="shared" ref="W74:W137" si="23">MAX(R74+T74,V74)</f>
        <v>0</v>
      </c>
      <c r="X74" s="1"/>
      <c r="Y74" s="1"/>
    </row>
    <row r="75" spans="1:25" s="56" customFormat="1" ht="12.75" x14ac:dyDescent="0.2">
      <c r="A75" s="56">
        <v>159</v>
      </c>
      <c r="B75" s="56" t="s">
        <v>94</v>
      </c>
      <c r="C75" s="56" t="b">
        <f t="shared" si="18"/>
        <v>1</v>
      </c>
      <c r="D75" s="56">
        <v>159</v>
      </c>
      <c r="E75" s="54" t="s">
        <v>94</v>
      </c>
      <c r="F75" s="49">
        <v>22.899899999999999</v>
      </c>
      <c r="G75" s="49">
        <f t="shared" si="19"/>
        <v>84930.69</v>
      </c>
      <c r="H75" s="49">
        <v>4.4333</v>
      </c>
      <c r="I75" s="49">
        <f t="shared" si="20"/>
        <v>8221.02</v>
      </c>
      <c r="J75" s="49">
        <v>4.4333</v>
      </c>
      <c r="K75" s="50">
        <f t="shared" si="13"/>
        <v>8845.36</v>
      </c>
      <c r="L75" s="49">
        <v>0</v>
      </c>
      <c r="M75" s="49">
        <f t="shared" si="14"/>
        <v>0</v>
      </c>
      <c r="N75" s="49">
        <v>0</v>
      </c>
      <c r="O75" s="50">
        <f t="shared" si="21"/>
        <v>0</v>
      </c>
      <c r="P75" s="49">
        <f t="shared" si="15"/>
        <v>101997.07</v>
      </c>
      <c r="Q75" s="55">
        <v>218485</v>
      </c>
      <c r="R75" s="52">
        <f t="shared" si="22"/>
        <v>0</v>
      </c>
      <c r="S75" s="52">
        <v>0</v>
      </c>
      <c r="T75" s="50">
        <f t="shared" si="16"/>
        <v>0</v>
      </c>
      <c r="U75" s="50">
        <v>0</v>
      </c>
      <c r="V75" s="50">
        <f t="shared" si="17"/>
        <v>0</v>
      </c>
      <c r="W75" s="53">
        <f t="shared" si="23"/>
        <v>0</v>
      </c>
      <c r="X75" s="1"/>
      <c r="Y75" s="1"/>
    </row>
    <row r="76" spans="1:25" s="56" customFormat="1" ht="12.75" x14ac:dyDescent="0.2">
      <c r="A76" s="56">
        <v>161</v>
      </c>
      <c r="B76" s="56" t="s">
        <v>95</v>
      </c>
      <c r="C76" s="56" t="b">
        <f t="shared" si="18"/>
        <v>1</v>
      </c>
      <c r="D76" s="56">
        <v>161</v>
      </c>
      <c r="E76" s="54" t="s">
        <v>95</v>
      </c>
      <c r="F76" s="49">
        <v>195.71850000000001</v>
      </c>
      <c r="G76" s="49">
        <f t="shared" si="19"/>
        <v>725876.86</v>
      </c>
      <c r="H76" s="49">
        <v>103.6061</v>
      </c>
      <c r="I76" s="49">
        <f t="shared" si="20"/>
        <v>192125.08</v>
      </c>
      <c r="J76" s="49">
        <v>28.125399999999999</v>
      </c>
      <c r="K76" s="50">
        <f t="shared" si="13"/>
        <v>56116.08</v>
      </c>
      <c r="L76" s="49">
        <v>0</v>
      </c>
      <c r="M76" s="49">
        <f t="shared" si="14"/>
        <v>0</v>
      </c>
      <c r="N76" s="49">
        <v>2</v>
      </c>
      <c r="O76" s="50">
        <f t="shared" si="21"/>
        <v>1451.26</v>
      </c>
      <c r="P76" s="49">
        <f t="shared" si="15"/>
        <v>975569.27999999991</v>
      </c>
      <c r="Q76" s="55">
        <v>344418</v>
      </c>
      <c r="R76" s="52">
        <f t="shared" si="22"/>
        <v>631151.27999999991</v>
      </c>
      <c r="S76" s="52">
        <v>323629</v>
      </c>
      <c r="T76" s="50">
        <f t="shared" si="16"/>
        <v>323629</v>
      </c>
      <c r="U76" s="50">
        <v>853266.4</v>
      </c>
      <c r="V76" s="50">
        <f t="shared" si="17"/>
        <v>810603.08</v>
      </c>
      <c r="W76" s="53">
        <f t="shared" si="23"/>
        <v>954780.27999999991</v>
      </c>
      <c r="X76" s="1"/>
      <c r="Y76" s="1"/>
    </row>
    <row r="77" spans="1:25" s="56" customFormat="1" ht="12.75" x14ac:dyDescent="0.2">
      <c r="A77" s="56">
        <v>162</v>
      </c>
      <c r="B77" s="56" t="s">
        <v>96</v>
      </c>
      <c r="C77" s="56" t="b">
        <f t="shared" si="18"/>
        <v>1</v>
      </c>
      <c r="D77" s="56">
        <v>162</v>
      </c>
      <c r="E77" s="54" t="s">
        <v>96</v>
      </c>
      <c r="F77" s="49">
        <v>11.6</v>
      </c>
      <c r="G77" s="49">
        <f t="shared" si="19"/>
        <v>43021.85</v>
      </c>
      <c r="H77" s="49">
        <v>5</v>
      </c>
      <c r="I77" s="49">
        <f t="shared" si="20"/>
        <v>9271.9</v>
      </c>
      <c r="J77" s="49">
        <v>1</v>
      </c>
      <c r="K77" s="50">
        <f t="shared" si="13"/>
        <v>1995.21</v>
      </c>
      <c r="L77" s="49">
        <v>0</v>
      </c>
      <c r="M77" s="49">
        <f t="shared" si="14"/>
        <v>0</v>
      </c>
      <c r="N77" s="49">
        <v>0</v>
      </c>
      <c r="O77" s="50">
        <f t="shared" si="21"/>
        <v>0</v>
      </c>
      <c r="P77" s="49">
        <f t="shared" si="15"/>
        <v>54288.959999999999</v>
      </c>
      <c r="Q77" s="55">
        <v>30042</v>
      </c>
      <c r="R77" s="52">
        <f t="shared" si="22"/>
        <v>24246.959999999999</v>
      </c>
      <c r="S77" s="52">
        <v>0</v>
      </c>
      <c r="T77" s="50">
        <f t="shared" si="16"/>
        <v>0</v>
      </c>
      <c r="U77" s="50">
        <v>39519.58</v>
      </c>
      <c r="V77" s="50">
        <f>ROUND(U77*$V$6,2)</f>
        <v>37543.599999999999</v>
      </c>
      <c r="W77" s="53">
        <f t="shared" si="23"/>
        <v>37543.599999999999</v>
      </c>
      <c r="X77" s="1"/>
      <c r="Y77" s="1"/>
    </row>
    <row r="78" spans="1:25" s="56" customFormat="1" ht="12.75" x14ac:dyDescent="0.2">
      <c r="A78" s="56">
        <v>163</v>
      </c>
      <c r="B78" s="56" t="s">
        <v>97</v>
      </c>
      <c r="C78" s="56" t="b">
        <f t="shared" si="18"/>
        <v>1</v>
      </c>
      <c r="D78" s="56">
        <v>163</v>
      </c>
      <c r="E78" s="54" t="s">
        <v>97</v>
      </c>
      <c r="F78" s="49">
        <v>419.61759999999998</v>
      </c>
      <c r="G78" s="49">
        <f t="shared" si="19"/>
        <v>1556269.36</v>
      </c>
      <c r="H78" s="49">
        <v>137.2013</v>
      </c>
      <c r="I78" s="49">
        <f t="shared" si="20"/>
        <v>254423.35</v>
      </c>
      <c r="J78" s="49">
        <v>102.0579</v>
      </c>
      <c r="K78" s="50">
        <f t="shared" si="13"/>
        <v>203626.94</v>
      </c>
      <c r="L78" s="49">
        <v>2.2165999999999997</v>
      </c>
      <c r="M78" s="49">
        <f t="shared" si="14"/>
        <v>1608.43</v>
      </c>
      <c r="N78" s="49">
        <v>5.9443999999999999</v>
      </c>
      <c r="O78" s="50">
        <f t="shared" si="21"/>
        <v>4313.43</v>
      </c>
      <c r="P78" s="49">
        <f t="shared" si="15"/>
        <v>2020241.51</v>
      </c>
      <c r="Q78" s="55">
        <v>1225936</v>
      </c>
      <c r="R78" s="52">
        <f t="shared" si="22"/>
        <v>794305.51</v>
      </c>
      <c r="S78" s="52">
        <v>58733</v>
      </c>
      <c r="T78" s="50">
        <f t="shared" si="16"/>
        <v>58733</v>
      </c>
      <c r="U78" s="50">
        <v>797820.91999999993</v>
      </c>
      <c r="V78" s="50">
        <f t="shared" si="17"/>
        <v>757929.87</v>
      </c>
      <c r="W78" s="53">
        <f t="shared" si="23"/>
        <v>853038.51</v>
      </c>
      <c r="X78" s="1"/>
      <c r="Y78" s="1"/>
    </row>
    <row r="79" spans="1:25" s="56" customFormat="1" ht="12.75" x14ac:dyDescent="0.2">
      <c r="A79" s="56">
        <v>165</v>
      </c>
      <c r="B79" s="56" t="s">
        <v>98</v>
      </c>
      <c r="C79" s="56" t="b">
        <f t="shared" si="18"/>
        <v>1</v>
      </c>
      <c r="D79" s="56">
        <v>165</v>
      </c>
      <c r="E79" s="54" t="s">
        <v>98</v>
      </c>
      <c r="F79" s="49">
        <v>925.62239999999997</v>
      </c>
      <c r="G79" s="49">
        <f t="shared" si="19"/>
        <v>3432929.84</v>
      </c>
      <c r="H79" s="49">
        <v>229.91049999999998</v>
      </c>
      <c r="I79" s="49">
        <f t="shared" si="20"/>
        <v>426341.43</v>
      </c>
      <c r="J79" s="49">
        <v>155.81270000000001</v>
      </c>
      <c r="K79" s="50">
        <f t="shared" si="13"/>
        <v>310879.06</v>
      </c>
      <c r="L79" s="49">
        <v>8</v>
      </c>
      <c r="M79" s="49">
        <f t="shared" si="14"/>
        <v>5805.04</v>
      </c>
      <c r="N79" s="49">
        <v>19</v>
      </c>
      <c r="O79" s="50">
        <f t="shared" si="21"/>
        <v>13786.97</v>
      </c>
      <c r="P79" s="49">
        <f t="shared" si="15"/>
        <v>4189742.3400000003</v>
      </c>
      <c r="Q79" s="55">
        <v>1751300</v>
      </c>
      <c r="R79" s="52">
        <f t="shared" si="22"/>
        <v>2438442.3400000003</v>
      </c>
      <c r="S79" s="52">
        <v>866394</v>
      </c>
      <c r="T79" s="50">
        <f t="shared" si="16"/>
        <v>866394</v>
      </c>
      <c r="U79" s="50">
        <v>2935762.63</v>
      </c>
      <c r="V79" s="50">
        <f t="shared" si="17"/>
        <v>2788974.5</v>
      </c>
      <c r="W79" s="53">
        <f t="shared" si="23"/>
        <v>3304836.3400000003</v>
      </c>
      <c r="X79" s="1"/>
      <c r="Y79" s="1"/>
    </row>
    <row r="80" spans="1:25" s="56" customFormat="1" ht="12.75" x14ac:dyDescent="0.2">
      <c r="A80" s="56">
        <v>167</v>
      </c>
      <c r="B80" s="56" t="s">
        <v>99</v>
      </c>
      <c r="C80" s="56" t="b">
        <f t="shared" si="18"/>
        <v>1</v>
      </c>
      <c r="D80" s="56">
        <v>167</v>
      </c>
      <c r="E80" s="54" t="s">
        <v>99</v>
      </c>
      <c r="F80" s="49">
        <v>575.51239999999996</v>
      </c>
      <c r="G80" s="49">
        <f t="shared" si="19"/>
        <v>2134448.88</v>
      </c>
      <c r="H80" s="49">
        <v>141.76560000000001</v>
      </c>
      <c r="I80" s="49">
        <f t="shared" si="20"/>
        <v>262887.28999999998</v>
      </c>
      <c r="J80" s="49">
        <v>81.692400000000006</v>
      </c>
      <c r="K80" s="50">
        <f t="shared" si="13"/>
        <v>162993.49</v>
      </c>
      <c r="L80" s="49">
        <v>0</v>
      </c>
      <c r="M80" s="49">
        <f t="shared" si="14"/>
        <v>0</v>
      </c>
      <c r="N80" s="49">
        <v>6</v>
      </c>
      <c r="O80" s="50">
        <f t="shared" si="21"/>
        <v>4353.78</v>
      </c>
      <c r="P80" s="49">
        <f t="shared" si="15"/>
        <v>2564683.44</v>
      </c>
      <c r="Q80" s="55">
        <v>941410</v>
      </c>
      <c r="R80" s="52">
        <f t="shared" si="22"/>
        <v>1623273.44</v>
      </c>
      <c r="S80" s="52">
        <v>955543</v>
      </c>
      <c r="T80" s="50">
        <f t="shared" si="16"/>
        <v>955543</v>
      </c>
      <c r="U80" s="50">
        <v>2485151.15</v>
      </c>
      <c r="V80" s="50">
        <f t="shared" si="17"/>
        <v>2360893.59</v>
      </c>
      <c r="W80" s="53">
        <f t="shared" si="23"/>
        <v>2578816.44</v>
      </c>
      <c r="X80" s="1"/>
      <c r="Y80" s="1"/>
    </row>
    <row r="81" spans="1:25" s="56" customFormat="1" ht="12.75" x14ac:dyDescent="0.2">
      <c r="A81" s="56">
        <v>171</v>
      </c>
      <c r="B81" s="56" t="s">
        <v>100</v>
      </c>
      <c r="C81" s="56" t="b">
        <f t="shared" si="18"/>
        <v>1</v>
      </c>
      <c r="D81" s="56">
        <v>171</v>
      </c>
      <c r="E81" s="54" t="s">
        <v>100</v>
      </c>
      <c r="F81" s="49">
        <v>16.7486</v>
      </c>
      <c r="G81" s="49">
        <f t="shared" si="19"/>
        <v>62116.87</v>
      </c>
      <c r="H81" s="49">
        <v>1</v>
      </c>
      <c r="I81" s="49">
        <f t="shared" si="20"/>
        <v>1854.38</v>
      </c>
      <c r="J81" s="49">
        <v>1</v>
      </c>
      <c r="K81" s="50">
        <f t="shared" si="13"/>
        <v>1995.21</v>
      </c>
      <c r="L81" s="49">
        <v>0</v>
      </c>
      <c r="M81" s="49">
        <f t="shared" si="14"/>
        <v>0</v>
      </c>
      <c r="N81" s="49">
        <v>2</v>
      </c>
      <c r="O81" s="50">
        <f t="shared" si="21"/>
        <v>1451.26</v>
      </c>
      <c r="P81" s="49">
        <f t="shared" si="15"/>
        <v>67417.72</v>
      </c>
      <c r="Q81" s="55">
        <v>179829</v>
      </c>
      <c r="R81" s="52">
        <f t="shared" si="22"/>
        <v>0</v>
      </c>
      <c r="S81" s="52">
        <v>14426</v>
      </c>
      <c r="T81" s="50">
        <f t="shared" si="16"/>
        <v>0</v>
      </c>
      <c r="U81" s="50">
        <v>0</v>
      </c>
      <c r="V81" s="50">
        <f t="shared" si="17"/>
        <v>0</v>
      </c>
      <c r="W81" s="53">
        <f t="shared" si="23"/>
        <v>0</v>
      </c>
      <c r="X81" s="1"/>
      <c r="Y81" s="1"/>
    </row>
    <row r="82" spans="1:25" s="56" customFormat="1" ht="12.75" x14ac:dyDescent="0.2">
      <c r="A82" s="56">
        <v>173</v>
      </c>
      <c r="B82" s="56" t="s">
        <v>101</v>
      </c>
      <c r="C82" s="56" t="b">
        <f t="shared" si="18"/>
        <v>1</v>
      </c>
      <c r="D82" s="56">
        <v>173</v>
      </c>
      <c r="E82" s="54" t="s">
        <v>101</v>
      </c>
      <c r="F82" s="49">
        <v>2059.9221000000002</v>
      </c>
      <c r="G82" s="49">
        <f t="shared" si="19"/>
        <v>7639797.8899999997</v>
      </c>
      <c r="H82" s="49">
        <v>323.25210000000004</v>
      </c>
      <c r="I82" s="49">
        <f t="shared" si="20"/>
        <v>599432.23</v>
      </c>
      <c r="J82" s="49">
        <v>300.82679999999999</v>
      </c>
      <c r="K82" s="50">
        <f t="shared" si="13"/>
        <v>600212.64</v>
      </c>
      <c r="L82" s="49">
        <v>19.616700000000002</v>
      </c>
      <c r="M82" s="49">
        <f t="shared" si="14"/>
        <v>14234.47</v>
      </c>
      <c r="N82" s="49">
        <v>23.127800000000001</v>
      </c>
      <c r="O82" s="50">
        <f t="shared" si="21"/>
        <v>16782.23</v>
      </c>
      <c r="P82" s="49">
        <f t="shared" si="15"/>
        <v>8870459.4600000009</v>
      </c>
      <c r="Q82" s="55">
        <v>4235579</v>
      </c>
      <c r="R82" s="52">
        <f t="shared" si="22"/>
        <v>4634880.4600000009</v>
      </c>
      <c r="S82" s="52">
        <v>0</v>
      </c>
      <c r="T82" s="50">
        <f t="shared" si="16"/>
        <v>0</v>
      </c>
      <c r="U82" s="50">
        <v>4338790.42</v>
      </c>
      <c r="V82" s="50">
        <f t="shared" si="17"/>
        <v>4121850.9</v>
      </c>
      <c r="W82" s="53">
        <f t="shared" si="23"/>
        <v>4634880.4600000009</v>
      </c>
      <c r="X82" s="1"/>
      <c r="Y82" s="1"/>
    </row>
    <row r="83" spans="1:25" s="56" customFormat="1" ht="12.75" x14ac:dyDescent="0.2">
      <c r="A83" s="56">
        <v>175</v>
      </c>
      <c r="B83" s="56" t="s">
        <v>102</v>
      </c>
      <c r="C83" s="56" t="b">
        <f t="shared" si="18"/>
        <v>1</v>
      </c>
      <c r="D83" s="56">
        <v>175</v>
      </c>
      <c r="E83" s="54" t="s">
        <v>102</v>
      </c>
      <c r="F83" s="49">
        <v>835.154</v>
      </c>
      <c r="G83" s="49">
        <f t="shared" si="19"/>
        <v>3097402.45</v>
      </c>
      <c r="H83" s="49">
        <v>425.78289999999998</v>
      </c>
      <c r="I83" s="49">
        <f t="shared" si="20"/>
        <v>789563.29</v>
      </c>
      <c r="J83" s="49">
        <v>172.60170000000002</v>
      </c>
      <c r="K83" s="50">
        <f t="shared" si="13"/>
        <v>344376.64</v>
      </c>
      <c r="L83" s="49">
        <v>3</v>
      </c>
      <c r="M83" s="49">
        <f t="shared" si="14"/>
        <v>2176.89</v>
      </c>
      <c r="N83" s="49">
        <v>10</v>
      </c>
      <c r="O83" s="50">
        <f t="shared" si="21"/>
        <v>7256.3</v>
      </c>
      <c r="P83" s="49">
        <f t="shared" si="15"/>
        <v>4240775.5699999994</v>
      </c>
      <c r="Q83" s="55">
        <v>1020066</v>
      </c>
      <c r="R83" s="52">
        <f t="shared" si="22"/>
        <v>3220709.5699999994</v>
      </c>
      <c r="S83" s="52">
        <v>2914592</v>
      </c>
      <c r="T83" s="50">
        <f t="shared" si="16"/>
        <v>2914592</v>
      </c>
      <c r="U83" s="50">
        <v>5514599.4900000002</v>
      </c>
      <c r="V83" s="50">
        <f t="shared" si="17"/>
        <v>5238869.5199999996</v>
      </c>
      <c r="W83" s="53">
        <f t="shared" si="23"/>
        <v>6135301.5699999994</v>
      </c>
      <c r="X83" s="1"/>
      <c r="Y83" s="1"/>
    </row>
    <row r="84" spans="1:25" s="56" customFormat="1" ht="12.75" x14ac:dyDescent="0.2">
      <c r="A84" s="56">
        <v>177</v>
      </c>
      <c r="B84" s="56" t="s">
        <v>103</v>
      </c>
      <c r="C84" s="56" t="b">
        <f t="shared" si="18"/>
        <v>1</v>
      </c>
      <c r="D84" s="56">
        <v>177</v>
      </c>
      <c r="E84" s="54" t="s">
        <v>103</v>
      </c>
      <c r="F84" s="49">
        <v>222.84019999999998</v>
      </c>
      <c r="G84" s="49">
        <f t="shared" si="19"/>
        <v>826465.28000000003</v>
      </c>
      <c r="H84" s="49">
        <v>80.620800000000003</v>
      </c>
      <c r="I84" s="49">
        <f t="shared" si="20"/>
        <v>149501.6</v>
      </c>
      <c r="J84" s="49">
        <v>40.815799999999996</v>
      </c>
      <c r="K84" s="50">
        <f t="shared" si="13"/>
        <v>81436.09</v>
      </c>
      <c r="L84" s="49">
        <v>2</v>
      </c>
      <c r="M84" s="49">
        <f t="shared" si="14"/>
        <v>1451.26</v>
      </c>
      <c r="N84" s="49">
        <v>5</v>
      </c>
      <c r="O84" s="50">
        <f t="shared" si="21"/>
        <v>3628.15</v>
      </c>
      <c r="P84" s="49">
        <f t="shared" si="15"/>
        <v>1062482.3799999999</v>
      </c>
      <c r="Q84" s="55">
        <v>517644</v>
      </c>
      <c r="R84" s="52">
        <f t="shared" si="22"/>
        <v>544838.37999999989</v>
      </c>
      <c r="S84" s="52">
        <v>208236</v>
      </c>
      <c r="T84" s="50">
        <f t="shared" si="16"/>
        <v>208236</v>
      </c>
      <c r="U84" s="50">
        <v>696370.02000000014</v>
      </c>
      <c r="V84" s="50">
        <f t="shared" si="17"/>
        <v>661551.52</v>
      </c>
      <c r="W84" s="53">
        <f t="shared" si="23"/>
        <v>753074.37999999989</v>
      </c>
      <c r="X84" s="1"/>
      <c r="Y84" s="1"/>
    </row>
    <row r="85" spans="1:25" s="56" customFormat="1" ht="12.75" x14ac:dyDescent="0.2">
      <c r="A85" s="56">
        <v>179</v>
      </c>
      <c r="B85" s="56" t="s">
        <v>104</v>
      </c>
      <c r="C85" s="56" t="b">
        <f t="shared" si="18"/>
        <v>1</v>
      </c>
      <c r="D85" s="56">
        <v>179</v>
      </c>
      <c r="E85" s="54" t="s">
        <v>104</v>
      </c>
      <c r="F85" s="49">
        <v>174.67740000000001</v>
      </c>
      <c r="G85" s="49">
        <f t="shared" si="19"/>
        <v>647840.05000000005</v>
      </c>
      <c r="H85" s="49">
        <v>40.813699999999997</v>
      </c>
      <c r="I85" s="49">
        <f t="shared" si="20"/>
        <v>75684.11</v>
      </c>
      <c r="J85" s="49">
        <v>25.852399999999999</v>
      </c>
      <c r="K85" s="50">
        <f t="shared" si="13"/>
        <v>51580.97</v>
      </c>
      <c r="L85" s="49">
        <v>1</v>
      </c>
      <c r="M85" s="49">
        <f t="shared" si="14"/>
        <v>725.63</v>
      </c>
      <c r="N85" s="49">
        <v>5</v>
      </c>
      <c r="O85" s="50">
        <f t="shared" si="21"/>
        <v>3628.15</v>
      </c>
      <c r="P85" s="49">
        <f t="shared" si="15"/>
        <v>779458.91</v>
      </c>
      <c r="Q85" s="55">
        <v>397284</v>
      </c>
      <c r="R85" s="52">
        <f t="shared" si="22"/>
        <v>382174.91000000003</v>
      </c>
      <c r="S85" s="52">
        <v>173610</v>
      </c>
      <c r="T85" s="50">
        <f t="shared" si="16"/>
        <v>173610</v>
      </c>
      <c r="U85" s="50">
        <v>513323.05000000005</v>
      </c>
      <c r="V85" s="50">
        <f t="shared" si="17"/>
        <v>487656.9</v>
      </c>
      <c r="W85" s="53">
        <f t="shared" si="23"/>
        <v>555784.91</v>
      </c>
      <c r="X85" s="1"/>
      <c r="Y85" s="1"/>
    </row>
    <row r="86" spans="1:25" s="56" customFormat="1" ht="12.75" x14ac:dyDescent="0.2">
      <c r="A86" s="56">
        <v>183</v>
      </c>
      <c r="B86" s="57" t="s">
        <v>105</v>
      </c>
      <c r="C86" s="58" t="b">
        <f t="shared" si="18"/>
        <v>1</v>
      </c>
      <c r="D86" s="56">
        <v>183</v>
      </c>
      <c r="E86" s="54" t="s">
        <v>105</v>
      </c>
      <c r="F86" s="49">
        <v>113.38460000000001</v>
      </c>
      <c r="G86" s="49">
        <f t="shared" si="19"/>
        <v>420518.54</v>
      </c>
      <c r="H86" s="49">
        <v>29.584599999999998</v>
      </c>
      <c r="I86" s="49">
        <f t="shared" si="20"/>
        <v>54861.09</v>
      </c>
      <c r="J86" s="49">
        <v>14.702299999999999</v>
      </c>
      <c r="K86" s="50">
        <f t="shared" si="13"/>
        <v>29334.18</v>
      </c>
      <c r="L86" s="49">
        <v>1</v>
      </c>
      <c r="M86" s="49">
        <f t="shared" si="14"/>
        <v>725.63</v>
      </c>
      <c r="N86" s="49">
        <v>0</v>
      </c>
      <c r="O86" s="50">
        <f t="shared" si="21"/>
        <v>0</v>
      </c>
      <c r="P86" s="49">
        <f t="shared" si="15"/>
        <v>505439.44</v>
      </c>
      <c r="Q86" s="55">
        <v>641195</v>
      </c>
      <c r="R86" s="52">
        <f t="shared" si="22"/>
        <v>0</v>
      </c>
      <c r="S86" s="52">
        <v>0</v>
      </c>
      <c r="T86" s="50">
        <f t="shared" si="16"/>
        <v>0</v>
      </c>
      <c r="U86" s="50">
        <v>0</v>
      </c>
      <c r="V86" s="50">
        <f t="shared" si="17"/>
        <v>0</v>
      </c>
      <c r="W86" s="53">
        <f t="shared" si="23"/>
        <v>0</v>
      </c>
      <c r="X86" s="1"/>
      <c r="Y86" s="1"/>
    </row>
    <row r="87" spans="1:25" s="56" customFormat="1" ht="12.75" x14ac:dyDescent="0.2">
      <c r="A87" s="56">
        <v>185</v>
      </c>
      <c r="B87" s="56" t="s">
        <v>106</v>
      </c>
      <c r="C87" s="56" t="b">
        <f t="shared" si="18"/>
        <v>1</v>
      </c>
      <c r="D87" s="56">
        <v>185</v>
      </c>
      <c r="E87" s="54" t="s">
        <v>106</v>
      </c>
      <c r="F87" s="49">
        <v>907.52610000000004</v>
      </c>
      <c r="G87" s="49">
        <f t="shared" si="19"/>
        <v>3365814.65</v>
      </c>
      <c r="H87" s="49">
        <v>563.13160000000005</v>
      </c>
      <c r="I87" s="49">
        <f t="shared" si="20"/>
        <v>1044259.98</v>
      </c>
      <c r="J87" s="49">
        <v>195.96299999999999</v>
      </c>
      <c r="K87" s="50">
        <f t="shared" si="13"/>
        <v>390987.34</v>
      </c>
      <c r="L87" s="49">
        <v>3.24</v>
      </c>
      <c r="M87" s="49">
        <f t="shared" si="14"/>
        <v>2351.04</v>
      </c>
      <c r="N87" s="49">
        <v>10.44</v>
      </c>
      <c r="O87" s="50">
        <f t="shared" si="21"/>
        <v>7575.58</v>
      </c>
      <c r="P87" s="49">
        <f t="shared" si="15"/>
        <v>4810988.59</v>
      </c>
      <c r="Q87" s="55">
        <v>1158237</v>
      </c>
      <c r="R87" s="52">
        <f t="shared" si="22"/>
        <v>3652751.59</v>
      </c>
      <c r="S87" s="52">
        <v>4034992</v>
      </c>
      <c r="T87" s="50">
        <f t="shared" si="16"/>
        <v>4034992</v>
      </c>
      <c r="U87" s="50">
        <v>6764987.9900000002</v>
      </c>
      <c r="V87" s="50">
        <f t="shared" si="17"/>
        <v>6426738.5899999999</v>
      </c>
      <c r="W87" s="53">
        <f t="shared" si="23"/>
        <v>7687743.5899999999</v>
      </c>
      <c r="X87" s="1"/>
      <c r="Y87" s="1"/>
    </row>
    <row r="88" spans="1:25" s="56" customFormat="1" ht="12.75" x14ac:dyDescent="0.2">
      <c r="A88" s="56">
        <v>187</v>
      </c>
      <c r="B88" s="56" t="s">
        <v>107</v>
      </c>
      <c r="C88" s="56" t="b">
        <f t="shared" si="18"/>
        <v>1</v>
      </c>
      <c r="D88" s="56">
        <v>187</v>
      </c>
      <c r="E88" s="54" t="s">
        <v>107</v>
      </c>
      <c r="F88" s="49">
        <v>104.93510000000001</v>
      </c>
      <c r="G88" s="49">
        <f t="shared" si="19"/>
        <v>389181.2</v>
      </c>
      <c r="H88" s="49">
        <v>38.144399999999997</v>
      </c>
      <c r="I88" s="49">
        <f t="shared" si="20"/>
        <v>70734.210000000006</v>
      </c>
      <c r="J88" s="49">
        <v>26.299700000000001</v>
      </c>
      <c r="K88" s="50">
        <f t="shared" si="13"/>
        <v>52473.42</v>
      </c>
      <c r="L88" s="49">
        <v>1</v>
      </c>
      <c r="M88" s="49">
        <f t="shared" si="14"/>
        <v>725.63</v>
      </c>
      <c r="N88" s="49">
        <v>1</v>
      </c>
      <c r="O88" s="50">
        <f t="shared" si="21"/>
        <v>725.63</v>
      </c>
      <c r="P88" s="49">
        <f t="shared" si="15"/>
        <v>513840.09</v>
      </c>
      <c r="Q88" s="55">
        <v>1092295</v>
      </c>
      <c r="R88" s="52">
        <f t="shared" si="22"/>
        <v>0</v>
      </c>
      <c r="S88" s="52">
        <v>0</v>
      </c>
      <c r="T88" s="50">
        <f t="shared" si="16"/>
        <v>0</v>
      </c>
      <c r="U88" s="50">
        <v>0</v>
      </c>
      <c r="V88" s="50">
        <f t="shared" si="17"/>
        <v>0</v>
      </c>
      <c r="W88" s="53">
        <f t="shared" si="23"/>
        <v>0</v>
      </c>
      <c r="X88" s="1"/>
      <c r="Y88" s="1"/>
    </row>
    <row r="89" spans="1:25" s="56" customFormat="1" ht="12.75" x14ac:dyDescent="0.2">
      <c r="A89" s="56">
        <v>189</v>
      </c>
      <c r="B89" s="56" t="s">
        <v>108</v>
      </c>
      <c r="C89" s="56" t="b">
        <f t="shared" si="18"/>
        <v>1</v>
      </c>
      <c r="D89" s="56">
        <v>189</v>
      </c>
      <c r="E89" s="54" t="s">
        <v>108</v>
      </c>
      <c r="F89" s="49">
        <v>612.82050000000004</v>
      </c>
      <c r="G89" s="49">
        <f t="shared" si="19"/>
        <v>2272816.41</v>
      </c>
      <c r="H89" s="49">
        <v>85.204999999999998</v>
      </c>
      <c r="I89" s="49">
        <f t="shared" si="20"/>
        <v>158002.45000000001</v>
      </c>
      <c r="J89" s="49">
        <v>102.4461</v>
      </c>
      <c r="K89" s="50">
        <f t="shared" si="13"/>
        <v>204401.48</v>
      </c>
      <c r="L89" s="49">
        <v>1</v>
      </c>
      <c r="M89" s="49">
        <f t="shared" si="14"/>
        <v>725.63</v>
      </c>
      <c r="N89" s="49">
        <v>19</v>
      </c>
      <c r="O89" s="50">
        <f t="shared" si="21"/>
        <v>13786.97</v>
      </c>
      <c r="P89" s="49">
        <f t="shared" si="15"/>
        <v>2649732.9400000004</v>
      </c>
      <c r="Q89" s="55">
        <v>981811</v>
      </c>
      <c r="R89" s="52">
        <f t="shared" si="22"/>
        <v>1667921.9400000004</v>
      </c>
      <c r="S89" s="52">
        <v>0</v>
      </c>
      <c r="T89" s="50">
        <f t="shared" si="16"/>
        <v>0</v>
      </c>
      <c r="U89" s="50">
        <v>1521147.35</v>
      </c>
      <c r="V89" s="50">
        <f t="shared" si="17"/>
        <v>1445089.98</v>
      </c>
      <c r="W89" s="53">
        <f t="shared" si="23"/>
        <v>1667921.9400000004</v>
      </c>
      <c r="X89" s="1"/>
      <c r="Y89" s="1"/>
    </row>
    <row r="90" spans="1:25" s="56" customFormat="1" ht="12.75" x14ac:dyDescent="0.2">
      <c r="A90" s="56">
        <v>191</v>
      </c>
      <c r="B90" s="56" t="s">
        <v>109</v>
      </c>
      <c r="C90" s="56" t="b">
        <f t="shared" si="18"/>
        <v>1</v>
      </c>
      <c r="D90" s="56">
        <v>191</v>
      </c>
      <c r="E90" s="54" t="s">
        <v>109</v>
      </c>
      <c r="F90" s="49">
        <v>971.92680000000007</v>
      </c>
      <c r="G90" s="49">
        <f t="shared" si="19"/>
        <v>3604662.68</v>
      </c>
      <c r="H90" s="49">
        <v>193.5711</v>
      </c>
      <c r="I90" s="49">
        <f t="shared" si="20"/>
        <v>358954.38</v>
      </c>
      <c r="J90" s="49">
        <v>141.8212</v>
      </c>
      <c r="K90" s="50">
        <f t="shared" si="13"/>
        <v>282963.08</v>
      </c>
      <c r="L90" s="49">
        <v>1</v>
      </c>
      <c r="M90" s="49">
        <f t="shared" si="14"/>
        <v>725.63</v>
      </c>
      <c r="N90" s="49">
        <v>15</v>
      </c>
      <c r="O90" s="50">
        <f t="shared" si="21"/>
        <v>10884.45</v>
      </c>
      <c r="P90" s="49">
        <f t="shared" si="15"/>
        <v>4258190.22</v>
      </c>
      <c r="Q90" s="55">
        <v>3790386</v>
      </c>
      <c r="R90" s="52">
        <f t="shared" si="22"/>
        <v>467804.21999999974</v>
      </c>
      <c r="S90" s="52">
        <v>363818</v>
      </c>
      <c r="T90" s="50">
        <f t="shared" si="16"/>
        <v>363818</v>
      </c>
      <c r="U90" s="50">
        <v>659098.30000000016</v>
      </c>
      <c r="V90" s="50">
        <f t="shared" si="17"/>
        <v>626143.39</v>
      </c>
      <c r="W90" s="53">
        <f t="shared" si="23"/>
        <v>831622.21999999974</v>
      </c>
      <c r="X90" s="1"/>
      <c r="Y90" s="1"/>
    </row>
    <row r="91" spans="1:25" s="56" customFormat="1" ht="12.75" x14ac:dyDescent="0.2">
      <c r="A91" s="56">
        <v>195</v>
      </c>
      <c r="B91" s="56" t="s">
        <v>110</v>
      </c>
      <c r="C91" s="56" t="b">
        <f t="shared" si="18"/>
        <v>1</v>
      </c>
      <c r="D91" s="56">
        <v>195</v>
      </c>
      <c r="E91" s="54" t="s">
        <v>110</v>
      </c>
      <c r="F91" s="49">
        <v>555.59270000000004</v>
      </c>
      <c r="G91" s="49">
        <f t="shared" si="19"/>
        <v>2060571.09</v>
      </c>
      <c r="H91" s="49">
        <v>91.055599999999998</v>
      </c>
      <c r="I91" s="49">
        <f t="shared" si="20"/>
        <v>168851.68</v>
      </c>
      <c r="J91" s="49">
        <v>54.727699999999999</v>
      </c>
      <c r="K91" s="50">
        <f t="shared" si="13"/>
        <v>109193.25</v>
      </c>
      <c r="L91" s="49">
        <v>1</v>
      </c>
      <c r="M91" s="49">
        <f t="shared" si="14"/>
        <v>725.63</v>
      </c>
      <c r="N91" s="49">
        <v>7</v>
      </c>
      <c r="O91" s="50">
        <f t="shared" si="21"/>
        <v>5079.41</v>
      </c>
      <c r="P91" s="49">
        <f t="shared" si="15"/>
        <v>2344421.06</v>
      </c>
      <c r="Q91" s="55">
        <v>983074</v>
      </c>
      <c r="R91" s="52">
        <f t="shared" si="22"/>
        <v>1361347.06</v>
      </c>
      <c r="S91" s="52">
        <v>0</v>
      </c>
      <c r="T91" s="50">
        <f t="shared" si="16"/>
        <v>0</v>
      </c>
      <c r="U91" s="50">
        <v>1260319.0599999996</v>
      </c>
      <c r="V91" s="50">
        <f t="shared" si="17"/>
        <v>1197303.1100000001</v>
      </c>
      <c r="W91" s="53">
        <f t="shared" si="23"/>
        <v>1361347.06</v>
      </c>
      <c r="X91" s="1"/>
      <c r="Y91" s="1"/>
    </row>
    <row r="92" spans="1:25" s="56" customFormat="1" ht="12.75" x14ac:dyDescent="0.2">
      <c r="A92" s="56">
        <v>197</v>
      </c>
      <c r="B92" s="56" t="s">
        <v>111</v>
      </c>
      <c r="C92" s="56" t="b">
        <f t="shared" si="18"/>
        <v>1</v>
      </c>
      <c r="D92" s="56">
        <v>197</v>
      </c>
      <c r="E92" s="54" t="s">
        <v>111</v>
      </c>
      <c r="F92" s="49">
        <v>63.2834</v>
      </c>
      <c r="G92" s="49">
        <f t="shared" si="19"/>
        <v>234704.21</v>
      </c>
      <c r="H92" s="49">
        <v>30.686399999999999</v>
      </c>
      <c r="I92" s="49">
        <f t="shared" si="20"/>
        <v>56904.25</v>
      </c>
      <c r="J92" s="49">
        <v>11.657999999999999</v>
      </c>
      <c r="K92" s="50">
        <f t="shared" si="13"/>
        <v>23260.16</v>
      </c>
      <c r="L92" s="49">
        <v>0</v>
      </c>
      <c r="M92" s="49">
        <f t="shared" si="14"/>
        <v>0</v>
      </c>
      <c r="N92" s="49">
        <v>2</v>
      </c>
      <c r="O92" s="50">
        <f t="shared" si="21"/>
        <v>1451.26</v>
      </c>
      <c r="P92" s="49">
        <f t="shared" si="15"/>
        <v>316319.87999999995</v>
      </c>
      <c r="Q92" s="55">
        <v>131713</v>
      </c>
      <c r="R92" s="52">
        <f t="shared" si="22"/>
        <v>184606.87999999995</v>
      </c>
      <c r="S92" s="52">
        <v>286055</v>
      </c>
      <c r="T92" s="50">
        <f t="shared" si="16"/>
        <v>286055</v>
      </c>
      <c r="U92" s="50">
        <v>403154.55</v>
      </c>
      <c r="V92" s="50">
        <f t="shared" si="17"/>
        <v>382996.82</v>
      </c>
      <c r="W92" s="53">
        <f t="shared" si="23"/>
        <v>470661.87999999995</v>
      </c>
      <c r="X92" s="1"/>
      <c r="Y92" s="1"/>
    </row>
    <row r="93" spans="1:25" s="56" customFormat="1" ht="12.75" x14ac:dyDescent="0.2">
      <c r="A93" s="56">
        <v>199</v>
      </c>
      <c r="B93" s="56" t="s">
        <v>112</v>
      </c>
      <c r="C93" s="56" t="b">
        <f t="shared" si="18"/>
        <v>1</v>
      </c>
      <c r="D93" s="56">
        <v>199</v>
      </c>
      <c r="E93" s="54" t="s">
        <v>112</v>
      </c>
      <c r="F93" s="49">
        <v>2225.3161999999998</v>
      </c>
      <c r="G93" s="49">
        <f t="shared" si="19"/>
        <v>8253208.2199999997</v>
      </c>
      <c r="H93" s="49">
        <v>473.77800000000002</v>
      </c>
      <c r="I93" s="49">
        <f t="shared" si="20"/>
        <v>878564.45</v>
      </c>
      <c r="J93" s="49">
        <v>402.5086</v>
      </c>
      <c r="K93" s="50">
        <f t="shared" si="13"/>
        <v>803089.18</v>
      </c>
      <c r="L93" s="49">
        <v>35.444499999999998</v>
      </c>
      <c r="M93" s="49">
        <f t="shared" si="14"/>
        <v>25719.59</v>
      </c>
      <c r="N93" s="49">
        <v>26</v>
      </c>
      <c r="O93" s="50">
        <f t="shared" si="21"/>
        <v>18866.38</v>
      </c>
      <c r="P93" s="49">
        <f t="shared" si="15"/>
        <v>9979447.8200000003</v>
      </c>
      <c r="Q93" s="55">
        <v>3362641</v>
      </c>
      <c r="R93" s="52">
        <f t="shared" si="22"/>
        <v>6616806.8200000003</v>
      </c>
      <c r="S93" s="52">
        <v>1040103</v>
      </c>
      <c r="T93" s="50">
        <f t="shared" si="16"/>
        <v>1040103</v>
      </c>
      <c r="U93" s="50">
        <v>7331666.379999999</v>
      </c>
      <c r="V93" s="50">
        <f t="shared" si="17"/>
        <v>6965083.0599999996</v>
      </c>
      <c r="W93" s="53">
        <f t="shared" si="23"/>
        <v>7656909.8200000003</v>
      </c>
      <c r="X93" s="1"/>
      <c r="Y93" s="1"/>
    </row>
    <row r="94" spans="1:25" s="56" customFormat="1" ht="12.75" x14ac:dyDescent="0.2">
      <c r="A94" s="56">
        <v>201</v>
      </c>
      <c r="B94" s="56" t="s">
        <v>113</v>
      </c>
      <c r="C94" s="56" t="b">
        <f t="shared" si="18"/>
        <v>1</v>
      </c>
      <c r="D94" s="56">
        <v>201</v>
      </c>
      <c r="E94" s="54" t="s">
        <v>113</v>
      </c>
      <c r="F94" s="49">
        <v>341.10239999999999</v>
      </c>
      <c r="G94" s="49">
        <f t="shared" si="19"/>
        <v>1265073.76</v>
      </c>
      <c r="H94" s="49">
        <v>107.88709999999999</v>
      </c>
      <c r="I94" s="49">
        <f t="shared" si="20"/>
        <v>200063.68</v>
      </c>
      <c r="J94" s="49">
        <v>87.197100000000006</v>
      </c>
      <c r="K94" s="50">
        <f t="shared" si="13"/>
        <v>173976.53</v>
      </c>
      <c r="L94" s="49">
        <v>2.5306999999999999</v>
      </c>
      <c r="M94" s="49">
        <f t="shared" si="14"/>
        <v>1836.35</v>
      </c>
      <c r="N94" s="49">
        <v>2.6396999999999999</v>
      </c>
      <c r="O94" s="50">
        <f t="shared" si="21"/>
        <v>1915.45</v>
      </c>
      <c r="P94" s="49">
        <f t="shared" si="15"/>
        <v>1642865.77</v>
      </c>
      <c r="Q94" s="55">
        <v>467727</v>
      </c>
      <c r="R94" s="52">
        <f t="shared" si="22"/>
        <v>1175138.77</v>
      </c>
      <c r="S94" s="52">
        <v>849335</v>
      </c>
      <c r="T94" s="50">
        <f t="shared" si="16"/>
        <v>849335</v>
      </c>
      <c r="U94" s="50">
        <v>1758331.5699999998</v>
      </c>
      <c r="V94" s="50">
        <f t="shared" si="17"/>
        <v>1670414.99</v>
      </c>
      <c r="W94" s="53">
        <f t="shared" si="23"/>
        <v>2024473.77</v>
      </c>
      <c r="X94" s="1"/>
      <c r="Y94" s="1"/>
    </row>
    <row r="95" spans="1:25" s="56" customFormat="1" ht="12.75" x14ac:dyDescent="0.2">
      <c r="A95" s="56">
        <v>203</v>
      </c>
      <c r="B95" s="56" t="s">
        <v>114</v>
      </c>
      <c r="C95" s="56" t="b">
        <f t="shared" si="18"/>
        <v>1</v>
      </c>
      <c r="D95" s="56">
        <v>203</v>
      </c>
      <c r="E95" s="54" t="s">
        <v>114</v>
      </c>
      <c r="F95" s="49">
        <v>78.62469999999999</v>
      </c>
      <c r="G95" s="49">
        <f t="shared" si="19"/>
        <v>291601.71000000002</v>
      </c>
      <c r="H95" s="49">
        <v>29.505099999999999</v>
      </c>
      <c r="I95" s="49">
        <f t="shared" si="20"/>
        <v>54713.67</v>
      </c>
      <c r="J95" s="49">
        <v>13.8459</v>
      </c>
      <c r="K95" s="50">
        <f t="shared" si="13"/>
        <v>27625.48</v>
      </c>
      <c r="L95" s="49">
        <v>1</v>
      </c>
      <c r="M95" s="49">
        <f t="shared" si="14"/>
        <v>725.63</v>
      </c>
      <c r="N95" s="49">
        <v>0</v>
      </c>
      <c r="O95" s="50">
        <f t="shared" si="21"/>
        <v>0</v>
      </c>
      <c r="P95" s="49">
        <f t="shared" si="15"/>
        <v>374666.49</v>
      </c>
      <c r="Q95" s="55">
        <v>146345</v>
      </c>
      <c r="R95" s="52">
        <f t="shared" si="22"/>
        <v>228321.49</v>
      </c>
      <c r="S95" s="52">
        <v>221681</v>
      </c>
      <c r="T95" s="50">
        <f t="shared" si="16"/>
        <v>221681</v>
      </c>
      <c r="U95" s="50">
        <v>409598.86</v>
      </c>
      <c r="V95" s="50">
        <f t="shared" si="17"/>
        <v>389118.92</v>
      </c>
      <c r="W95" s="53">
        <f t="shared" si="23"/>
        <v>450002.49</v>
      </c>
      <c r="X95" s="1"/>
      <c r="Y95" s="1"/>
    </row>
    <row r="96" spans="1:25" s="56" customFormat="1" ht="12.75" x14ac:dyDescent="0.2">
      <c r="A96" s="56">
        <v>209</v>
      </c>
      <c r="B96" s="56" t="s">
        <v>115</v>
      </c>
      <c r="C96" s="56" t="b">
        <f t="shared" si="18"/>
        <v>1</v>
      </c>
      <c r="D96" s="56">
        <v>209</v>
      </c>
      <c r="E96" s="54" t="s">
        <v>115</v>
      </c>
      <c r="F96" s="49">
        <v>137.63030000000001</v>
      </c>
      <c r="G96" s="49">
        <f t="shared" si="19"/>
        <v>510440.5</v>
      </c>
      <c r="H96" s="49">
        <v>57.574599999999997</v>
      </c>
      <c r="I96" s="49">
        <f t="shared" si="20"/>
        <v>106765.19</v>
      </c>
      <c r="J96" s="49">
        <v>41.088900000000002</v>
      </c>
      <c r="K96" s="50">
        <f t="shared" si="13"/>
        <v>81980.98</v>
      </c>
      <c r="L96" s="49">
        <v>0</v>
      </c>
      <c r="M96" s="49">
        <f t="shared" si="14"/>
        <v>0</v>
      </c>
      <c r="N96" s="49">
        <v>2</v>
      </c>
      <c r="O96" s="50">
        <f t="shared" si="21"/>
        <v>1451.26</v>
      </c>
      <c r="P96" s="49">
        <f t="shared" si="15"/>
        <v>700637.92999999993</v>
      </c>
      <c r="Q96" s="55">
        <v>237551</v>
      </c>
      <c r="R96" s="52">
        <f t="shared" si="22"/>
        <v>463086.92999999993</v>
      </c>
      <c r="S96" s="52">
        <v>250176</v>
      </c>
      <c r="T96" s="50">
        <f t="shared" si="16"/>
        <v>250176</v>
      </c>
      <c r="U96" s="50">
        <v>627797.79</v>
      </c>
      <c r="V96" s="50">
        <f t="shared" si="17"/>
        <v>596407.9</v>
      </c>
      <c r="W96" s="53">
        <f t="shared" si="23"/>
        <v>713262.92999999993</v>
      </c>
      <c r="X96" s="1"/>
      <c r="Y96" s="1"/>
    </row>
    <row r="97" spans="1:25" s="56" customFormat="1" ht="12.75" x14ac:dyDescent="0.2">
      <c r="A97" s="56">
        <v>211</v>
      </c>
      <c r="B97" s="56" t="s">
        <v>116</v>
      </c>
      <c r="C97" s="56" t="b">
        <f t="shared" si="18"/>
        <v>1</v>
      </c>
      <c r="D97" s="56">
        <v>211</v>
      </c>
      <c r="E97" s="54" t="s">
        <v>116</v>
      </c>
      <c r="F97" s="49">
        <v>426.55430000000001</v>
      </c>
      <c r="G97" s="49">
        <f t="shared" si="19"/>
        <v>1581996.06</v>
      </c>
      <c r="H97" s="49">
        <v>40.239899999999999</v>
      </c>
      <c r="I97" s="49">
        <f t="shared" si="20"/>
        <v>74620.070000000007</v>
      </c>
      <c r="J97" s="49">
        <v>49.566899999999997</v>
      </c>
      <c r="K97" s="50">
        <f t="shared" si="13"/>
        <v>98896.37</v>
      </c>
      <c r="L97" s="49">
        <v>7</v>
      </c>
      <c r="M97" s="49">
        <f t="shared" si="14"/>
        <v>5079.41</v>
      </c>
      <c r="N97" s="49">
        <v>7</v>
      </c>
      <c r="O97" s="50">
        <f t="shared" si="21"/>
        <v>5079.41</v>
      </c>
      <c r="P97" s="49">
        <f t="shared" si="15"/>
        <v>1765671.3199999998</v>
      </c>
      <c r="Q97" s="55">
        <v>999356</v>
      </c>
      <c r="R97" s="52">
        <f t="shared" si="22"/>
        <v>766315.31999999983</v>
      </c>
      <c r="S97" s="52">
        <v>0</v>
      </c>
      <c r="T97" s="50">
        <f t="shared" si="16"/>
        <v>0</v>
      </c>
      <c r="U97" s="50">
        <v>605554.40000000014</v>
      </c>
      <c r="V97" s="50">
        <f t="shared" si="17"/>
        <v>575276.68000000005</v>
      </c>
      <c r="W97" s="53">
        <f t="shared" si="23"/>
        <v>766315.31999999983</v>
      </c>
      <c r="X97" s="1"/>
      <c r="Y97" s="1"/>
    </row>
    <row r="98" spans="1:25" s="56" customFormat="1" ht="12.75" x14ac:dyDescent="0.2">
      <c r="A98" s="56">
        <v>213</v>
      </c>
      <c r="B98" s="56" t="s">
        <v>117</v>
      </c>
      <c r="C98" s="56" t="b">
        <f t="shared" si="18"/>
        <v>1</v>
      </c>
      <c r="D98" s="56">
        <v>213</v>
      </c>
      <c r="E98" s="54" t="s">
        <v>117</v>
      </c>
      <c r="F98" s="49">
        <v>184.46600000000001</v>
      </c>
      <c r="G98" s="49">
        <f t="shared" si="19"/>
        <v>684143.81</v>
      </c>
      <c r="H98" s="49">
        <v>42.4039</v>
      </c>
      <c r="I98" s="49">
        <f t="shared" si="20"/>
        <v>78632.94</v>
      </c>
      <c r="J98" s="49">
        <v>29.741400000000002</v>
      </c>
      <c r="K98" s="50">
        <f t="shared" si="13"/>
        <v>59340.34</v>
      </c>
      <c r="L98" s="49">
        <v>0</v>
      </c>
      <c r="M98" s="49">
        <f t="shared" si="14"/>
        <v>0</v>
      </c>
      <c r="N98" s="49">
        <v>6.7727000000000004</v>
      </c>
      <c r="O98" s="50">
        <f t="shared" si="21"/>
        <v>4914.47</v>
      </c>
      <c r="P98" s="49">
        <f t="shared" si="15"/>
        <v>827031.55999999994</v>
      </c>
      <c r="Q98" s="55">
        <v>323069</v>
      </c>
      <c r="R98" s="52">
        <f t="shared" si="22"/>
        <v>503962.55999999994</v>
      </c>
      <c r="S98" s="52">
        <v>347765</v>
      </c>
      <c r="T98" s="50">
        <f t="shared" si="16"/>
        <v>347765</v>
      </c>
      <c r="U98" s="50">
        <v>767484.96000000008</v>
      </c>
      <c r="V98" s="50">
        <f t="shared" si="17"/>
        <v>729110.71</v>
      </c>
      <c r="W98" s="53">
        <f t="shared" si="23"/>
        <v>851727.55999999994</v>
      </c>
      <c r="X98" s="1"/>
      <c r="Y98" s="1"/>
    </row>
    <row r="99" spans="1:25" s="56" customFormat="1" ht="12.75" x14ac:dyDescent="0.2">
      <c r="A99" s="56">
        <v>215</v>
      </c>
      <c r="B99" s="56" t="s">
        <v>118</v>
      </c>
      <c r="C99" s="56" t="b">
        <f t="shared" si="18"/>
        <v>1</v>
      </c>
      <c r="D99" s="56">
        <v>215</v>
      </c>
      <c r="E99" s="54" t="s">
        <v>118</v>
      </c>
      <c r="F99" s="49">
        <v>581.00109999999995</v>
      </c>
      <c r="G99" s="49">
        <f t="shared" si="19"/>
        <v>2154805.2599999998</v>
      </c>
      <c r="H99" s="49">
        <v>43.132999999999996</v>
      </c>
      <c r="I99" s="49">
        <f t="shared" si="20"/>
        <v>79984.97</v>
      </c>
      <c r="J99" s="49">
        <v>59.796599999999998</v>
      </c>
      <c r="K99" s="50">
        <f t="shared" si="13"/>
        <v>119306.77</v>
      </c>
      <c r="L99" s="49">
        <v>7.66</v>
      </c>
      <c r="M99" s="49">
        <f t="shared" si="14"/>
        <v>5558.33</v>
      </c>
      <c r="N99" s="49">
        <v>4</v>
      </c>
      <c r="O99" s="50">
        <f t="shared" si="21"/>
        <v>2902.52</v>
      </c>
      <c r="P99" s="49">
        <f t="shared" si="15"/>
        <v>2362557.85</v>
      </c>
      <c r="Q99" s="55">
        <v>1658276</v>
      </c>
      <c r="R99" s="52">
        <f t="shared" si="22"/>
        <v>704281.85000000009</v>
      </c>
      <c r="S99" s="52">
        <v>19719</v>
      </c>
      <c r="T99" s="50">
        <f t="shared" si="16"/>
        <v>19719</v>
      </c>
      <c r="U99" s="50">
        <v>667583.43999999948</v>
      </c>
      <c r="V99" s="50">
        <f t="shared" si="17"/>
        <v>634204.27</v>
      </c>
      <c r="W99" s="53">
        <f t="shared" si="23"/>
        <v>724000.85000000009</v>
      </c>
      <c r="X99" s="1"/>
      <c r="Y99" s="1"/>
    </row>
    <row r="100" spans="1:25" s="56" customFormat="1" ht="12.75" x14ac:dyDescent="0.2">
      <c r="A100" s="56">
        <v>219</v>
      </c>
      <c r="B100" s="56" t="s">
        <v>119</v>
      </c>
      <c r="C100" s="56" t="b">
        <f t="shared" si="18"/>
        <v>1</v>
      </c>
      <c r="D100" s="56">
        <v>219</v>
      </c>
      <c r="E100" s="54" t="s">
        <v>119</v>
      </c>
      <c r="F100" s="49">
        <v>243.27119999999999</v>
      </c>
      <c r="G100" s="49">
        <f t="shared" si="19"/>
        <v>902239.36</v>
      </c>
      <c r="H100" s="49">
        <v>102.9045</v>
      </c>
      <c r="I100" s="49">
        <f t="shared" si="20"/>
        <v>190824.05</v>
      </c>
      <c r="J100" s="49">
        <v>32.801299999999998</v>
      </c>
      <c r="K100" s="50">
        <f t="shared" si="13"/>
        <v>65445.48</v>
      </c>
      <c r="L100" s="49">
        <v>4</v>
      </c>
      <c r="M100" s="49">
        <f t="shared" si="14"/>
        <v>2902.52</v>
      </c>
      <c r="N100" s="49">
        <v>1</v>
      </c>
      <c r="O100" s="50">
        <f t="shared" si="21"/>
        <v>725.63</v>
      </c>
      <c r="P100" s="49">
        <f t="shared" si="15"/>
        <v>1162137.0399999998</v>
      </c>
      <c r="Q100" s="55">
        <v>234603</v>
      </c>
      <c r="R100" s="52">
        <f t="shared" si="22"/>
        <v>927534.0399999998</v>
      </c>
      <c r="S100" s="52">
        <v>1186140</v>
      </c>
      <c r="T100" s="50">
        <f t="shared" si="16"/>
        <v>1186140</v>
      </c>
      <c r="U100" s="50">
        <v>1898309.94</v>
      </c>
      <c r="V100" s="50">
        <f t="shared" si="17"/>
        <v>1803394.44</v>
      </c>
      <c r="W100" s="53">
        <f t="shared" si="23"/>
        <v>2113674.04</v>
      </c>
      <c r="X100" s="1"/>
      <c r="Y100" s="1"/>
    </row>
    <row r="101" spans="1:25" s="56" customFormat="1" ht="12.75" x14ac:dyDescent="0.2">
      <c r="A101" s="56">
        <v>221</v>
      </c>
      <c r="B101" s="56" t="s">
        <v>120</v>
      </c>
      <c r="C101" s="56" t="b">
        <f t="shared" si="18"/>
        <v>1</v>
      </c>
      <c r="D101" s="56">
        <v>221</v>
      </c>
      <c r="E101" s="54" t="s">
        <v>120</v>
      </c>
      <c r="F101" s="49">
        <v>45.028100000000002</v>
      </c>
      <c r="G101" s="49">
        <f t="shared" si="19"/>
        <v>166999.32</v>
      </c>
      <c r="H101" s="49">
        <v>26.859500000000001</v>
      </c>
      <c r="I101" s="49">
        <f t="shared" si="20"/>
        <v>49807.72</v>
      </c>
      <c r="J101" s="49">
        <v>13.4438</v>
      </c>
      <c r="K101" s="50">
        <f t="shared" si="13"/>
        <v>26823.200000000001</v>
      </c>
      <c r="L101" s="49">
        <v>0</v>
      </c>
      <c r="M101" s="49">
        <f t="shared" si="14"/>
        <v>0</v>
      </c>
      <c r="N101" s="49">
        <v>1</v>
      </c>
      <c r="O101" s="50">
        <f t="shared" si="21"/>
        <v>725.63</v>
      </c>
      <c r="P101" s="49">
        <f t="shared" si="15"/>
        <v>244355.87000000002</v>
      </c>
      <c r="Q101" s="55">
        <v>252699</v>
      </c>
      <c r="R101" s="52">
        <f t="shared" si="22"/>
        <v>0</v>
      </c>
      <c r="S101" s="52">
        <v>204912</v>
      </c>
      <c r="T101" s="50">
        <f t="shared" si="16"/>
        <v>0</v>
      </c>
      <c r="U101" s="50">
        <v>0</v>
      </c>
      <c r="V101" s="50">
        <f t="shared" si="17"/>
        <v>0</v>
      </c>
      <c r="W101" s="53">
        <f t="shared" si="23"/>
        <v>0</v>
      </c>
      <c r="X101" s="1"/>
      <c r="Y101" s="1"/>
    </row>
    <row r="102" spans="1:25" s="56" customFormat="1" ht="12.75" x14ac:dyDescent="0.2">
      <c r="A102" s="56">
        <v>222</v>
      </c>
      <c r="B102" s="56" t="s">
        <v>121</v>
      </c>
      <c r="C102" s="56" t="b">
        <f t="shared" si="18"/>
        <v>1</v>
      </c>
      <c r="D102" s="56">
        <v>222</v>
      </c>
      <c r="E102" s="54" t="s">
        <v>121</v>
      </c>
      <c r="F102" s="49">
        <v>2</v>
      </c>
      <c r="G102" s="49">
        <f t="shared" si="19"/>
        <v>7417.56</v>
      </c>
      <c r="H102" s="49">
        <v>0</v>
      </c>
      <c r="I102" s="49">
        <f t="shared" si="20"/>
        <v>0</v>
      </c>
      <c r="J102" s="49">
        <v>0</v>
      </c>
      <c r="K102" s="50">
        <f t="shared" si="13"/>
        <v>0</v>
      </c>
      <c r="L102" s="49">
        <v>0</v>
      </c>
      <c r="M102" s="49">
        <f t="shared" si="14"/>
        <v>0</v>
      </c>
      <c r="N102" s="49">
        <v>0</v>
      </c>
      <c r="O102" s="50">
        <f t="shared" si="21"/>
        <v>0</v>
      </c>
      <c r="P102" s="49">
        <f t="shared" si="15"/>
        <v>7417.56</v>
      </c>
      <c r="Q102" s="55">
        <v>162868</v>
      </c>
      <c r="R102" s="52">
        <f t="shared" si="22"/>
        <v>0</v>
      </c>
      <c r="S102" s="52">
        <v>0</v>
      </c>
      <c r="T102" s="50">
        <f t="shared" si="16"/>
        <v>0</v>
      </c>
      <c r="U102" s="50">
        <v>0</v>
      </c>
      <c r="V102" s="50">
        <f t="shared" si="17"/>
        <v>0</v>
      </c>
      <c r="W102" s="53">
        <f t="shared" si="23"/>
        <v>0</v>
      </c>
      <c r="X102" s="1"/>
      <c r="Y102" s="1"/>
    </row>
    <row r="103" spans="1:25" s="56" customFormat="1" ht="12.75" x14ac:dyDescent="0.2">
      <c r="A103" s="56">
        <v>223</v>
      </c>
      <c r="B103" s="56" t="s">
        <v>122</v>
      </c>
      <c r="C103" s="56" t="b">
        <f t="shared" si="18"/>
        <v>1</v>
      </c>
      <c r="D103" s="56">
        <v>223</v>
      </c>
      <c r="E103" s="54" t="s">
        <v>122</v>
      </c>
      <c r="F103" s="49">
        <v>1256.5502000000001</v>
      </c>
      <c r="G103" s="49">
        <f t="shared" si="19"/>
        <v>4660268.25</v>
      </c>
      <c r="H103" s="49">
        <v>114.254</v>
      </c>
      <c r="I103" s="49">
        <f t="shared" si="20"/>
        <v>211870.33</v>
      </c>
      <c r="J103" s="49">
        <v>216.6361</v>
      </c>
      <c r="K103" s="50">
        <f t="shared" si="13"/>
        <v>432234.51</v>
      </c>
      <c r="L103" s="49">
        <v>4.7</v>
      </c>
      <c r="M103" s="49">
        <f t="shared" si="14"/>
        <v>3410.46</v>
      </c>
      <c r="N103" s="49">
        <v>25</v>
      </c>
      <c r="O103" s="50">
        <f t="shared" si="21"/>
        <v>18140.75</v>
      </c>
      <c r="P103" s="49">
        <f t="shared" si="15"/>
        <v>5325924.3</v>
      </c>
      <c r="Q103" s="55">
        <v>2554979</v>
      </c>
      <c r="R103" s="52">
        <f t="shared" si="22"/>
        <v>2770945.3</v>
      </c>
      <c r="S103" s="52">
        <v>13676</v>
      </c>
      <c r="T103" s="50">
        <f t="shared" si="16"/>
        <v>13676</v>
      </c>
      <c r="U103" s="50">
        <v>2768048.1899999995</v>
      </c>
      <c r="V103" s="50">
        <f t="shared" si="17"/>
        <v>2629645.7799999998</v>
      </c>
      <c r="W103" s="53">
        <f t="shared" si="23"/>
        <v>2784621.3</v>
      </c>
      <c r="X103" s="1"/>
      <c r="Y103" s="1"/>
    </row>
    <row r="104" spans="1:25" s="56" customFormat="1" ht="12.75" x14ac:dyDescent="0.2">
      <c r="A104" s="56">
        <v>225</v>
      </c>
      <c r="B104" s="56" t="s">
        <v>123</v>
      </c>
      <c r="C104" s="56" t="b">
        <f t="shared" si="18"/>
        <v>1</v>
      </c>
      <c r="D104" s="56">
        <v>225</v>
      </c>
      <c r="E104" s="54" t="s">
        <v>123</v>
      </c>
      <c r="F104" s="49">
        <v>1551.8668</v>
      </c>
      <c r="G104" s="49">
        <f t="shared" si="19"/>
        <v>5755532.5499999998</v>
      </c>
      <c r="H104" s="49">
        <v>243.31829999999999</v>
      </c>
      <c r="I104" s="49">
        <f t="shared" si="20"/>
        <v>451204.59</v>
      </c>
      <c r="J104" s="49">
        <v>215.0042</v>
      </c>
      <c r="K104" s="50">
        <f t="shared" si="13"/>
        <v>428978.53</v>
      </c>
      <c r="L104" s="49">
        <v>29.4772</v>
      </c>
      <c r="M104" s="49">
        <f t="shared" si="14"/>
        <v>21389.54</v>
      </c>
      <c r="N104" s="49">
        <v>12.562200000000001</v>
      </c>
      <c r="O104" s="50">
        <f t="shared" si="21"/>
        <v>9115.51</v>
      </c>
      <c r="P104" s="49">
        <f t="shared" si="15"/>
        <v>6666220.7199999997</v>
      </c>
      <c r="Q104" s="55">
        <v>7275517</v>
      </c>
      <c r="R104" s="52">
        <f t="shared" si="22"/>
        <v>0</v>
      </c>
      <c r="S104" s="52">
        <v>0</v>
      </c>
      <c r="T104" s="50">
        <f t="shared" si="16"/>
        <v>0</v>
      </c>
      <c r="U104" s="50">
        <v>0</v>
      </c>
      <c r="V104" s="50">
        <f t="shared" si="17"/>
        <v>0</v>
      </c>
      <c r="W104" s="53">
        <f t="shared" si="23"/>
        <v>0</v>
      </c>
      <c r="X104" s="1"/>
      <c r="Y104" s="1"/>
    </row>
    <row r="105" spans="1:25" s="56" customFormat="1" ht="12.75" x14ac:dyDescent="0.2">
      <c r="A105" s="56">
        <v>227</v>
      </c>
      <c r="B105" s="56" t="s">
        <v>124</v>
      </c>
      <c r="C105" s="56" t="b">
        <f t="shared" si="18"/>
        <v>1</v>
      </c>
      <c r="D105" s="56">
        <v>227</v>
      </c>
      <c r="E105" s="54" t="s">
        <v>124</v>
      </c>
      <c r="F105" s="49">
        <v>320.8621</v>
      </c>
      <c r="G105" s="49">
        <f t="shared" si="19"/>
        <v>1190006.94</v>
      </c>
      <c r="H105" s="49">
        <v>20.023700000000002</v>
      </c>
      <c r="I105" s="49">
        <f t="shared" si="20"/>
        <v>37131.550000000003</v>
      </c>
      <c r="J105" s="49">
        <v>42.523200000000003</v>
      </c>
      <c r="K105" s="50">
        <f t="shared" si="13"/>
        <v>84842.71</v>
      </c>
      <c r="L105" s="49">
        <v>2.2472000000000003</v>
      </c>
      <c r="M105" s="49">
        <f t="shared" si="14"/>
        <v>1630.64</v>
      </c>
      <c r="N105" s="49">
        <v>5</v>
      </c>
      <c r="O105" s="50">
        <f t="shared" si="21"/>
        <v>3628.15</v>
      </c>
      <c r="P105" s="49">
        <f t="shared" si="15"/>
        <v>1317239.9899999998</v>
      </c>
      <c r="Q105" s="55">
        <v>1009135</v>
      </c>
      <c r="R105" s="52">
        <f t="shared" si="22"/>
        <v>308104.98999999976</v>
      </c>
      <c r="S105" s="52">
        <v>0</v>
      </c>
      <c r="T105" s="50">
        <f t="shared" si="16"/>
        <v>0</v>
      </c>
      <c r="U105" s="50">
        <v>283268.68000000017</v>
      </c>
      <c r="V105" s="50">
        <f t="shared" si="17"/>
        <v>269105.25</v>
      </c>
      <c r="W105" s="53">
        <f t="shared" si="23"/>
        <v>308104.98999999976</v>
      </c>
      <c r="X105" s="1"/>
      <c r="Y105" s="1"/>
    </row>
    <row r="106" spans="1:25" s="56" customFormat="1" ht="12.75" x14ac:dyDescent="0.2">
      <c r="A106" s="56">
        <v>231</v>
      </c>
      <c r="B106" s="56" t="s">
        <v>125</v>
      </c>
      <c r="C106" s="56" t="b">
        <f t="shared" si="18"/>
        <v>1</v>
      </c>
      <c r="D106" s="56">
        <v>231</v>
      </c>
      <c r="E106" s="54" t="s">
        <v>125</v>
      </c>
      <c r="F106" s="49">
        <v>161.8467</v>
      </c>
      <c r="G106" s="49">
        <f t="shared" si="19"/>
        <v>600253.80000000005</v>
      </c>
      <c r="H106" s="49">
        <v>23.051100000000002</v>
      </c>
      <c r="I106" s="49">
        <f t="shared" si="20"/>
        <v>42745.5</v>
      </c>
      <c r="J106" s="49">
        <v>19.9773</v>
      </c>
      <c r="K106" s="50">
        <f t="shared" si="13"/>
        <v>39858.910000000003</v>
      </c>
      <c r="L106" s="49">
        <v>0</v>
      </c>
      <c r="M106" s="49">
        <f t="shared" si="14"/>
        <v>0</v>
      </c>
      <c r="N106" s="49">
        <v>5</v>
      </c>
      <c r="O106" s="50">
        <f t="shared" si="21"/>
        <v>3628.15</v>
      </c>
      <c r="P106" s="49">
        <f t="shared" si="15"/>
        <v>686486.3600000001</v>
      </c>
      <c r="Q106" s="55">
        <v>560110</v>
      </c>
      <c r="R106" s="52">
        <f t="shared" si="22"/>
        <v>126376.3600000001</v>
      </c>
      <c r="S106" s="52">
        <v>128961</v>
      </c>
      <c r="T106" s="50">
        <f t="shared" si="16"/>
        <v>128961</v>
      </c>
      <c r="U106" s="50">
        <v>231012.32999999996</v>
      </c>
      <c r="V106" s="50">
        <f t="shared" si="17"/>
        <v>219461.71</v>
      </c>
      <c r="W106" s="53">
        <f t="shared" si="23"/>
        <v>255337.3600000001</v>
      </c>
      <c r="X106" s="1"/>
      <c r="Y106" s="1"/>
    </row>
    <row r="107" spans="1:25" s="56" customFormat="1" ht="12.75" x14ac:dyDescent="0.2">
      <c r="A107" s="56">
        <v>233</v>
      </c>
      <c r="B107" s="57" t="s">
        <v>126</v>
      </c>
      <c r="C107" s="58" t="b">
        <f t="shared" si="18"/>
        <v>1</v>
      </c>
      <c r="D107" s="56">
        <v>233</v>
      </c>
      <c r="E107" s="54" t="s">
        <v>126</v>
      </c>
      <c r="F107" s="49">
        <v>1144.8892999999998</v>
      </c>
      <c r="G107" s="49">
        <f t="shared" si="19"/>
        <v>4246142.54</v>
      </c>
      <c r="H107" s="49">
        <v>53.861199999999997</v>
      </c>
      <c r="I107" s="49">
        <f t="shared" si="20"/>
        <v>99879.13</v>
      </c>
      <c r="J107" s="49">
        <v>151.55549999999999</v>
      </c>
      <c r="K107" s="50">
        <f t="shared" si="13"/>
        <v>302385.05</v>
      </c>
      <c r="L107" s="49">
        <v>25.9557</v>
      </c>
      <c r="M107" s="49">
        <f t="shared" si="14"/>
        <v>18834.23</v>
      </c>
      <c r="N107" s="49">
        <v>5</v>
      </c>
      <c r="O107" s="50">
        <f t="shared" si="21"/>
        <v>3628.15</v>
      </c>
      <c r="P107" s="49">
        <f t="shared" si="15"/>
        <v>4670869.1000000006</v>
      </c>
      <c r="Q107" s="55">
        <v>5102892</v>
      </c>
      <c r="R107" s="52">
        <f t="shared" si="22"/>
        <v>0</v>
      </c>
      <c r="S107" s="52">
        <v>0</v>
      </c>
      <c r="T107" s="50">
        <f t="shared" si="16"/>
        <v>0</v>
      </c>
      <c r="U107" s="50">
        <v>0</v>
      </c>
      <c r="V107" s="50">
        <f t="shared" si="17"/>
        <v>0</v>
      </c>
      <c r="W107" s="53">
        <f t="shared" si="23"/>
        <v>0</v>
      </c>
      <c r="X107" s="1"/>
      <c r="Y107" s="1"/>
    </row>
    <row r="108" spans="1:25" s="56" customFormat="1" ht="12.75" x14ac:dyDescent="0.2">
      <c r="A108" s="56">
        <v>235</v>
      </c>
      <c r="B108" s="56" t="s">
        <v>127</v>
      </c>
      <c r="C108" s="56" t="b">
        <f t="shared" si="18"/>
        <v>1</v>
      </c>
      <c r="D108" s="56">
        <v>235</v>
      </c>
      <c r="E108" s="54" t="s">
        <v>127</v>
      </c>
      <c r="F108" s="49">
        <v>81.933300000000003</v>
      </c>
      <c r="G108" s="49">
        <f t="shared" si="19"/>
        <v>303872.58</v>
      </c>
      <c r="H108" s="49">
        <v>19.4833</v>
      </c>
      <c r="I108" s="49">
        <f t="shared" si="20"/>
        <v>36129.440000000002</v>
      </c>
      <c r="J108" s="49">
        <v>10</v>
      </c>
      <c r="K108" s="50">
        <f t="shared" si="13"/>
        <v>19952.099999999999</v>
      </c>
      <c r="L108" s="49">
        <v>0</v>
      </c>
      <c r="M108" s="49">
        <f t="shared" si="14"/>
        <v>0</v>
      </c>
      <c r="N108" s="49">
        <v>1</v>
      </c>
      <c r="O108" s="50">
        <f t="shared" si="21"/>
        <v>725.63</v>
      </c>
      <c r="P108" s="49">
        <f t="shared" si="15"/>
        <v>360679.75</v>
      </c>
      <c r="Q108" s="55">
        <v>399192</v>
      </c>
      <c r="R108" s="52">
        <f t="shared" si="22"/>
        <v>0</v>
      </c>
      <c r="S108" s="52">
        <v>13345</v>
      </c>
      <c r="T108" s="50">
        <f t="shared" si="16"/>
        <v>0</v>
      </c>
      <c r="U108" s="50">
        <v>0</v>
      </c>
      <c r="V108" s="50">
        <f t="shared" si="17"/>
        <v>0</v>
      </c>
      <c r="W108" s="53">
        <f t="shared" si="23"/>
        <v>0</v>
      </c>
      <c r="X108" s="1"/>
      <c r="Y108" s="1"/>
    </row>
    <row r="109" spans="1:25" s="56" customFormat="1" ht="12.75" x14ac:dyDescent="0.2">
      <c r="A109" s="56">
        <v>236</v>
      </c>
      <c r="B109" s="56" t="s">
        <v>128</v>
      </c>
      <c r="C109" s="56" t="b">
        <f t="shared" si="18"/>
        <v>1</v>
      </c>
      <c r="D109" s="56">
        <v>236</v>
      </c>
      <c r="E109" s="54" t="s">
        <v>128</v>
      </c>
      <c r="F109" s="49">
        <v>2</v>
      </c>
      <c r="G109" s="49">
        <f t="shared" si="19"/>
        <v>7417.56</v>
      </c>
      <c r="H109" s="49">
        <v>0</v>
      </c>
      <c r="I109" s="49">
        <f t="shared" si="20"/>
        <v>0</v>
      </c>
      <c r="J109" s="49">
        <v>0</v>
      </c>
      <c r="K109" s="50">
        <f t="shared" si="13"/>
        <v>0</v>
      </c>
      <c r="L109" s="49">
        <v>0</v>
      </c>
      <c r="M109" s="49">
        <f t="shared" si="14"/>
        <v>0</v>
      </c>
      <c r="N109" s="49">
        <v>0</v>
      </c>
      <c r="O109" s="50">
        <f t="shared" si="21"/>
        <v>0</v>
      </c>
      <c r="P109" s="49">
        <f t="shared" si="15"/>
        <v>7417.56</v>
      </c>
      <c r="Q109" s="55">
        <v>27837</v>
      </c>
      <c r="R109" s="52">
        <f t="shared" si="22"/>
        <v>0</v>
      </c>
      <c r="S109" s="52">
        <v>0</v>
      </c>
      <c r="T109" s="50">
        <f t="shared" si="16"/>
        <v>0</v>
      </c>
      <c r="U109" s="50">
        <v>0</v>
      </c>
      <c r="V109" s="50">
        <f t="shared" si="17"/>
        <v>0</v>
      </c>
      <c r="W109" s="53">
        <f t="shared" si="23"/>
        <v>0</v>
      </c>
      <c r="X109" s="1"/>
      <c r="Y109" s="1"/>
    </row>
    <row r="110" spans="1:25" s="56" customFormat="1" ht="12.75" x14ac:dyDescent="0.2">
      <c r="A110" s="56">
        <v>238</v>
      </c>
      <c r="B110" s="56" t="s">
        <v>129</v>
      </c>
      <c r="C110" s="56" t="b">
        <f t="shared" si="18"/>
        <v>1</v>
      </c>
      <c r="D110" s="56">
        <v>238</v>
      </c>
      <c r="E110" s="54" t="s">
        <v>129</v>
      </c>
      <c r="F110" s="49">
        <v>580.79609999999991</v>
      </c>
      <c r="G110" s="49">
        <f t="shared" si="19"/>
        <v>2154044.96</v>
      </c>
      <c r="H110" s="49">
        <v>234.84960000000001</v>
      </c>
      <c r="I110" s="49">
        <f t="shared" si="20"/>
        <v>435500.4</v>
      </c>
      <c r="J110" s="49">
        <v>113.18600000000001</v>
      </c>
      <c r="K110" s="50">
        <f t="shared" si="13"/>
        <v>225829.84</v>
      </c>
      <c r="L110" s="49">
        <v>3</v>
      </c>
      <c r="M110" s="49">
        <f t="shared" si="14"/>
        <v>2176.89</v>
      </c>
      <c r="N110" s="49">
        <v>7.774</v>
      </c>
      <c r="O110" s="50">
        <f t="shared" si="21"/>
        <v>5641.05</v>
      </c>
      <c r="P110" s="49">
        <f t="shared" si="15"/>
        <v>2823193.1399999997</v>
      </c>
      <c r="Q110" s="55">
        <v>690753</v>
      </c>
      <c r="R110" s="52">
        <f t="shared" si="22"/>
        <v>2132440.1399999997</v>
      </c>
      <c r="S110" s="52">
        <v>2109770</v>
      </c>
      <c r="T110" s="50">
        <f t="shared" si="16"/>
        <v>2109770</v>
      </c>
      <c r="U110" s="50">
        <v>3843676.24</v>
      </c>
      <c r="V110" s="50">
        <f t="shared" si="17"/>
        <v>3651492.43</v>
      </c>
      <c r="W110" s="53">
        <f t="shared" si="23"/>
        <v>4242210.1399999997</v>
      </c>
      <c r="X110" s="1"/>
      <c r="Y110" s="1"/>
    </row>
    <row r="111" spans="1:25" s="56" customFormat="1" ht="12.75" x14ac:dyDescent="0.2">
      <c r="A111" s="56">
        <v>243</v>
      </c>
      <c r="B111" s="56" t="s">
        <v>130</v>
      </c>
      <c r="C111" s="56" t="b">
        <f t="shared" si="18"/>
        <v>1</v>
      </c>
      <c r="D111" s="56">
        <v>243</v>
      </c>
      <c r="E111" s="54" t="s">
        <v>130</v>
      </c>
      <c r="F111" s="49">
        <v>43.671100000000003</v>
      </c>
      <c r="G111" s="49">
        <f t="shared" si="19"/>
        <v>161966.5</v>
      </c>
      <c r="H111" s="49">
        <v>13.07</v>
      </c>
      <c r="I111" s="49">
        <f t="shared" si="20"/>
        <v>24236.75</v>
      </c>
      <c r="J111" s="49">
        <v>6</v>
      </c>
      <c r="K111" s="50">
        <f t="shared" si="13"/>
        <v>11971.26</v>
      </c>
      <c r="L111" s="49">
        <v>0</v>
      </c>
      <c r="M111" s="49">
        <f t="shared" si="14"/>
        <v>0</v>
      </c>
      <c r="N111" s="49">
        <v>0</v>
      </c>
      <c r="O111" s="50">
        <f t="shared" si="21"/>
        <v>0</v>
      </c>
      <c r="P111" s="49">
        <f t="shared" si="15"/>
        <v>198174.51</v>
      </c>
      <c r="Q111" s="55">
        <v>587825</v>
      </c>
      <c r="R111" s="52">
        <f t="shared" si="22"/>
        <v>0</v>
      </c>
      <c r="S111" s="52">
        <v>0</v>
      </c>
      <c r="T111" s="50">
        <f t="shared" si="16"/>
        <v>0</v>
      </c>
      <c r="U111" s="50">
        <v>0</v>
      </c>
      <c r="V111" s="50">
        <f t="shared" si="17"/>
        <v>0</v>
      </c>
      <c r="W111" s="53">
        <f t="shared" si="23"/>
        <v>0</v>
      </c>
      <c r="X111" s="1"/>
      <c r="Y111" s="1"/>
    </row>
    <row r="112" spans="1:25" s="56" customFormat="1" ht="12.75" x14ac:dyDescent="0.2">
      <c r="A112" s="56">
        <v>245</v>
      </c>
      <c r="B112" s="56" t="s">
        <v>131</v>
      </c>
      <c r="C112" s="56" t="b">
        <f t="shared" si="18"/>
        <v>1</v>
      </c>
      <c r="D112" s="56">
        <v>245</v>
      </c>
      <c r="E112" s="54" t="s">
        <v>131</v>
      </c>
      <c r="F112" s="49">
        <v>531.60680000000002</v>
      </c>
      <c r="G112" s="49">
        <f t="shared" si="19"/>
        <v>1971612.67</v>
      </c>
      <c r="H112" s="49">
        <v>123.87320000000001</v>
      </c>
      <c r="I112" s="49">
        <f t="shared" si="20"/>
        <v>229707.98</v>
      </c>
      <c r="J112" s="49">
        <v>82.115600000000001</v>
      </c>
      <c r="K112" s="50">
        <f t="shared" si="13"/>
        <v>163837.87</v>
      </c>
      <c r="L112" s="49">
        <v>0</v>
      </c>
      <c r="M112" s="49">
        <f t="shared" si="14"/>
        <v>0</v>
      </c>
      <c r="N112" s="49">
        <v>4</v>
      </c>
      <c r="O112" s="50">
        <f t="shared" si="21"/>
        <v>2902.52</v>
      </c>
      <c r="P112" s="49">
        <f t="shared" si="15"/>
        <v>2368061.04</v>
      </c>
      <c r="Q112" s="55">
        <v>905358</v>
      </c>
      <c r="R112" s="52">
        <f t="shared" si="22"/>
        <v>1462703.04</v>
      </c>
      <c r="S112" s="52">
        <v>839188</v>
      </c>
      <c r="T112" s="50">
        <f t="shared" si="16"/>
        <v>839188</v>
      </c>
      <c r="U112" s="50">
        <v>2042491.3000000003</v>
      </c>
      <c r="V112" s="50">
        <f t="shared" si="17"/>
        <v>1940366.74</v>
      </c>
      <c r="W112" s="53">
        <f t="shared" si="23"/>
        <v>2301891.04</v>
      </c>
      <c r="X112" s="1"/>
      <c r="Y112" s="1"/>
    </row>
    <row r="113" spans="1:25" s="56" customFormat="1" ht="12.75" x14ac:dyDescent="0.2">
      <c r="A113" s="56">
        <v>247</v>
      </c>
      <c r="B113" s="56" t="s">
        <v>132</v>
      </c>
      <c r="C113" s="56" t="b">
        <f t="shared" si="18"/>
        <v>1</v>
      </c>
      <c r="D113" s="56">
        <v>247</v>
      </c>
      <c r="E113" s="54" t="s">
        <v>132</v>
      </c>
      <c r="F113" s="49">
        <v>111.7495</v>
      </c>
      <c r="G113" s="49">
        <f t="shared" si="19"/>
        <v>414454.31</v>
      </c>
      <c r="H113" s="49">
        <v>29.168600000000001</v>
      </c>
      <c r="I113" s="49">
        <f t="shared" si="20"/>
        <v>54089.67</v>
      </c>
      <c r="J113" s="49">
        <v>19</v>
      </c>
      <c r="K113" s="50">
        <f t="shared" si="13"/>
        <v>37908.99</v>
      </c>
      <c r="L113" s="49">
        <v>0</v>
      </c>
      <c r="M113" s="49">
        <f t="shared" si="14"/>
        <v>0</v>
      </c>
      <c r="N113" s="49">
        <v>0</v>
      </c>
      <c r="O113" s="50">
        <f t="shared" si="21"/>
        <v>0</v>
      </c>
      <c r="P113" s="49">
        <f t="shared" si="15"/>
        <v>506452.97</v>
      </c>
      <c r="Q113" s="55">
        <v>180514</v>
      </c>
      <c r="R113" s="52">
        <f t="shared" si="22"/>
        <v>325938.96999999997</v>
      </c>
      <c r="S113" s="52">
        <v>64565</v>
      </c>
      <c r="T113" s="50">
        <f t="shared" si="16"/>
        <v>64565</v>
      </c>
      <c r="U113" s="50">
        <v>382264.56999999995</v>
      </c>
      <c r="V113" s="50">
        <f t="shared" si="17"/>
        <v>363151.34</v>
      </c>
      <c r="W113" s="53">
        <f t="shared" si="23"/>
        <v>390503.97</v>
      </c>
      <c r="X113" s="1"/>
      <c r="Y113" s="1"/>
    </row>
    <row r="114" spans="1:25" s="56" customFormat="1" ht="12.75" x14ac:dyDescent="0.2">
      <c r="A114" s="56">
        <v>249</v>
      </c>
      <c r="B114" s="56" t="s">
        <v>133</v>
      </c>
      <c r="C114" s="56" t="b">
        <f t="shared" si="18"/>
        <v>1</v>
      </c>
      <c r="D114" s="56">
        <v>249</v>
      </c>
      <c r="E114" s="54" t="s">
        <v>133</v>
      </c>
      <c r="F114" s="49">
        <v>822.05399999999997</v>
      </c>
      <c r="G114" s="49">
        <f t="shared" si="19"/>
        <v>3048817.43</v>
      </c>
      <c r="H114" s="49">
        <v>381.87170000000003</v>
      </c>
      <c r="I114" s="49">
        <f t="shared" si="20"/>
        <v>708135.24</v>
      </c>
      <c r="J114" s="49">
        <v>181.00890000000001</v>
      </c>
      <c r="K114" s="50">
        <f t="shared" si="13"/>
        <v>361150.77</v>
      </c>
      <c r="L114" s="49">
        <v>1.9439</v>
      </c>
      <c r="M114" s="49">
        <f t="shared" si="14"/>
        <v>1410.55</v>
      </c>
      <c r="N114" s="49">
        <v>9</v>
      </c>
      <c r="O114" s="50">
        <f t="shared" si="21"/>
        <v>6530.67</v>
      </c>
      <c r="P114" s="49">
        <f t="shared" si="15"/>
        <v>4126044.6599999997</v>
      </c>
      <c r="Q114" s="55">
        <v>1033828</v>
      </c>
      <c r="R114" s="52">
        <f t="shared" si="22"/>
        <v>3092216.6599999997</v>
      </c>
      <c r="S114" s="52">
        <v>2337908</v>
      </c>
      <c r="T114" s="50">
        <f t="shared" si="16"/>
        <v>2337908</v>
      </c>
      <c r="U114" s="50">
        <v>4938374</v>
      </c>
      <c r="V114" s="50">
        <f t="shared" si="17"/>
        <v>4691455.3</v>
      </c>
      <c r="W114" s="53">
        <f t="shared" si="23"/>
        <v>5430124.6600000001</v>
      </c>
      <c r="X114" s="1"/>
      <c r="Y114" s="1"/>
    </row>
    <row r="115" spans="1:25" s="56" customFormat="1" ht="12.75" x14ac:dyDescent="0.2">
      <c r="A115" s="56">
        <v>255</v>
      </c>
      <c r="B115" s="56" t="s">
        <v>134</v>
      </c>
      <c r="C115" s="56" t="b">
        <f t="shared" si="18"/>
        <v>1</v>
      </c>
      <c r="D115" s="56">
        <v>255</v>
      </c>
      <c r="E115" s="54" t="s">
        <v>134</v>
      </c>
      <c r="F115" s="49">
        <v>530.95000000000005</v>
      </c>
      <c r="G115" s="49">
        <f t="shared" si="19"/>
        <v>1969176.74</v>
      </c>
      <c r="H115" s="49">
        <v>257.49639999999999</v>
      </c>
      <c r="I115" s="49">
        <f t="shared" si="20"/>
        <v>477496.17</v>
      </c>
      <c r="J115" s="49">
        <v>110.57870000000001</v>
      </c>
      <c r="K115" s="50">
        <f t="shared" si="13"/>
        <v>220627.73</v>
      </c>
      <c r="L115" s="49">
        <v>6</v>
      </c>
      <c r="M115" s="49">
        <f t="shared" si="14"/>
        <v>4353.78</v>
      </c>
      <c r="N115" s="49">
        <v>11.9278</v>
      </c>
      <c r="O115" s="50">
        <f t="shared" si="21"/>
        <v>8655.17</v>
      </c>
      <c r="P115" s="49">
        <f t="shared" si="15"/>
        <v>2680309.59</v>
      </c>
      <c r="Q115" s="55">
        <v>503418</v>
      </c>
      <c r="R115" s="52">
        <f t="shared" si="22"/>
        <v>2176891.59</v>
      </c>
      <c r="S115" s="52">
        <v>2455617</v>
      </c>
      <c r="T115" s="50">
        <f t="shared" si="16"/>
        <v>2455617</v>
      </c>
      <c r="U115" s="50">
        <v>4075450.6899999995</v>
      </c>
      <c r="V115" s="50">
        <f t="shared" si="17"/>
        <v>3871678.16</v>
      </c>
      <c r="W115" s="53">
        <f t="shared" si="23"/>
        <v>4632508.59</v>
      </c>
      <c r="X115" s="1"/>
      <c r="Y115" s="1"/>
    </row>
    <row r="116" spans="1:25" s="56" customFormat="1" ht="12.75" x14ac:dyDescent="0.2">
      <c r="A116" s="56">
        <v>257</v>
      </c>
      <c r="B116" s="57" t="s">
        <v>135</v>
      </c>
      <c r="C116" s="58" t="b">
        <f t="shared" si="18"/>
        <v>1</v>
      </c>
      <c r="D116" s="56">
        <v>257</v>
      </c>
      <c r="E116" s="54" t="s">
        <v>135</v>
      </c>
      <c r="F116" s="49">
        <v>212.34050000000002</v>
      </c>
      <c r="G116" s="49">
        <f t="shared" si="19"/>
        <v>787524.2</v>
      </c>
      <c r="H116" s="49">
        <v>49.620100000000001</v>
      </c>
      <c r="I116" s="49">
        <f t="shared" si="20"/>
        <v>92014.52</v>
      </c>
      <c r="J116" s="49">
        <v>41.396700000000003</v>
      </c>
      <c r="K116" s="50">
        <f t="shared" si="13"/>
        <v>82595.11</v>
      </c>
      <c r="L116" s="49">
        <v>2</v>
      </c>
      <c r="M116" s="49">
        <f t="shared" si="14"/>
        <v>1451.26</v>
      </c>
      <c r="N116" s="49">
        <v>6</v>
      </c>
      <c r="O116" s="50">
        <f t="shared" si="21"/>
        <v>4353.78</v>
      </c>
      <c r="P116" s="49">
        <f t="shared" si="15"/>
        <v>967938.87</v>
      </c>
      <c r="Q116" s="55">
        <v>1525275</v>
      </c>
      <c r="R116" s="52">
        <f t="shared" si="22"/>
        <v>0</v>
      </c>
      <c r="S116" s="52">
        <v>0</v>
      </c>
      <c r="T116" s="50">
        <f t="shared" si="16"/>
        <v>0</v>
      </c>
      <c r="U116" s="50">
        <v>0</v>
      </c>
      <c r="V116" s="50">
        <f t="shared" si="17"/>
        <v>0</v>
      </c>
      <c r="W116" s="53">
        <f t="shared" si="23"/>
        <v>0</v>
      </c>
      <c r="X116" s="1"/>
      <c r="Y116" s="1"/>
    </row>
    <row r="117" spans="1:25" s="56" customFormat="1" ht="12.75" x14ac:dyDescent="0.2">
      <c r="A117" s="56">
        <v>259</v>
      </c>
      <c r="B117" s="56" t="s">
        <v>136</v>
      </c>
      <c r="C117" s="56" t="b">
        <f t="shared" si="18"/>
        <v>1</v>
      </c>
      <c r="D117" s="56">
        <v>259</v>
      </c>
      <c r="E117" s="54" t="s">
        <v>136</v>
      </c>
      <c r="F117" s="49">
        <v>1282.2610999999999</v>
      </c>
      <c r="G117" s="49">
        <f t="shared" si="19"/>
        <v>4755624.32</v>
      </c>
      <c r="H117" s="49">
        <v>46.385300000000001</v>
      </c>
      <c r="I117" s="49">
        <f t="shared" si="20"/>
        <v>86015.97</v>
      </c>
      <c r="J117" s="49">
        <v>135.99609999999998</v>
      </c>
      <c r="K117" s="50">
        <f t="shared" si="13"/>
        <v>271340.78000000003</v>
      </c>
      <c r="L117" s="49">
        <v>13.025700000000001</v>
      </c>
      <c r="M117" s="49">
        <f t="shared" si="14"/>
        <v>9451.84</v>
      </c>
      <c r="N117" s="49">
        <v>13.9495</v>
      </c>
      <c r="O117" s="50">
        <f t="shared" si="21"/>
        <v>10122.18</v>
      </c>
      <c r="P117" s="49">
        <f t="shared" si="15"/>
        <v>5132555.09</v>
      </c>
      <c r="Q117" s="55">
        <v>2825064</v>
      </c>
      <c r="R117" s="52">
        <f t="shared" si="22"/>
        <v>2307491.09</v>
      </c>
      <c r="S117" s="52">
        <v>0</v>
      </c>
      <c r="T117" s="50">
        <f t="shared" si="16"/>
        <v>0</v>
      </c>
      <c r="U117" s="50">
        <v>2116789.0199999996</v>
      </c>
      <c r="V117" s="50">
        <f t="shared" si="17"/>
        <v>2010949.57</v>
      </c>
      <c r="W117" s="53">
        <f t="shared" si="23"/>
        <v>2307491.09</v>
      </c>
      <c r="X117" s="1"/>
      <c r="Y117" s="1"/>
    </row>
    <row r="118" spans="1:25" s="56" customFormat="1" ht="12.75" x14ac:dyDescent="0.2">
      <c r="A118" s="56">
        <v>261</v>
      </c>
      <c r="B118" s="56" t="s">
        <v>137</v>
      </c>
      <c r="C118" s="56" t="b">
        <f t="shared" si="18"/>
        <v>1</v>
      </c>
      <c r="D118" s="56">
        <v>261</v>
      </c>
      <c r="E118" s="54" t="s">
        <v>137</v>
      </c>
      <c r="F118" s="49">
        <v>1866.7674999999999</v>
      </c>
      <c r="G118" s="49">
        <f t="shared" si="19"/>
        <v>6923429.9699999997</v>
      </c>
      <c r="H118" s="49">
        <v>326.09719999999999</v>
      </c>
      <c r="I118" s="49">
        <f t="shared" si="20"/>
        <v>604708.13</v>
      </c>
      <c r="J118" s="49">
        <v>269.7627</v>
      </c>
      <c r="K118" s="50">
        <f t="shared" si="13"/>
        <v>538233.24</v>
      </c>
      <c r="L118" s="49">
        <v>58.646700000000003</v>
      </c>
      <c r="M118" s="49">
        <f t="shared" si="14"/>
        <v>42555.8</v>
      </c>
      <c r="N118" s="49">
        <v>30</v>
      </c>
      <c r="O118" s="50">
        <f t="shared" si="21"/>
        <v>21768.9</v>
      </c>
      <c r="P118" s="49">
        <f t="shared" si="15"/>
        <v>8130696.04</v>
      </c>
      <c r="Q118" s="55">
        <v>4189791</v>
      </c>
      <c r="R118" s="52">
        <f t="shared" si="22"/>
        <v>3940905.04</v>
      </c>
      <c r="S118" s="52">
        <v>0</v>
      </c>
      <c r="T118" s="50">
        <f t="shared" si="16"/>
        <v>0</v>
      </c>
      <c r="U118" s="50">
        <v>3972631.790000001</v>
      </c>
      <c r="V118" s="50">
        <f t="shared" si="17"/>
        <v>3774000.2</v>
      </c>
      <c r="W118" s="53">
        <f t="shared" si="23"/>
        <v>3940905.04</v>
      </c>
      <c r="X118" s="1"/>
      <c r="Y118" s="1"/>
    </row>
    <row r="119" spans="1:25" s="56" customFormat="1" ht="12.75" x14ac:dyDescent="0.2">
      <c r="A119" s="56">
        <v>263</v>
      </c>
      <c r="B119" s="56" t="s">
        <v>138</v>
      </c>
      <c r="C119" s="56" t="b">
        <f t="shared" si="18"/>
        <v>1</v>
      </c>
      <c r="D119" s="56">
        <v>263</v>
      </c>
      <c r="E119" s="54" t="s">
        <v>138</v>
      </c>
      <c r="F119" s="49">
        <v>968.38059999999996</v>
      </c>
      <c r="G119" s="49">
        <f t="shared" si="19"/>
        <v>3591510.6</v>
      </c>
      <c r="H119" s="49">
        <v>81.688900000000004</v>
      </c>
      <c r="I119" s="49">
        <f t="shared" si="20"/>
        <v>151482.26</v>
      </c>
      <c r="J119" s="49">
        <v>173.8672</v>
      </c>
      <c r="K119" s="50">
        <f t="shared" si="13"/>
        <v>346901.58</v>
      </c>
      <c r="L119" s="49">
        <v>1</v>
      </c>
      <c r="M119" s="49">
        <f t="shared" si="14"/>
        <v>725.63</v>
      </c>
      <c r="N119" s="49">
        <v>16.412400000000002</v>
      </c>
      <c r="O119" s="50">
        <f t="shared" si="21"/>
        <v>11909.33</v>
      </c>
      <c r="P119" s="49">
        <f t="shared" si="15"/>
        <v>4102529.4000000004</v>
      </c>
      <c r="Q119" s="55">
        <v>1418230</v>
      </c>
      <c r="R119" s="52">
        <f t="shared" si="22"/>
        <v>2684299.4000000004</v>
      </c>
      <c r="S119" s="52">
        <v>0</v>
      </c>
      <c r="T119" s="50">
        <f t="shared" si="16"/>
        <v>0</v>
      </c>
      <c r="U119" s="50">
        <v>2564541.2400000002</v>
      </c>
      <c r="V119" s="50">
        <f t="shared" si="17"/>
        <v>2436314.1800000002</v>
      </c>
      <c r="W119" s="53">
        <f t="shared" si="23"/>
        <v>2684299.4000000004</v>
      </c>
      <c r="X119" s="1"/>
      <c r="Y119" s="1"/>
    </row>
    <row r="120" spans="1:25" s="56" customFormat="1" ht="12.75" x14ac:dyDescent="0.2">
      <c r="A120" s="56">
        <v>267</v>
      </c>
      <c r="B120" s="56" t="s">
        <v>139</v>
      </c>
      <c r="C120" s="56" t="b">
        <f t="shared" si="18"/>
        <v>1</v>
      </c>
      <c r="D120" s="56">
        <v>267</v>
      </c>
      <c r="E120" s="54" t="s">
        <v>139</v>
      </c>
      <c r="F120" s="49">
        <v>3153.8630000000003</v>
      </c>
      <c r="G120" s="49">
        <f t="shared" si="19"/>
        <v>11696984.02</v>
      </c>
      <c r="H120" s="49">
        <v>578.91539999999998</v>
      </c>
      <c r="I120" s="49">
        <f t="shared" si="20"/>
        <v>1073529.1399999999</v>
      </c>
      <c r="J120" s="49">
        <v>492.62040000000002</v>
      </c>
      <c r="K120" s="50">
        <f t="shared" si="13"/>
        <v>982881.15</v>
      </c>
      <c r="L120" s="49">
        <v>64.961699999999993</v>
      </c>
      <c r="M120" s="49">
        <f t="shared" si="14"/>
        <v>47138.16</v>
      </c>
      <c r="N120" s="49">
        <v>71.253299999999996</v>
      </c>
      <c r="O120" s="50">
        <f t="shared" si="21"/>
        <v>51703.53</v>
      </c>
      <c r="P120" s="49">
        <f t="shared" si="15"/>
        <v>13852236</v>
      </c>
      <c r="Q120" s="55">
        <v>6267625</v>
      </c>
      <c r="R120" s="52">
        <f t="shared" si="22"/>
        <v>7584611</v>
      </c>
      <c r="S120" s="52">
        <v>0</v>
      </c>
      <c r="T120" s="50">
        <f t="shared" si="16"/>
        <v>0</v>
      </c>
      <c r="U120" s="50">
        <v>7597183.7899999991</v>
      </c>
      <c r="V120" s="50">
        <f t="shared" si="17"/>
        <v>7217324.5999999996</v>
      </c>
      <c r="W120" s="53">
        <f t="shared" si="23"/>
        <v>7584611</v>
      </c>
      <c r="X120" s="1"/>
      <c r="Y120" s="1"/>
    </row>
    <row r="121" spans="1:25" s="56" customFormat="1" ht="12.75" x14ac:dyDescent="0.2">
      <c r="A121" s="56">
        <v>271</v>
      </c>
      <c r="B121" s="56" t="s">
        <v>140</v>
      </c>
      <c r="C121" s="56" t="b">
        <f t="shared" si="18"/>
        <v>1</v>
      </c>
      <c r="D121" s="56">
        <v>271</v>
      </c>
      <c r="E121" s="54" t="s">
        <v>140</v>
      </c>
      <c r="F121" s="49">
        <v>84.822299999999998</v>
      </c>
      <c r="G121" s="49">
        <f t="shared" si="19"/>
        <v>314587.25</v>
      </c>
      <c r="H121" s="49">
        <v>13.9056</v>
      </c>
      <c r="I121" s="49">
        <f t="shared" si="20"/>
        <v>25786.27</v>
      </c>
      <c r="J121" s="49">
        <v>14.972200000000001</v>
      </c>
      <c r="K121" s="50">
        <f t="shared" si="13"/>
        <v>29872.68</v>
      </c>
      <c r="L121" s="49">
        <v>0</v>
      </c>
      <c r="M121" s="49">
        <f t="shared" si="14"/>
        <v>0</v>
      </c>
      <c r="N121" s="49">
        <v>0</v>
      </c>
      <c r="O121" s="50">
        <f t="shared" si="21"/>
        <v>0</v>
      </c>
      <c r="P121" s="49">
        <f t="shared" si="15"/>
        <v>370246.2</v>
      </c>
      <c r="Q121" s="55">
        <v>854759</v>
      </c>
      <c r="R121" s="52">
        <f t="shared" si="22"/>
        <v>0</v>
      </c>
      <c r="S121" s="52">
        <v>78127</v>
      </c>
      <c r="T121" s="50">
        <f t="shared" si="16"/>
        <v>0</v>
      </c>
      <c r="U121" s="50">
        <v>0</v>
      </c>
      <c r="V121" s="50">
        <f t="shared" si="17"/>
        <v>0</v>
      </c>
      <c r="W121" s="53">
        <f t="shared" si="23"/>
        <v>0</v>
      </c>
      <c r="X121" s="1"/>
      <c r="Y121" s="1"/>
    </row>
    <row r="122" spans="1:25" s="56" customFormat="1" ht="12.75" x14ac:dyDescent="0.2">
      <c r="A122" s="56">
        <v>273</v>
      </c>
      <c r="B122" s="56" t="s">
        <v>141</v>
      </c>
      <c r="C122" s="56" t="b">
        <f t="shared" si="18"/>
        <v>1</v>
      </c>
      <c r="D122" s="56">
        <v>273</v>
      </c>
      <c r="E122" s="54" t="s">
        <v>141</v>
      </c>
      <c r="F122" s="49">
        <v>684.76319999999998</v>
      </c>
      <c r="G122" s="49">
        <f t="shared" si="19"/>
        <v>2539636.06</v>
      </c>
      <c r="H122" s="49">
        <v>266.61180000000002</v>
      </c>
      <c r="I122" s="49">
        <f t="shared" si="20"/>
        <v>494399.59</v>
      </c>
      <c r="J122" s="49">
        <v>125.5296</v>
      </c>
      <c r="K122" s="50">
        <f t="shared" si="13"/>
        <v>250457.91</v>
      </c>
      <c r="L122" s="49">
        <v>0.84740000000000004</v>
      </c>
      <c r="M122" s="49">
        <f t="shared" si="14"/>
        <v>614.9</v>
      </c>
      <c r="N122" s="49">
        <v>3.25</v>
      </c>
      <c r="O122" s="50">
        <f t="shared" si="21"/>
        <v>2358.3000000000002</v>
      </c>
      <c r="P122" s="49">
        <f t="shared" si="15"/>
        <v>3287466.76</v>
      </c>
      <c r="Q122" s="55">
        <v>979768</v>
      </c>
      <c r="R122" s="52">
        <f t="shared" si="22"/>
        <v>2307698.7599999998</v>
      </c>
      <c r="S122" s="52">
        <v>1210683</v>
      </c>
      <c r="T122" s="50">
        <f t="shared" si="16"/>
        <v>1210683</v>
      </c>
      <c r="U122" s="50">
        <v>3163929.3499999996</v>
      </c>
      <c r="V122" s="50">
        <f t="shared" si="17"/>
        <v>3005732.88</v>
      </c>
      <c r="W122" s="53">
        <f t="shared" si="23"/>
        <v>3518381.76</v>
      </c>
      <c r="X122" s="1"/>
      <c r="Y122" s="1"/>
    </row>
    <row r="123" spans="1:25" s="56" customFormat="1" ht="12.75" x14ac:dyDescent="0.2">
      <c r="A123" s="56">
        <v>275</v>
      </c>
      <c r="B123" s="56" t="s">
        <v>142</v>
      </c>
      <c r="C123" s="56" t="b">
        <f t="shared" si="18"/>
        <v>1</v>
      </c>
      <c r="D123" s="56">
        <v>275</v>
      </c>
      <c r="E123" s="54" t="s">
        <v>142</v>
      </c>
      <c r="F123" s="49">
        <v>127.0318</v>
      </c>
      <c r="G123" s="49">
        <f t="shared" si="19"/>
        <v>471133</v>
      </c>
      <c r="H123" s="49">
        <v>47.758299999999998</v>
      </c>
      <c r="I123" s="49">
        <f t="shared" si="20"/>
        <v>88562.04</v>
      </c>
      <c r="J123" s="49">
        <v>15.991</v>
      </c>
      <c r="K123" s="50">
        <f t="shared" si="13"/>
        <v>31905.4</v>
      </c>
      <c r="L123" s="49">
        <v>0.99099999999999999</v>
      </c>
      <c r="M123" s="49">
        <f t="shared" si="14"/>
        <v>719.1</v>
      </c>
      <c r="N123" s="49">
        <v>1</v>
      </c>
      <c r="O123" s="50">
        <f t="shared" si="21"/>
        <v>725.63</v>
      </c>
      <c r="P123" s="49">
        <f t="shared" si="15"/>
        <v>593045.17000000004</v>
      </c>
      <c r="Q123" s="55">
        <v>257660</v>
      </c>
      <c r="R123" s="52">
        <f t="shared" si="22"/>
        <v>335385.17000000004</v>
      </c>
      <c r="S123" s="52">
        <v>208016</v>
      </c>
      <c r="T123" s="50">
        <f t="shared" si="16"/>
        <v>208016</v>
      </c>
      <c r="U123" s="50">
        <v>468417.49000000005</v>
      </c>
      <c r="V123" s="50">
        <f t="shared" si="17"/>
        <v>444996.62</v>
      </c>
      <c r="W123" s="53">
        <f t="shared" si="23"/>
        <v>543401.17000000004</v>
      </c>
      <c r="X123" s="1"/>
      <c r="Y123" s="1"/>
    </row>
    <row r="124" spans="1:25" s="56" customFormat="1" ht="12.75" x14ac:dyDescent="0.2">
      <c r="A124" s="56">
        <v>279</v>
      </c>
      <c r="B124" s="56" t="s">
        <v>143</v>
      </c>
      <c r="C124" s="56" t="b">
        <f t="shared" si="18"/>
        <v>1</v>
      </c>
      <c r="D124" s="56">
        <v>279</v>
      </c>
      <c r="E124" s="54" t="s">
        <v>143</v>
      </c>
      <c r="F124" s="49">
        <v>2504.7689999999998</v>
      </c>
      <c r="G124" s="49">
        <f t="shared" si="19"/>
        <v>9289637.1699999999</v>
      </c>
      <c r="H124" s="49">
        <v>985.73890000000006</v>
      </c>
      <c r="I124" s="49">
        <f t="shared" si="20"/>
        <v>1827934.5</v>
      </c>
      <c r="J124" s="49">
        <v>542.32690000000002</v>
      </c>
      <c r="K124" s="50">
        <f t="shared" si="13"/>
        <v>1082056.05</v>
      </c>
      <c r="L124" s="49">
        <v>40.122100000000003</v>
      </c>
      <c r="M124" s="49">
        <f t="shared" si="14"/>
        <v>29113.8</v>
      </c>
      <c r="N124" s="49">
        <v>22.505600000000001</v>
      </c>
      <c r="O124" s="50">
        <f t="shared" si="21"/>
        <v>16330.74</v>
      </c>
      <c r="P124" s="49">
        <f t="shared" si="15"/>
        <v>12245072.260000002</v>
      </c>
      <c r="Q124" s="55">
        <v>3727087</v>
      </c>
      <c r="R124" s="52">
        <f t="shared" si="22"/>
        <v>8517985.2600000016</v>
      </c>
      <c r="S124" s="52">
        <v>3556155</v>
      </c>
      <c r="T124" s="50">
        <f t="shared" si="16"/>
        <v>3556155</v>
      </c>
      <c r="U124" s="50">
        <v>11146857.259999998</v>
      </c>
      <c r="V124" s="50">
        <f t="shared" si="17"/>
        <v>10589514.4</v>
      </c>
      <c r="W124" s="53">
        <f t="shared" si="23"/>
        <v>12074140.260000002</v>
      </c>
      <c r="X124" s="1"/>
      <c r="Y124" s="1"/>
    </row>
    <row r="125" spans="1:25" s="56" customFormat="1" ht="12.75" x14ac:dyDescent="0.2">
      <c r="A125" s="56">
        <v>281</v>
      </c>
      <c r="B125" s="56" t="s">
        <v>144</v>
      </c>
      <c r="C125" s="56" t="b">
        <f t="shared" si="18"/>
        <v>1</v>
      </c>
      <c r="D125" s="56">
        <v>281</v>
      </c>
      <c r="E125" s="54" t="s">
        <v>144</v>
      </c>
      <c r="F125" s="49">
        <v>304.4889</v>
      </c>
      <c r="G125" s="49">
        <f t="shared" si="19"/>
        <v>1129282.3400000001</v>
      </c>
      <c r="H125" s="49">
        <v>36.0167</v>
      </c>
      <c r="I125" s="49">
        <f t="shared" si="20"/>
        <v>66788.649999999994</v>
      </c>
      <c r="J125" s="49">
        <v>55.211199999999998</v>
      </c>
      <c r="K125" s="50">
        <f t="shared" si="13"/>
        <v>110157.94</v>
      </c>
      <c r="L125" s="49">
        <v>0</v>
      </c>
      <c r="M125" s="49">
        <f t="shared" si="14"/>
        <v>0</v>
      </c>
      <c r="N125" s="49">
        <v>3</v>
      </c>
      <c r="O125" s="50">
        <f t="shared" si="21"/>
        <v>2176.89</v>
      </c>
      <c r="P125" s="49">
        <f t="shared" si="15"/>
        <v>1308405.8199999998</v>
      </c>
      <c r="Q125" s="55">
        <v>712363</v>
      </c>
      <c r="R125" s="52">
        <f t="shared" si="22"/>
        <v>596042.81999999983</v>
      </c>
      <c r="S125" s="52">
        <v>0</v>
      </c>
      <c r="T125" s="50">
        <f t="shared" si="16"/>
        <v>0</v>
      </c>
      <c r="U125" s="50">
        <v>554376.58000000007</v>
      </c>
      <c r="V125" s="50">
        <f t="shared" si="17"/>
        <v>526657.75</v>
      </c>
      <c r="W125" s="53">
        <f t="shared" si="23"/>
        <v>596042.81999999983</v>
      </c>
      <c r="X125" s="1"/>
      <c r="Y125" s="1"/>
    </row>
    <row r="126" spans="1:25" s="56" customFormat="1" ht="12.75" x14ac:dyDescent="0.2">
      <c r="A126" s="56">
        <v>283</v>
      </c>
      <c r="B126" s="56" t="s">
        <v>145</v>
      </c>
      <c r="C126" s="56" t="b">
        <f t="shared" si="18"/>
        <v>1</v>
      </c>
      <c r="D126" s="56">
        <v>283</v>
      </c>
      <c r="E126" s="54" t="s">
        <v>145</v>
      </c>
      <c r="F126" s="49">
        <v>736.89269999999999</v>
      </c>
      <c r="G126" s="49">
        <f t="shared" si="19"/>
        <v>2732972.91</v>
      </c>
      <c r="H126" s="49">
        <v>116.7304</v>
      </c>
      <c r="I126" s="49">
        <f t="shared" si="20"/>
        <v>216462.52</v>
      </c>
      <c r="J126" s="49">
        <v>145.98869999999999</v>
      </c>
      <c r="K126" s="50">
        <f t="shared" si="13"/>
        <v>291278.11</v>
      </c>
      <c r="L126" s="49">
        <v>7</v>
      </c>
      <c r="M126" s="49">
        <f t="shared" si="14"/>
        <v>5079.41</v>
      </c>
      <c r="N126" s="49">
        <v>2</v>
      </c>
      <c r="O126" s="50">
        <f t="shared" si="21"/>
        <v>1451.26</v>
      </c>
      <c r="P126" s="49">
        <f t="shared" si="15"/>
        <v>3247244.21</v>
      </c>
      <c r="Q126" s="55">
        <v>1603957</v>
      </c>
      <c r="R126" s="52">
        <f t="shared" si="22"/>
        <v>1643287.21</v>
      </c>
      <c r="S126" s="52">
        <v>0</v>
      </c>
      <c r="T126" s="50">
        <f t="shared" si="16"/>
        <v>0</v>
      </c>
      <c r="U126" s="50">
        <v>1555074.9200000004</v>
      </c>
      <c r="V126" s="50">
        <f t="shared" si="17"/>
        <v>1477321.17</v>
      </c>
      <c r="W126" s="53">
        <f t="shared" si="23"/>
        <v>1643287.21</v>
      </c>
      <c r="X126" s="1"/>
      <c r="Y126" s="1"/>
    </row>
    <row r="127" spans="1:25" s="56" customFormat="1" ht="12.75" x14ac:dyDescent="0.2">
      <c r="A127" s="56">
        <v>285</v>
      </c>
      <c r="B127" s="56" t="s">
        <v>146</v>
      </c>
      <c r="C127" s="56" t="b">
        <f t="shared" si="18"/>
        <v>1</v>
      </c>
      <c r="D127" s="56">
        <v>285</v>
      </c>
      <c r="E127" s="54" t="s">
        <v>146</v>
      </c>
      <c r="F127" s="49">
        <v>1889.1252999999999</v>
      </c>
      <c r="G127" s="49">
        <f t="shared" si="19"/>
        <v>7006350.1299999999</v>
      </c>
      <c r="H127" s="49">
        <v>1074.5930000000001</v>
      </c>
      <c r="I127" s="49">
        <f t="shared" si="20"/>
        <v>1992703.77</v>
      </c>
      <c r="J127" s="49">
        <v>355.74220000000003</v>
      </c>
      <c r="K127" s="50">
        <f t="shared" si="13"/>
        <v>709780.39</v>
      </c>
      <c r="L127" s="49">
        <v>28.607399999999998</v>
      </c>
      <c r="M127" s="49">
        <f t="shared" si="14"/>
        <v>20758.39</v>
      </c>
      <c r="N127" s="49">
        <v>21</v>
      </c>
      <c r="O127" s="50">
        <f t="shared" si="21"/>
        <v>15238.23</v>
      </c>
      <c r="P127" s="49">
        <f t="shared" si="15"/>
        <v>9744830.910000002</v>
      </c>
      <c r="Q127" s="55">
        <v>4475666</v>
      </c>
      <c r="R127" s="52">
        <f t="shared" si="22"/>
        <v>5269164.910000002</v>
      </c>
      <c r="S127" s="52">
        <v>1463505</v>
      </c>
      <c r="T127" s="50">
        <f t="shared" si="16"/>
        <v>1463505</v>
      </c>
      <c r="U127" s="50">
        <v>5946585.2199999979</v>
      </c>
      <c r="V127" s="50">
        <f t="shared" si="17"/>
        <v>5649255.96</v>
      </c>
      <c r="W127" s="53">
        <f t="shared" si="23"/>
        <v>6732669.910000002</v>
      </c>
      <c r="X127" s="1"/>
      <c r="Y127" s="1"/>
    </row>
    <row r="128" spans="1:25" s="56" customFormat="1" ht="12.75" x14ac:dyDescent="0.2">
      <c r="A128" s="56">
        <v>287</v>
      </c>
      <c r="B128" s="56" t="s">
        <v>147</v>
      </c>
      <c r="C128" s="56" t="b">
        <f t="shared" si="18"/>
        <v>1</v>
      </c>
      <c r="D128" s="56">
        <v>287</v>
      </c>
      <c r="E128" s="54" t="s">
        <v>147</v>
      </c>
      <c r="F128" s="49">
        <v>413.16339999999997</v>
      </c>
      <c r="G128" s="49">
        <f t="shared" si="19"/>
        <v>1532332.15</v>
      </c>
      <c r="H128" s="49">
        <v>203.8083</v>
      </c>
      <c r="I128" s="49">
        <f t="shared" si="20"/>
        <v>377938.04</v>
      </c>
      <c r="J128" s="49">
        <v>89.523799999999994</v>
      </c>
      <c r="K128" s="50">
        <f t="shared" si="13"/>
        <v>178618.78</v>
      </c>
      <c r="L128" s="49">
        <v>0</v>
      </c>
      <c r="M128" s="49">
        <f t="shared" si="14"/>
        <v>0</v>
      </c>
      <c r="N128" s="49">
        <v>3</v>
      </c>
      <c r="O128" s="50">
        <f t="shared" si="21"/>
        <v>2176.89</v>
      </c>
      <c r="P128" s="49">
        <f t="shared" si="15"/>
        <v>2091065.8599999999</v>
      </c>
      <c r="Q128" s="55">
        <v>481203</v>
      </c>
      <c r="R128" s="52">
        <f t="shared" si="22"/>
        <v>1609862.8599999999</v>
      </c>
      <c r="S128" s="52">
        <v>1995143</v>
      </c>
      <c r="T128" s="50">
        <f t="shared" si="16"/>
        <v>1995143</v>
      </c>
      <c r="U128" s="50">
        <v>3188735.68</v>
      </c>
      <c r="V128" s="50">
        <f t="shared" si="17"/>
        <v>3029298.9</v>
      </c>
      <c r="W128" s="53">
        <f t="shared" si="23"/>
        <v>3605005.86</v>
      </c>
      <c r="X128" s="1"/>
      <c r="Y128" s="1"/>
    </row>
    <row r="129" spans="1:25" s="56" customFormat="1" ht="12.75" x14ac:dyDescent="0.2">
      <c r="A129" s="56">
        <v>291</v>
      </c>
      <c r="B129" s="56" t="s">
        <v>148</v>
      </c>
      <c r="C129" s="56" t="b">
        <f t="shared" si="18"/>
        <v>1</v>
      </c>
      <c r="D129" s="56">
        <v>291</v>
      </c>
      <c r="E129" s="54" t="s">
        <v>148</v>
      </c>
      <c r="F129" s="49">
        <v>52.332500000000003</v>
      </c>
      <c r="G129" s="49">
        <f t="shared" si="19"/>
        <v>194089.73</v>
      </c>
      <c r="H129" s="49">
        <v>11</v>
      </c>
      <c r="I129" s="49">
        <f t="shared" si="20"/>
        <v>20398.18</v>
      </c>
      <c r="J129" s="49">
        <v>11.4556</v>
      </c>
      <c r="K129" s="50">
        <f t="shared" si="13"/>
        <v>22856.33</v>
      </c>
      <c r="L129" s="49">
        <v>0</v>
      </c>
      <c r="M129" s="49">
        <f t="shared" si="14"/>
        <v>0</v>
      </c>
      <c r="N129" s="49">
        <v>1</v>
      </c>
      <c r="O129" s="50">
        <f t="shared" si="21"/>
        <v>725.63</v>
      </c>
      <c r="P129" s="49">
        <f t="shared" si="15"/>
        <v>238069.87</v>
      </c>
      <c r="Q129" s="55">
        <v>92079</v>
      </c>
      <c r="R129" s="52">
        <f t="shared" si="22"/>
        <v>145990.87</v>
      </c>
      <c r="S129" s="52">
        <v>61334</v>
      </c>
      <c r="T129" s="50">
        <f t="shared" si="16"/>
        <v>61334</v>
      </c>
      <c r="U129" s="50">
        <v>177062.39</v>
      </c>
      <c r="V129" s="50">
        <f t="shared" si="17"/>
        <v>168209.27</v>
      </c>
      <c r="W129" s="53">
        <f t="shared" si="23"/>
        <v>207324.87</v>
      </c>
      <c r="X129" s="1"/>
      <c r="Y129" s="1"/>
    </row>
    <row r="130" spans="1:25" s="56" customFormat="1" ht="12.75" x14ac:dyDescent="0.2">
      <c r="A130" s="56">
        <v>293</v>
      </c>
      <c r="B130" s="56" t="s">
        <v>149</v>
      </c>
      <c r="C130" s="56" t="b">
        <f t="shared" si="18"/>
        <v>1</v>
      </c>
      <c r="D130" s="56">
        <v>293</v>
      </c>
      <c r="E130" s="54" t="s">
        <v>149</v>
      </c>
      <c r="F130" s="49">
        <v>57.083399999999997</v>
      </c>
      <c r="G130" s="49">
        <f t="shared" si="19"/>
        <v>211709.77</v>
      </c>
      <c r="H130" s="49">
        <v>18.5167</v>
      </c>
      <c r="I130" s="49">
        <f t="shared" si="20"/>
        <v>34337</v>
      </c>
      <c r="J130" s="49">
        <v>9</v>
      </c>
      <c r="K130" s="50">
        <f t="shared" si="13"/>
        <v>17956.89</v>
      </c>
      <c r="L130" s="49">
        <v>0</v>
      </c>
      <c r="M130" s="49">
        <f t="shared" si="14"/>
        <v>0</v>
      </c>
      <c r="N130" s="49">
        <v>0</v>
      </c>
      <c r="O130" s="50">
        <f t="shared" si="21"/>
        <v>0</v>
      </c>
      <c r="P130" s="49">
        <f t="shared" si="15"/>
        <v>264003.65999999997</v>
      </c>
      <c r="Q130" s="55">
        <v>124440</v>
      </c>
      <c r="R130" s="52">
        <f t="shared" si="22"/>
        <v>139563.65999999997</v>
      </c>
      <c r="S130" s="52">
        <v>174135</v>
      </c>
      <c r="T130" s="50">
        <f t="shared" si="16"/>
        <v>174135</v>
      </c>
      <c r="U130" s="50">
        <v>309515.78000000003</v>
      </c>
      <c r="V130" s="50">
        <f t="shared" si="17"/>
        <v>294039.99</v>
      </c>
      <c r="W130" s="53">
        <f t="shared" si="23"/>
        <v>313698.65999999997</v>
      </c>
      <c r="X130" s="1"/>
      <c r="Y130" s="1"/>
    </row>
    <row r="131" spans="1:25" s="56" customFormat="1" ht="12.75" x14ac:dyDescent="0.2">
      <c r="A131" s="56">
        <v>295</v>
      </c>
      <c r="B131" s="56" t="s">
        <v>150</v>
      </c>
      <c r="C131" s="56" t="b">
        <f t="shared" si="18"/>
        <v>1</v>
      </c>
      <c r="D131" s="56">
        <v>295</v>
      </c>
      <c r="E131" s="54" t="s">
        <v>150</v>
      </c>
      <c r="F131" s="49">
        <v>1290.0382999999999</v>
      </c>
      <c r="G131" s="49">
        <f t="shared" si="19"/>
        <v>4784468.25</v>
      </c>
      <c r="H131" s="49">
        <v>387.37090000000001</v>
      </c>
      <c r="I131" s="49">
        <f t="shared" si="20"/>
        <v>718332.85</v>
      </c>
      <c r="J131" s="49">
        <v>198.13989999999998</v>
      </c>
      <c r="K131" s="50">
        <f t="shared" si="13"/>
        <v>395330.71</v>
      </c>
      <c r="L131" s="49">
        <v>74.350499999999997</v>
      </c>
      <c r="M131" s="49">
        <f t="shared" si="14"/>
        <v>53950.95</v>
      </c>
      <c r="N131" s="49">
        <v>13</v>
      </c>
      <c r="O131" s="50">
        <f t="shared" si="21"/>
        <v>9433.19</v>
      </c>
      <c r="P131" s="49">
        <f t="shared" si="15"/>
        <v>5961515.9500000002</v>
      </c>
      <c r="Q131" s="55">
        <v>4229319</v>
      </c>
      <c r="R131" s="52">
        <f t="shared" si="22"/>
        <v>1732196.9500000002</v>
      </c>
      <c r="S131" s="52">
        <v>768410</v>
      </c>
      <c r="T131" s="50">
        <f t="shared" si="16"/>
        <v>768410</v>
      </c>
      <c r="U131" s="50">
        <v>2179520.9700000002</v>
      </c>
      <c r="V131" s="50">
        <f t="shared" si="17"/>
        <v>2070544.92</v>
      </c>
      <c r="W131" s="53">
        <f t="shared" si="23"/>
        <v>2500606.9500000002</v>
      </c>
      <c r="X131" s="1"/>
      <c r="Y131" s="1"/>
    </row>
    <row r="132" spans="1:25" s="56" customFormat="1" ht="12.75" x14ac:dyDescent="0.2">
      <c r="A132" s="56">
        <v>297</v>
      </c>
      <c r="B132" s="56" t="s">
        <v>151</v>
      </c>
      <c r="C132" s="56" t="b">
        <f t="shared" si="18"/>
        <v>1</v>
      </c>
      <c r="D132" s="56">
        <v>297</v>
      </c>
      <c r="E132" s="54" t="s">
        <v>151</v>
      </c>
      <c r="F132" s="49">
        <v>694.90620000000001</v>
      </c>
      <c r="G132" s="49">
        <f t="shared" si="19"/>
        <v>2577254.2200000002</v>
      </c>
      <c r="H132" s="49">
        <v>83.306399999999996</v>
      </c>
      <c r="I132" s="49">
        <f t="shared" si="20"/>
        <v>154481.72</v>
      </c>
      <c r="J132" s="49">
        <v>122.5817</v>
      </c>
      <c r="K132" s="50">
        <f t="shared" si="13"/>
        <v>244576.23</v>
      </c>
      <c r="L132" s="49">
        <v>17.932600000000001</v>
      </c>
      <c r="M132" s="49">
        <f t="shared" si="14"/>
        <v>13012.43</v>
      </c>
      <c r="N132" s="49">
        <v>11</v>
      </c>
      <c r="O132" s="50">
        <f t="shared" si="21"/>
        <v>7981.93</v>
      </c>
      <c r="P132" s="49">
        <f t="shared" si="15"/>
        <v>2997306.5300000007</v>
      </c>
      <c r="Q132" s="55">
        <v>1078250</v>
      </c>
      <c r="R132" s="52">
        <f t="shared" si="22"/>
        <v>1919056.5300000007</v>
      </c>
      <c r="S132" s="52">
        <v>672635</v>
      </c>
      <c r="T132" s="50">
        <f t="shared" si="16"/>
        <v>672635</v>
      </c>
      <c r="U132" s="50">
        <v>2408441.6700000004</v>
      </c>
      <c r="V132" s="50">
        <f t="shared" si="17"/>
        <v>2288019.59</v>
      </c>
      <c r="W132" s="53">
        <f t="shared" si="23"/>
        <v>2591691.5300000007</v>
      </c>
      <c r="X132" s="1"/>
      <c r="Y132" s="1"/>
    </row>
    <row r="133" spans="1:25" s="56" customFormat="1" ht="12.75" x14ac:dyDescent="0.2">
      <c r="A133" s="56">
        <v>299</v>
      </c>
      <c r="B133" s="56" t="s">
        <v>152</v>
      </c>
      <c r="C133" s="56" t="b">
        <f t="shared" si="18"/>
        <v>1</v>
      </c>
      <c r="D133" s="56">
        <v>299</v>
      </c>
      <c r="E133" s="54" t="s">
        <v>152</v>
      </c>
      <c r="F133" s="49">
        <v>137.32589999999999</v>
      </c>
      <c r="G133" s="49">
        <f t="shared" si="19"/>
        <v>509311.55</v>
      </c>
      <c r="H133" s="49">
        <v>45.017500000000005</v>
      </c>
      <c r="I133" s="49">
        <f t="shared" si="20"/>
        <v>83479.55</v>
      </c>
      <c r="J133" s="49">
        <v>28.6082</v>
      </c>
      <c r="K133" s="50">
        <f t="shared" si="13"/>
        <v>57079.37</v>
      </c>
      <c r="L133" s="49">
        <v>0.99</v>
      </c>
      <c r="M133" s="49">
        <f t="shared" si="14"/>
        <v>718.37</v>
      </c>
      <c r="N133" s="49">
        <v>2</v>
      </c>
      <c r="O133" s="50">
        <f t="shared" si="21"/>
        <v>1451.26</v>
      </c>
      <c r="P133" s="49">
        <f t="shared" si="15"/>
        <v>652040.1</v>
      </c>
      <c r="Q133" s="55">
        <v>208712</v>
      </c>
      <c r="R133" s="52">
        <f t="shared" si="22"/>
        <v>443328.1</v>
      </c>
      <c r="S133" s="52">
        <v>271086</v>
      </c>
      <c r="T133" s="50">
        <f t="shared" si="16"/>
        <v>271086</v>
      </c>
      <c r="U133" s="50">
        <v>647373.09</v>
      </c>
      <c r="V133" s="50">
        <f t="shared" si="17"/>
        <v>615004.43999999994</v>
      </c>
      <c r="W133" s="53">
        <f t="shared" si="23"/>
        <v>714414.1</v>
      </c>
      <c r="X133" s="1"/>
      <c r="Y133" s="1"/>
    </row>
    <row r="134" spans="1:25" s="56" customFormat="1" ht="12.75" x14ac:dyDescent="0.2">
      <c r="A134" s="56">
        <v>303</v>
      </c>
      <c r="B134" s="56" t="s">
        <v>153</v>
      </c>
      <c r="C134" s="56" t="b">
        <f t="shared" si="18"/>
        <v>1</v>
      </c>
      <c r="D134" s="56">
        <v>303</v>
      </c>
      <c r="E134" s="54" t="s">
        <v>153</v>
      </c>
      <c r="F134" s="49">
        <v>123.8001</v>
      </c>
      <c r="G134" s="49">
        <f t="shared" si="19"/>
        <v>459147.33</v>
      </c>
      <c r="H134" s="49">
        <v>37.777799999999999</v>
      </c>
      <c r="I134" s="49">
        <f t="shared" si="20"/>
        <v>70054.399999999994</v>
      </c>
      <c r="J134" s="49">
        <v>21.488900000000001</v>
      </c>
      <c r="K134" s="50">
        <f t="shared" si="13"/>
        <v>42874.87</v>
      </c>
      <c r="L134" s="49">
        <v>1.6389</v>
      </c>
      <c r="M134" s="49">
        <f t="shared" si="14"/>
        <v>1189.24</v>
      </c>
      <c r="N134" s="49">
        <v>2</v>
      </c>
      <c r="O134" s="50">
        <f t="shared" si="21"/>
        <v>1451.26</v>
      </c>
      <c r="P134" s="49">
        <f t="shared" si="15"/>
        <v>574717.1</v>
      </c>
      <c r="Q134" s="55">
        <v>1856227</v>
      </c>
      <c r="R134" s="52">
        <f t="shared" si="22"/>
        <v>0</v>
      </c>
      <c r="S134" s="52">
        <v>0</v>
      </c>
      <c r="T134" s="50">
        <f t="shared" si="16"/>
        <v>0</v>
      </c>
      <c r="U134" s="50">
        <v>0</v>
      </c>
      <c r="V134" s="50">
        <f t="shared" si="17"/>
        <v>0</v>
      </c>
      <c r="W134" s="53">
        <f t="shared" si="23"/>
        <v>0</v>
      </c>
      <c r="X134" s="1"/>
      <c r="Y134" s="1"/>
    </row>
    <row r="135" spans="1:25" s="56" customFormat="1" ht="12.75" x14ac:dyDescent="0.2">
      <c r="A135" s="56">
        <v>311</v>
      </c>
      <c r="B135" s="56" t="s">
        <v>154</v>
      </c>
      <c r="C135" s="56" t="b">
        <f t="shared" si="18"/>
        <v>1</v>
      </c>
      <c r="D135" s="56">
        <v>311</v>
      </c>
      <c r="E135" s="54" t="s">
        <v>154</v>
      </c>
      <c r="F135" s="49">
        <v>251.81370000000001</v>
      </c>
      <c r="G135" s="49">
        <f t="shared" si="19"/>
        <v>933921.61</v>
      </c>
      <c r="H135" s="49">
        <v>151.8526</v>
      </c>
      <c r="I135" s="49">
        <f t="shared" si="20"/>
        <v>281592.42</v>
      </c>
      <c r="J135" s="49">
        <v>52.3889</v>
      </c>
      <c r="K135" s="50">
        <f t="shared" si="13"/>
        <v>104526.86</v>
      </c>
      <c r="L135" s="49">
        <v>0</v>
      </c>
      <c r="M135" s="49">
        <f t="shared" si="14"/>
        <v>0</v>
      </c>
      <c r="N135" s="49">
        <v>2</v>
      </c>
      <c r="O135" s="50">
        <f t="shared" si="21"/>
        <v>1451.26</v>
      </c>
      <c r="P135" s="49">
        <f t="shared" si="15"/>
        <v>1321492.1500000001</v>
      </c>
      <c r="Q135" s="55">
        <v>216212</v>
      </c>
      <c r="R135" s="52">
        <f t="shared" si="22"/>
        <v>1105280.1500000001</v>
      </c>
      <c r="S135" s="52">
        <v>884432</v>
      </c>
      <c r="T135" s="50">
        <f t="shared" si="16"/>
        <v>884432</v>
      </c>
      <c r="U135" s="50">
        <v>1809060.5499999998</v>
      </c>
      <c r="V135" s="50">
        <f t="shared" si="17"/>
        <v>1718607.52</v>
      </c>
      <c r="W135" s="53">
        <f t="shared" si="23"/>
        <v>1989712.1500000001</v>
      </c>
      <c r="X135" s="1"/>
      <c r="Y135" s="1"/>
    </row>
    <row r="136" spans="1:25" s="56" customFormat="1" ht="12.75" x14ac:dyDescent="0.2">
      <c r="A136" s="56">
        <v>315</v>
      </c>
      <c r="B136" s="56" t="s">
        <v>155</v>
      </c>
      <c r="C136" s="56" t="b">
        <f t="shared" si="18"/>
        <v>1</v>
      </c>
      <c r="D136" s="56">
        <v>315</v>
      </c>
      <c r="E136" s="54" t="s">
        <v>155</v>
      </c>
      <c r="F136" s="49">
        <v>1268.0303999999999</v>
      </c>
      <c r="G136" s="49">
        <f t="shared" si="19"/>
        <v>4702845.79</v>
      </c>
      <c r="H136" s="49">
        <v>115.30890000000001</v>
      </c>
      <c r="I136" s="49">
        <f t="shared" si="20"/>
        <v>213826.52</v>
      </c>
      <c r="J136" s="49">
        <v>226.57990000000001</v>
      </c>
      <c r="K136" s="50">
        <f t="shared" si="13"/>
        <v>452074.48</v>
      </c>
      <c r="L136" s="49">
        <v>12.7889</v>
      </c>
      <c r="M136" s="49">
        <f t="shared" si="14"/>
        <v>9280.01</v>
      </c>
      <c r="N136" s="49">
        <v>17</v>
      </c>
      <c r="O136" s="50">
        <f t="shared" si="21"/>
        <v>12335.71</v>
      </c>
      <c r="P136" s="49">
        <f t="shared" si="15"/>
        <v>5390362.5099999988</v>
      </c>
      <c r="Q136" s="55">
        <v>2005996</v>
      </c>
      <c r="R136" s="52">
        <f t="shared" si="22"/>
        <v>3384366.5099999988</v>
      </c>
      <c r="S136" s="52">
        <v>2167003</v>
      </c>
      <c r="T136" s="50">
        <f t="shared" si="16"/>
        <v>2167003</v>
      </c>
      <c r="U136" s="50">
        <v>4980086.2299999986</v>
      </c>
      <c r="V136" s="50">
        <f t="shared" si="17"/>
        <v>4731081.92</v>
      </c>
      <c r="W136" s="53">
        <f t="shared" si="23"/>
        <v>5551369.5099999988</v>
      </c>
      <c r="X136" s="1"/>
      <c r="Y136" s="1"/>
    </row>
    <row r="137" spans="1:25" s="56" customFormat="1" ht="12.75" x14ac:dyDescent="0.2">
      <c r="A137" s="56">
        <v>317</v>
      </c>
      <c r="B137" s="56" t="s">
        <v>156</v>
      </c>
      <c r="C137" s="56" t="b">
        <f t="shared" si="18"/>
        <v>1</v>
      </c>
      <c r="D137" s="56">
        <v>317</v>
      </c>
      <c r="E137" s="54" t="s">
        <v>156</v>
      </c>
      <c r="F137" s="49">
        <v>687.5</v>
      </c>
      <c r="G137" s="49">
        <f t="shared" si="19"/>
        <v>2549786.25</v>
      </c>
      <c r="H137" s="49">
        <v>323.40890000000002</v>
      </c>
      <c r="I137" s="49">
        <f t="shared" si="20"/>
        <v>599723</v>
      </c>
      <c r="J137" s="49">
        <v>134.4666</v>
      </c>
      <c r="K137" s="50">
        <f t="shared" ref="K137:K200" si="24">ROUND(J137*$K$6,2)</f>
        <v>268289.09999999998</v>
      </c>
      <c r="L137" s="49">
        <v>25.0122</v>
      </c>
      <c r="M137" s="49">
        <f t="shared" ref="M137:M200" si="25">ROUND(L137*$M$6,2)</f>
        <v>18149.599999999999</v>
      </c>
      <c r="N137" s="49">
        <v>5</v>
      </c>
      <c r="O137" s="50">
        <f t="shared" si="21"/>
        <v>3628.15</v>
      </c>
      <c r="P137" s="49">
        <f t="shared" ref="P137:P200" si="26">G137+I137+K137+M137+O137</f>
        <v>3439576.1</v>
      </c>
      <c r="Q137" s="55">
        <v>1122821</v>
      </c>
      <c r="R137" s="52">
        <f t="shared" si="22"/>
        <v>2316755.1</v>
      </c>
      <c r="S137" s="52">
        <v>1498757</v>
      </c>
      <c r="T137" s="50">
        <f t="shared" ref="T137:T200" si="27">IF(OR(F137=0,Q137&gt;P137),0,ROUND(S137*$T$6,2))</f>
        <v>1498757</v>
      </c>
      <c r="U137" s="50">
        <v>3411067.8599999994</v>
      </c>
      <c r="V137" s="50">
        <f t="shared" ref="V137:V200" si="28">ROUND(U137*$V$6,2)</f>
        <v>3240514.47</v>
      </c>
      <c r="W137" s="53">
        <f t="shared" si="23"/>
        <v>3815512.1</v>
      </c>
      <c r="X137" s="1"/>
      <c r="Y137" s="1"/>
    </row>
    <row r="138" spans="1:25" s="56" customFormat="1" ht="12.75" x14ac:dyDescent="0.2">
      <c r="A138" s="56">
        <v>319</v>
      </c>
      <c r="B138" s="56" t="s">
        <v>157</v>
      </c>
      <c r="C138" s="56" t="b">
        <f t="shared" ref="C138:C201" si="29">B138=E138</f>
        <v>1</v>
      </c>
      <c r="D138" s="56">
        <v>319</v>
      </c>
      <c r="E138" s="54" t="s">
        <v>157</v>
      </c>
      <c r="F138" s="49">
        <v>3942.9436999999998</v>
      </c>
      <c r="G138" s="49">
        <f t="shared" ref="G138:G201" si="30">ROUND(F138*G$6,2)</f>
        <v>14623510.74</v>
      </c>
      <c r="H138" s="49">
        <v>527.38429999999994</v>
      </c>
      <c r="I138" s="49">
        <f t="shared" ref="I138:I201" si="31">ROUND(H138*$I$6,2)</f>
        <v>977970.9</v>
      </c>
      <c r="J138" s="49">
        <v>666.82870000000003</v>
      </c>
      <c r="K138" s="50">
        <f t="shared" si="24"/>
        <v>1330463.29</v>
      </c>
      <c r="L138" s="49">
        <v>24.1889</v>
      </c>
      <c r="M138" s="49">
        <f t="shared" si="25"/>
        <v>17552.189999999999</v>
      </c>
      <c r="N138" s="49">
        <v>64.322199999999995</v>
      </c>
      <c r="O138" s="50">
        <f t="shared" ref="O138:O201" si="32">ROUND(N138*$O$6,2)</f>
        <v>46674.12</v>
      </c>
      <c r="P138" s="49">
        <f t="shared" si="26"/>
        <v>16996171.240000002</v>
      </c>
      <c r="Q138" s="55">
        <v>7371549</v>
      </c>
      <c r="R138" s="52">
        <f t="shared" ref="R138:R201" si="33">IF(P138&gt;Q138,P138-Q138,0)</f>
        <v>9624622.2400000021</v>
      </c>
      <c r="S138" s="52">
        <v>1295082</v>
      </c>
      <c r="T138" s="50">
        <f t="shared" si="27"/>
        <v>1295082</v>
      </c>
      <c r="U138" s="50">
        <v>10681561.419999998</v>
      </c>
      <c r="V138" s="50">
        <f t="shared" si="28"/>
        <v>10147483.35</v>
      </c>
      <c r="W138" s="53">
        <f t="shared" ref="W138:W201" si="34">MAX(R138+T138,V138)</f>
        <v>10919704.240000002</v>
      </c>
      <c r="X138" s="1"/>
      <c r="Y138" s="1"/>
    </row>
    <row r="139" spans="1:25" s="56" customFormat="1" ht="12.75" x14ac:dyDescent="0.2">
      <c r="A139" s="56">
        <v>321</v>
      </c>
      <c r="B139" s="56" t="s">
        <v>158</v>
      </c>
      <c r="C139" s="56" t="b">
        <f t="shared" si="29"/>
        <v>1</v>
      </c>
      <c r="D139" s="56">
        <v>321</v>
      </c>
      <c r="E139" s="54" t="s">
        <v>158</v>
      </c>
      <c r="F139" s="49">
        <v>654.34780000000001</v>
      </c>
      <c r="G139" s="49">
        <f t="shared" si="30"/>
        <v>2426832.0299999998</v>
      </c>
      <c r="H139" s="49">
        <v>147.62769999999998</v>
      </c>
      <c r="I139" s="49">
        <f t="shared" si="31"/>
        <v>273757.84999999998</v>
      </c>
      <c r="J139" s="49">
        <v>120.7668</v>
      </c>
      <c r="K139" s="50">
        <f t="shared" si="24"/>
        <v>240955.13</v>
      </c>
      <c r="L139" s="49">
        <v>1</v>
      </c>
      <c r="M139" s="49">
        <f t="shared" si="25"/>
        <v>725.63</v>
      </c>
      <c r="N139" s="49">
        <v>12</v>
      </c>
      <c r="O139" s="50">
        <f t="shared" si="32"/>
        <v>8707.56</v>
      </c>
      <c r="P139" s="49">
        <f t="shared" si="26"/>
        <v>2950978.1999999997</v>
      </c>
      <c r="Q139" s="55">
        <v>1225606</v>
      </c>
      <c r="R139" s="52">
        <f t="shared" si="33"/>
        <v>1725372.1999999997</v>
      </c>
      <c r="S139" s="52">
        <v>714779</v>
      </c>
      <c r="T139" s="50">
        <f t="shared" si="27"/>
        <v>714779</v>
      </c>
      <c r="U139" s="50">
        <v>2300906.4799999995</v>
      </c>
      <c r="V139" s="50">
        <f t="shared" si="28"/>
        <v>2185861.16</v>
      </c>
      <c r="W139" s="53">
        <f t="shared" si="34"/>
        <v>2440151.1999999997</v>
      </c>
      <c r="X139" s="1"/>
      <c r="Y139" s="1"/>
    </row>
    <row r="140" spans="1:25" s="56" customFormat="1" ht="12.75" x14ac:dyDescent="0.2">
      <c r="A140" s="56">
        <v>323</v>
      </c>
      <c r="B140" s="56" t="s">
        <v>159</v>
      </c>
      <c r="C140" s="56" t="b">
        <f t="shared" si="29"/>
        <v>1</v>
      </c>
      <c r="D140" s="56">
        <v>323</v>
      </c>
      <c r="E140" s="54" t="s">
        <v>159</v>
      </c>
      <c r="F140" s="49">
        <v>47.316699999999997</v>
      </c>
      <c r="G140" s="49">
        <f t="shared" si="30"/>
        <v>175487.23</v>
      </c>
      <c r="H140" s="49">
        <v>14.316700000000001</v>
      </c>
      <c r="I140" s="49">
        <f t="shared" si="31"/>
        <v>26548.6</v>
      </c>
      <c r="J140" s="49">
        <v>4</v>
      </c>
      <c r="K140" s="50">
        <f t="shared" si="24"/>
        <v>7980.84</v>
      </c>
      <c r="L140" s="49">
        <v>0</v>
      </c>
      <c r="M140" s="49">
        <f t="shared" si="25"/>
        <v>0</v>
      </c>
      <c r="N140" s="49">
        <v>2</v>
      </c>
      <c r="O140" s="50">
        <f t="shared" si="32"/>
        <v>1451.26</v>
      </c>
      <c r="P140" s="49">
        <f t="shared" si="26"/>
        <v>211467.93000000002</v>
      </c>
      <c r="Q140" s="55">
        <v>131201</v>
      </c>
      <c r="R140" s="52">
        <f t="shared" si="33"/>
        <v>80266.930000000022</v>
      </c>
      <c r="S140" s="52">
        <v>101586</v>
      </c>
      <c r="T140" s="50">
        <f t="shared" si="27"/>
        <v>101586</v>
      </c>
      <c r="U140" s="50">
        <v>138620.94</v>
      </c>
      <c r="V140" s="50">
        <f t="shared" si="28"/>
        <v>131689.89000000001</v>
      </c>
      <c r="W140" s="53">
        <f t="shared" si="34"/>
        <v>181852.93000000002</v>
      </c>
      <c r="X140" s="1"/>
      <c r="Y140" s="1"/>
    </row>
    <row r="141" spans="1:25" s="56" customFormat="1" ht="12.75" x14ac:dyDescent="0.2">
      <c r="A141" s="56">
        <v>327</v>
      </c>
      <c r="B141" s="56" t="s">
        <v>160</v>
      </c>
      <c r="C141" s="56" t="b">
        <f t="shared" si="29"/>
        <v>1</v>
      </c>
      <c r="D141" s="56">
        <v>327</v>
      </c>
      <c r="E141" s="54" t="s">
        <v>160</v>
      </c>
      <c r="F141" s="49">
        <v>287.5179</v>
      </c>
      <c r="G141" s="49">
        <f t="shared" si="30"/>
        <v>1066340.6399999999</v>
      </c>
      <c r="H141" s="49">
        <v>19.740100000000002</v>
      </c>
      <c r="I141" s="49">
        <f t="shared" si="31"/>
        <v>36605.65</v>
      </c>
      <c r="J141" s="49">
        <v>56.898200000000003</v>
      </c>
      <c r="K141" s="50">
        <f t="shared" si="24"/>
        <v>113523.86</v>
      </c>
      <c r="L141" s="49">
        <v>3.95E-2</v>
      </c>
      <c r="M141" s="49">
        <f t="shared" si="25"/>
        <v>28.66</v>
      </c>
      <c r="N141" s="49">
        <v>1</v>
      </c>
      <c r="O141" s="50">
        <f t="shared" si="32"/>
        <v>725.63</v>
      </c>
      <c r="P141" s="49">
        <f t="shared" si="26"/>
        <v>1217224.4399999997</v>
      </c>
      <c r="Q141" s="55">
        <v>771297</v>
      </c>
      <c r="R141" s="52">
        <f t="shared" si="33"/>
        <v>445927.43999999971</v>
      </c>
      <c r="S141" s="52">
        <v>52744</v>
      </c>
      <c r="T141" s="50">
        <f t="shared" si="27"/>
        <v>52744</v>
      </c>
      <c r="U141" s="50">
        <v>468448.67</v>
      </c>
      <c r="V141" s="50">
        <f t="shared" si="28"/>
        <v>445026.24</v>
      </c>
      <c r="W141" s="53">
        <f t="shared" si="34"/>
        <v>498671.43999999971</v>
      </c>
      <c r="X141" s="1"/>
      <c r="Y141" s="1"/>
    </row>
    <row r="142" spans="1:25" s="56" customFormat="1" ht="12.75" x14ac:dyDescent="0.2">
      <c r="A142" s="56">
        <v>329</v>
      </c>
      <c r="B142" s="56" t="s">
        <v>161</v>
      </c>
      <c r="C142" s="56" t="b">
        <f t="shared" si="29"/>
        <v>1</v>
      </c>
      <c r="D142" s="56">
        <v>329</v>
      </c>
      <c r="E142" s="54" t="s">
        <v>161</v>
      </c>
      <c r="F142" s="49">
        <v>140.4074</v>
      </c>
      <c r="G142" s="49">
        <f t="shared" si="30"/>
        <v>520740.16</v>
      </c>
      <c r="H142" s="49">
        <v>25.821899999999999</v>
      </c>
      <c r="I142" s="49">
        <f t="shared" si="31"/>
        <v>47883.61</v>
      </c>
      <c r="J142" s="49">
        <v>22.491399999999999</v>
      </c>
      <c r="K142" s="50">
        <f t="shared" si="24"/>
        <v>44875.07</v>
      </c>
      <c r="L142" s="49">
        <v>0</v>
      </c>
      <c r="M142" s="49">
        <f t="shared" si="25"/>
        <v>0</v>
      </c>
      <c r="N142" s="49">
        <v>4</v>
      </c>
      <c r="O142" s="50">
        <f t="shared" si="32"/>
        <v>2902.52</v>
      </c>
      <c r="P142" s="49">
        <f t="shared" si="26"/>
        <v>616401.36</v>
      </c>
      <c r="Q142" s="55">
        <v>386012</v>
      </c>
      <c r="R142" s="52">
        <f t="shared" si="33"/>
        <v>230389.36</v>
      </c>
      <c r="S142" s="52">
        <v>95306</v>
      </c>
      <c r="T142" s="50">
        <f t="shared" si="27"/>
        <v>95306</v>
      </c>
      <c r="U142" s="50">
        <v>256069.72000000003</v>
      </c>
      <c r="V142" s="50">
        <f t="shared" si="28"/>
        <v>243266.23</v>
      </c>
      <c r="W142" s="53">
        <f t="shared" si="34"/>
        <v>325695.35999999999</v>
      </c>
      <c r="X142" s="1"/>
      <c r="Y142" s="1"/>
    </row>
    <row r="143" spans="1:25" s="56" customFormat="1" ht="12.75" x14ac:dyDescent="0.2">
      <c r="A143" s="56">
        <v>331</v>
      </c>
      <c r="B143" s="56" t="s">
        <v>162</v>
      </c>
      <c r="C143" s="56" t="b">
        <f t="shared" si="29"/>
        <v>1</v>
      </c>
      <c r="D143" s="56">
        <v>331</v>
      </c>
      <c r="E143" s="54" t="s">
        <v>162</v>
      </c>
      <c r="F143" s="49">
        <v>363.3023</v>
      </c>
      <c r="G143" s="49">
        <f t="shared" si="30"/>
        <v>1347408.3</v>
      </c>
      <c r="H143" s="49">
        <v>15.55</v>
      </c>
      <c r="I143" s="49">
        <f t="shared" si="31"/>
        <v>28835.61</v>
      </c>
      <c r="J143" s="49">
        <v>65.2059</v>
      </c>
      <c r="K143" s="50">
        <f t="shared" si="24"/>
        <v>130099.46</v>
      </c>
      <c r="L143" s="49">
        <v>9</v>
      </c>
      <c r="M143" s="49">
        <f t="shared" si="25"/>
        <v>6530.67</v>
      </c>
      <c r="N143" s="49">
        <v>3</v>
      </c>
      <c r="O143" s="50">
        <f t="shared" si="32"/>
        <v>2176.89</v>
      </c>
      <c r="P143" s="49">
        <f t="shared" si="26"/>
        <v>1515050.93</v>
      </c>
      <c r="Q143" s="55">
        <v>498081</v>
      </c>
      <c r="R143" s="52">
        <f t="shared" si="33"/>
        <v>1016969.9299999999</v>
      </c>
      <c r="S143" s="52">
        <v>142268</v>
      </c>
      <c r="T143" s="50">
        <f t="shared" si="27"/>
        <v>142268</v>
      </c>
      <c r="U143" s="50">
        <v>1142794.5</v>
      </c>
      <c r="V143" s="50">
        <f t="shared" si="28"/>
        <v>1085654.78</v>
      </c>
      <c r="W143" s="53">
        <f t="shared" si="34"/>
        <v>1159237.93</v>
      </c>
      <c r="X143" s="1"/>
      <c r="Y143" s="1"/>
    </row>
    <row r="144" spans="1:25" s="56" customFormat="1" ht="12.75" x14ac:dyDescent="0.2">
      <c r="A144" s="56">
        <v>333</v>
      </c>
      <c r="B144" s="56" t="s">
        <v>163</v>
      </c>
      <c r="C144" s="56" t="b">
        <f t="shared" si="29"/>
        <v>1</v>
      </c>
      <c r="D144" s="56">
        <v>333</v>
      </c>
      <c r="E144" s="54" t="s">
        <v>163</v>
      </c>
      <c r="F144" s="49">
        <v>277.61469999999997</v>
      </c>
      <c r="G144" s="49">
        <f t="shared" si="30"/>
        <v>1029611.85</v>
      </c>
      <c r="H144" s="49">
        <v>98.060400000000001</v>
      </c>
      <c r="I144" s="49">
        <f t="shared" si="31"/>
        <v>181841.24</v>
      </c>
      <c r="J144" s="49">
        <v>39.441600000000001</v>
      </c>
      <c r="K144" s="50">
        <f t="shared" si="24"/>
        <v>78694.27</v>
      </c>
      <c r="L144" s="49">
        <v>4.0889000000000006</v>
      </c>
      <c r="M144" s="49">
        <f t="shared" si="25"/>
        <v>2967.03</v>
      </c>
      <c r="N144" s="49">
        <v>3</v>
      </c>
      <c r="O144" s="50">
        <f t="shared" si="32"/>
        <v>2176.89</v>
      </c>
      <c r="P144" s="49">
        <f t="shared" si="26"/>
        <v>1295291.2799999998</v>
      </c>
      <c r="Q144" s="55">
        <v>1036398</v>
      </c>
      <c r="R144" s="52">
        <f t="shared" si="33"/>
        <v>258893.2799999998</v>
      </c>
      <c r="S144" s="52">
        <v>307677</v>
      </c>
      <c r="T144" s="50">
        <f t="shared" si="27"/>
        <v>307677</v>
      </c>
      <c r="U144" s="50">
        <v>493849.90999999974</v>
      </c>
      <c r="V144" s="50">
        <f t="shared" si="28"/>
        <v>469157.41</v>
      </c>
      <c r="W144" s="53">
        <f t="shared" si="34"/>
        <v>566570.2799999998</v>
      </c>
      <c r="X144" s="1"/>
      <c r="Y144" s="1"/>
    </row>
    <row r="145" spans="1:25" s="56" customFormat="1" ht="12.75" x14ac:dyDescent="0.2">
      <c r="A145" s="56">
        <v>335</v>
      </c>
      <c r="B145" s="56" t="s">
        <v>164</v>
      </c>
      <c r="C145" s="56" t="b">
        <f t="shared" si="29"/>
        <v>1</v>
      </c>
      <c r="D145" s="56">
        <v>335</v>
      </c>
      <c r="E145" s="54" t="s">
        <v>164</v>
      </c>
      <c r="F145" s="49">
        <v>12957.3719</v>
      </c>
      <c r="G145" s="49">
        <f t="shared" si="30"/>
        <v>48056041.759999998</v>
      </c>
      <c r="H145" s="49">
        <v>7805.5396000000001</v>
      </c>
      <c r="I145" s="49">
        <f t="shared" si="31"/>
        <v>14474436.52</v>
      </c>
      <c r="J145" s="49">
        <v>2521.7053000000001</v>
      </c>
      <c r="K145" s="50">
        <f t="shared" si="24"/>
        <v>5031331.63</v>
      </c>
      <c r="L145" s="49">
        <v>1993.117</v>
      </c>
      <c r="M145" s="49">
        <f t="shared" si="25"/>
        <v>1446265.49</v>
      </c>
      <c r="N145" s="49">
        <v>136.04570000000001</v>
      </c>
      <c r="O145" s="50">
        <f t="shared" si="32"/>
        <v>98718.84</v>
      </c>
      <c r="P145" s="49">
        <f t="shared" si="26"/>
        <v>69106794.239999995</v>
      </c>
      <c r="Q145" s="55">
        <v>20279588</v>
      </c>
      <c r="R145" s="52">
        <f t="shared" si="33"/>
        <v>48827206.239999995</v>
      </c>
      <c r="S145" s="52">
        <v>12454439</v>
      </c>
      <c r="T145" s="50">
        <f t="shared" si="27"/>
        <v>12454439</v>
      </c>
      <c r="U145" s="50">
        <v>56695283.979999989</v>
      </c>
      <c r="V145" s="50">
        <f t="shared" si="28"/>
        <v>53860519.780000001</v>
      </c>
      <c r="W145" s="53">
        <f t="shared" si="34"/>
        <v>61281645.239999995</v>
      </c>
      <c r="X145" s="1"/>
      <c r="Y145" s="1"/>
    </row>
    <row r="146" spans="1:25" s="56" customFormat="1" ht="12.75" x14ac:dyDescent="0.2">
      <c r="A146" s="56">
        <v>339</v>
      </c>
      <c r="B146" s="56" t="s">
        <v>165</v>
      </c>
      <c r="C146" s="56" t="b">
        <f t="shared" si="29"/>
        <v>1</v>
      </c>
      <c r="D146" s="56">
        <v>339</v>
      </c>
      <c r="E146" s="54" t="s">
        <v>165</v>
      </c>
      <c r="F146" s="49">
        <v>241.59540000000001</v>
      </c>
      <c r="G146" s="49">
        <f t="shared" si="30"/>
        <v>896024.19</v>
      </c>
      <c r="H146" s="49">
        <v>102.9121</v>
      </c>
      <c r="I146" s="49">
        <f t="shared" si="31"/>
        <v>190838.14</v>
      </c>
      <c r="J146" s="49">
        <v>38.772199999999998</v>
      </c>
      <c r="K146" s="50">
        <f t="shared" si="24"/>
        <v>77358.679999999993</v>
      </c>
      <c r="L146" s="49">
        <v>0</v>
      </c>
      <c r="M146" s="49">
        <f t="shared" si="25"/>
        <v>0</v>
      </c>
      <c r="N146" s="49">
        <v>1</v>
      </c>
      <c r="O146" s="50">
        <f t="shared" si="32"/>
        <v>725.63</v>
      </c>
      <c r="P146" s="49">
        <f t="shared" si="26"/>
        <v>1164946.6399999999</v>
      </c>
      <c r="Q146" s="55">
        <v>356310</v>
      </c>
      <c r="R146" s="52">
        <f t="shared" si="33"/>
        <v>808636.6399999999</v>
      </c>
      <c r="S146" s="52">
        <v>550103</v>
      </c>
      <c r="T146" s="50">
        <f t="shared" si="27"/>
        <v>550103</v>
      </c>
      <c r="U146" s="50">
        <v>1150740.81</v>
      </c>
      <c r="V146" s="50">
        <f t="shared" si="28"/>
        <v>1093203.77</v>
      </c>
      <c r="W146" s="53">
        <f t="shared" si="34"/>
        <v>1358739.64</v>
      </c>
      <c r="X146" s="1"/>
      <c r="Y146" s="1"/>
    </row>
    <row r="147" spans="1:25" s="56" customFormat="1" ht="12.75" x14ac:dyDescent="0.2">
      <c r="A147" s="56">
        <v>341</v>
      </c>
      <c r="B147" s="56" t="s">
        <v>166</v>
      </c>
      <c r="C147" s="56" t="b">
        <f t="shared" si="29"/>
        <v>1</v>
      </c>
      <c r="D147" s="56">
        <v>341</v>
      </c>
      <c r="E147" s="54" t="s">
        <v>166</v>
      </c>
      <c r="F147" s="49">
        <v>67.475099999999998</v>
      </c>
      <c r="G147" s="49">
        <f t="shared" si="30"/>
        <v>250250.3</v>
      </c>
      <c r="H147" s="49">
        <v>23.0916</v>
      </c>
      <c r="I147" s="49">
        <f t="shared" si="31"/>
        <v>42820.6</v>
      </c>
      <c r="J147" s="49">
        <v>13.519399999999999</v>
      </c>
      <c r="K147" s="50">
        <f t="shared" si="24"/>
        <v>26974.04</v>
      </c>
      <c r="L147" s="49">
        <v>1</v>
      </c>
      <c r="M147" s="49">
        <f t="shared" si="25"/>
        <v>725.63</v>
      </c>
      <c r="N147" s="49">
        <v>0</v>
      </c>
      <c r="O147" s="50">
        <f t="shared" si="32"/>
        <v>0</v>
      </c>
      <c r="P147" s="49">
        <f t="shared" si="26"/>
        <v>320770.56999999995</v>
      </c>
      <c r="Q147" s="55">
        <v>129339</v>
      </c>
      <c r="R147" s="52">
        <f t="shared" si="33"/>
        <v>191431.56999999995</v>
      </c>
      <c r="S147" s="52">
        <v>368990</v>
      </c>
      <c r="T147" s="50">
        <f t="shared" si="27"/>
        <v>368990</v>
      </c>
      <c r="U147" s="50">
        <v>493283.98</v>
      </c>
      <c r="V147" s="50">
        <f t="shared" si="28"/>
        <v>468619.78</v>
      </c>
      <c r="W147" s="53">
        <f t="shared" si="34"/>
        <v>560421.56999999995</v>
      </c>
      <c r="X147" s="1"/>
      <c r="Y147" s="1"/>
    </row>
    <row r="148" spans="1:25" s="56" customFormat="1" ht="12.75" x14ac:dyDescent="0.2">
      <c r="A148" s="56">
        <v>344</v>
      </c>
      <c r="B148" s="56" t="s">
        <v>167</v>
      </c>
      <c r="C148" s="56" t="b">
        <f t="shared" si="29"/>
        <v>1</v>
      </c>
      <c r="D148" s="56">
        <v>344</v>
      </c>
      <c r="E148" s="54" t="s">
        <v>167</v>
      </c>
      <c r="F148" s="49">
        <v>0</v>
      </c>
      <c r="G148" s="49">
        <f t="shared" si="30"/>
        <v>0</v>
      </c>
      <c r="H148" s="49">
        <v>0</v>
      </c>
      <c r="I148" s="49">
        <f t="shared" si="31"/>
        <v>0</v>
      </c>
      <c r="J148" s="49">
        <v>0</v>
      </c>
      <c r="K148" s="50">
        <f t="shared" si="24"/>
        <v>0</v>
      </c>
      <c r="L148" s="49">
        <v>0</v>
      </c>
      <c r="M148" s="49">
        <f t="shared" si="25"/>
        <v>0</v>
      </c>
      <c r="N148" s="49">
        <v>0</v>
      </c>
      <c r="O148" s="50">
        <f t="shared" si="32"/>
        <v>0</v>
      </c>
      <c r="P148" s="49">
        <f t="shared" si="26"/>
        <v>0</v>
      </c>
      <c r="Q148" s="55">
        <v>0</v>
      </c>
      <c r="R148" s="52">
        <f t="shared" si="33"/>
        <v>0</v>
      </c>
      <c r="S148" s="52">
        <v>0</v>
      </c>
      <c r="T148" s="50">
        <f t="shared" si="27"/>
        <v>0</v>
      </c>
      <c r="U148" s="50">
        <v>0</v>
      </c>
      <c r="V148" s="50">
        <f t="shared" si="28"/>
        <v>0</v>
      </c>
      <c r="W148" s="53">
        <f t="shared" si="34"/>
        <v>0</v>
      </c>
      <c r="X148" s="1"/>
      <c r="Y148" s="1"/>
    </row>
    <row r="149" spans="1:25" s="56" customFormat="1" ht="12.75" x14ac:dyDescent="0.2">
      <c r="A149" s="56">
        <v>345</v>
      </c>
      <c r="B149" s="56" t="s">
        <v>168</v>
      </c>
      <c r="C149" s="56" t="b">
        <f t="shared" si="29"/>
        <v>1</v>
      </c>
      <c r="D149" s="56">
        <v>345</v>
      </c>
      <c r="E149" s="54" t="s">
        <v>168</v>
      </c>
      <c r="F149" s="49">
        <v>148.83519999999999</v>
      </c>
      <c r="G149" s="49">
        <f t="shared" si="30"/>
        <v>551997.01</v>
      </c>
      <c r="H149" s="49">
        <v>21.6343</v>
      </c>
      <c r="I149" s="49">
        <f t="shared" si="31"/>
        <v>40118.21</v>
      </c>
      <c r="J149" s="49">
        <v>20.377199999999998</v>
      </c>
      <c r="K149" s="50">
        <f t="shared" si="24"/>
        <v>40656.79</v>
      </c>
      <c r="L149" s="49">
        <v>0</v>
      </c>
      <c r="M149" s="49">
        <f t="shared" si="25"/>
        <v>0</v>
      </c>
      <c r="N149" s="49">
        <v>2</v>
      </c>
      <c r="O149" s="50">
        <f t="shared" si="32"/>
        <v>1451.26</v>
      </c>
      <c r="P149" s="49">
        <f t="shared" si="26"/>
        <v>634223.27</v>
      </c>
      <c r="Q149" s="55">
        <v>354735</v>
      </c>
      <c r="R149" s="52">
        <f t="shared" si="33"/>
        <v>279488.27</v>
      </c>
      <c r="S149" s="52">
        <v>53895</v>
      </c>
      <c r="T149" s="50">
        <f t="shared" si="27"/>
        <v>53895</v>
      </c>
      <c r="U149" s="50">
        <v>288747.39000000007</v>
      </c>
      <c r="V149" s="50">
        <f t="shared" si="28"/>
        <v>274310.02</v>
      </c>
      <c r="W149" s="53">
        <f t="shared" si="34"/>
        <v>333383.27</v>
      </c>
      <c r="X149" s="1"/>
      <c r="Y149" s="1"/>
    </row>
    <row r="150" spans="1:25" s="56" customFormat="1" ht="12.75" x14ac:dyDescent="0.2">
      <c r="A150" s="56">
        <v>347</v>
      </c>
      <c r="B150" s="56" t="s">
        <v>169</v>
      </c>
      <c r="C150" s="56" t="b">
        <f t="shared" si="29"/>
        <v>1</v>
      </c>
      <c r="D150" s="56">
        <v>347</v>
      </c>
      <c r="E150" s="54" t="s">
        <v>169</v>
      </c>
      <c r="F150" s="49">
        <v>738.02409999999998</v>
      </c>
      <c r="G150" s="49">
        <f t="shared" si="30"/>
        <v>2737169.02</v>
      </c>
      <c r="H150" s="49">
        <v>247.405</v>
      </c>
      <c r="I150" s="49">
        <f t="shared" si="31"/>
        <v>458782.88</v>
      </c>
      <c r="J150" s="49">
        <v>155.25710000000001</v>
      </c>
      <c r="K150" s="50">
        <f t="shared" si="24"/>
        <v>309770.52</v>
      </c>
      <c r="L150" s="49">
        <v>5.6989000000000001</v>
      </c>
      <c r="M150" s="49">
        <f t="shared" si="25"/>
        <v>4135.29</v>
      </c>
      <c r="N150" s="49">
        <v>10</v>
      </c>
      <c r="O150" s="50">
        <f t="shared" si="32"/>
        <v>7256.3</v>
      </c>
      <c r="P150" s="49">
        <f t="shared" si="26"/>
        <v>3517114.01</v>
      </c>
      <c r="Q150" s="55">
        <v>4183963</v>
      </c>
      <c r="R150" s="52">
        <f t="shared" si="33"/>
        <v>0</v>
      </c>
      <c r="S150" s="52">
        <v>248981</v>
      </c>
      <c r="T150" s="50">
        <f t="shared" si="27"/>
        <v>0</v>
      </c>
      <c r="U150" s="50">
        <v>0</v>
      </c>
      <c r="V150" s="50">
        <f t="shared" si="28"/>
        <v>0</v>
      </c>
      <c r="W150" s="53">
        <f t="shared" si="34"/>
        <v>0</v>
      </c>
      <c r="X150" s="1"/>
      <c r="Y150" s="1"/>
    </row>
    <row r="151" spans="1:25" s="56" customFormat="1" ht="12.75" x14ac:dyDescent="0.2">
      <c r="A151" s="56">
        <v>351</v>
      </c>
      <c r="B151" s="56" t="s">
        <v>170</v>
      </c>
      <c r="C151" s="56" t="b">
        <f t="shared" si="29"/>
        <v>1</v>
      </c>
      <c r="D151" s="56">
        <v>351</v>
      </c>
      <c r="E151" s="54" t="s">
        <v>170</v>
      </c>
      <c r="F151" s="49">
        <v>3625.6280999999999</v>
      </c>
      <c r="G151" s="49">
        <f t="shared" si="30"/>
        <v>13446656.98</v>
      </c>
      <c r="H151" s="49">
        <v>401.77180000000004</v>
      </c>
      <c r="I151" s="49">
        <f t="shared" si="31"/>
        <v>745037.59</v>
      </c>
      <c r="J151" s="49">
        <v>665.26760000000002</v>
      </c>
      <c r="K151" s="50">
        <f t="shared" si="24"/>
        <v>1327348.57</v>
      </c>
      <c r="L151" s="49">
        <v>70.305499999999995</v>
      </c>
      <c r="M151" s="49">
        <f t="shared" si="25"/>
        <v>51015.78</v>
      </c>
      <c r="N151" s="49">
        <v>43.1389</v>
      </c>
      <c r="O151" s="50">
        <f t="shared" si="32"/>
        <v>31302.880000000001</v>
      </c>
      <c r="P151" s="49">
        <f t="shared" si="26"/>
        <v>15601361.800000001</v>
      </c>
      <c r="Q151" s="55">
        <v>7238817</v>
      </c>
      <c r="R151" s="52">
        <f t="shared" si="33"/>
        <v>8362544.8000000007</v>
      </c>
      <c r="S151" s="52">
        <v>531304</v>
      </c>
      <c r="T151" s="50">
        <f t="shared" si="27"/>
        <v>531304</v>
      </c>
      <c r="U151" s="50">
        <v>8121844.71</v>
      </c>
      <c r="V151" s="50">
        <f t="shared" si="28"/>
        <v>7715752.4699999997</v>
      </c>
      <c r="W151" s="53">
        <f t="shared" si="34"/>
        <v>8893848.8000000007</v>
      </c>
      <c r="X151" s="1"/>
      <c r="Y151" s="1"/>
    </row>
    <row r="152" spans="1:25" s="56" customFormat="1" ht="12.75" x14ac:dyDescent="0.2">
      <c r="A152" s="56">
        <v>353</v>
      </c>
      <c r="B152" s="56" t="s">
        <v>171</v>
      </c>
      <c r="C152" s="56" t="b">
        <f t="shared" si="29"/>
        <v>1</v>
      </c>
      <c r="D152" s="56">
        <v>353</v>
      </c>
      <c r="E152" s="54" t="s">
        <v>171</v>
      </c>
      <c r="F152" s="49">
        <v>253.54320000000001</v>
      </c>
      <c r="G152" s="49">
        <f t="shared" si="30"/>
        <v>940335.95</v>
      </c>
      <c r="H152" s="49">
        <v>105.5543</v>
      </c>
      <c r="I152" s="49">
        <f t="shared" si="31"/>
        <v>195737.78</v>
      </c>
      <c r="J152" s="49">
        <v>47.137999999999998</v>
      </c>
      <c r="K152" s="50">
        <f t="shared" si="24"/>
        <v>94050.21</v>
      </c>
      <c r="L152" s="49">
        <v>0</v>
      </c>
      <c r="M152" s="49">
        <f t="shared" si="25"/>
        <v>0</v>
      </c>
      <c r="N152" s="49">
        <v>3</v>
      </c>
      <c r="O152" s="50">
        <f t="shared" si="32"/>
        <v>2176.89</v>
      </c>
      <c r="P152" s="49">
        <f t="shared" si="26"/>
        <v>1232300.8299999998</v>
      </c>
      <c r="Q152" s="55">
        <v>365615</v>
      </c>
      <c r="R152" s="52">
        <f t="shared" si="33"/>
        <v>866685.82999999984</v>
      </c>
      <c r="S152" s="52">
        <v>579583</v>
      </c>
      <c r="T152" s="50">
        <f t="shared" si="27"/>
        <v>579583</v>
      </c>
      <c r="U152" s="50">
        <v>1265350.8599999999</v>
      </c>
      <c r="V152" s="50">
        <f t="shared" si="28"/>
        <v>1202083.32</v>
      </c>
      <c r="W152" s="53">
        <f t="shared" si="34"/>
        <v>1446268.8299999998</v>
      </c>
      <c r="X152" s="1"/>
      <c r="Y152" s="1"/>
    </row>
    <row r="153" spans="1:25" s="56" customFormat="1" ht="12.75" x14ac:dyDescent="0.2">
      <c r="A153" s="56">
        <v>355</v>
      </c>
      <c r="B153" s="56" t="s">
        <v>172</v>
      </c>
      <c r="C153" s="56" t="b">
        <f t="shared" si="29"/>
        <v>1</v>
      </c>
      <c r="D153" s="56">
        <v>355</v>
      </c>
      <c r="E153" s="54" t="s">
        <v>172</v>
      </c>
      <c r="F153" s="49">
        <v>182.78049999999999</v>
      </c>
      <c r="G153" s="49">
        <f t="shared" si="30"/>
        <v>677892.66</v>
      </c>
      <c r="H153" s="49">
        <v>81.369199999999992</v>
      </c>
      <c r="I153" s="49">
        <f t="shared" si="31"/>
        <v>150889.42000000001</v>
      </c>
      <c r="J153" s="49">
        <v>34.342599999999997</v>
      </c>
      <c r="K153" s="50">
        <f t="shared" si="24"/>
        <v>68520.7</v>
      </c>
      <c r="L153" s="49">
        <v>0</v>
      </c>
      <c r="M153" s="49">
        <f t="shared" si="25"/>
        <v>0</v>
      </c>
      <c r="N153" s="49">
        <v>6.4245999999999999</v>
      </c>
      <c r="O153" s="50">
        <f t="shared" si="32"/>
        <v>4661.88</v>
      </c>
      <c r="P153" s="49">
        <f t="shared" si="26"/>
        <v>901964.66</v>
      </c>
      <c r="Q153" s="55">
        <v>214154</v>
      </c>
      <c r="R153" s="52">
        <f t="shared" si="33"/>
        <v>687810.66</v>
      </c>
      <c r="S153" s="52">
        <v>627508</v>
      </c>
      <c r="T153" s="50">
        <f t="shared" si="27"/>
        <v>627508</v>
      </c>
      <c r="U153" s="50">
        <v>1130849.5900000001</v>
      </c>
      <c r="V153" s="50">
        <f t="shared" si="28"/>
        <v>1074307.1100000001</v>
      </c>
      <c r="W153" s="53">
        <f t="shared" si="34"/>
        <v>1315318.6600000001</v>
      </c>
      <c r="X153" s="1"/>
      <c r="Y153" s="1"/>
    </row>
    <row r="154" spans="1:25" s="56" customFormat="1" ht="12.75" x14ac:dyDescent="0.2">
      <c r="A154" s="56">
        <v>357</v>
      </c>
      <c r="B154" s="56" t="s">
        <v>173</v>
      </c>
      <c r="C154" s="56" t="b">
        <f t="shared" si="29"/>
        <v>1</v>
      </c>
      <c r="D154" s="56">
        <v>357</v>
      </c>
      <c r="E154" s="54" t="s">
        <v>173</v>
      </c>
      <c r="F154" s="49">
        <v>2188.1822000000002</v>
      </c>
      <c r="G154" s="49">
        <f t="shared" si="30"/>
        <v>8115486.3799999999</v>
      </c>
      <c r="H154" s="49">
        <v>400.22809999999998</v>
      </c>
      <c r="I154" s="49">
        <f t="shared" si="31"/>
        <v>742174.98</v>
      </c>
      <c r="J154" s="49">
        <v>393.88579999999996</v>
      </c>
      <c r="K154" s="50">
        <f t="shared" si="24"/>
        <v>785884.89</v>
      </c>
      <c r="L154" s="49">
        <v>25.849999999999998</v>
      </c>
      <c r="M154" s="49">
        <f t="shared" si="25"/>
        <v>18757.54</v>
      </c>
      <c r="N154" s="49">
        <v>39.216700000000003</v>
      </c>
      <c r="O154" s="50">
        <f t="shared" si="32"/>
        <v>28456.81</v>
      </c>
      <c r="P154" s="49">
        <f t="shared" si="26"/>
        <v>9690760.5999999996</v>
      </c>
      <c r="Q154" s="55">
        <v>3037778</v>
      </c>
      <c r="R154" s="52">
        <f t="shared" si="33"/>
        <v>6652982.5999999996</v>
      </c>
      <c r="S154" s="52">
        <v>1100484</v>
      </c>
      <c r="T154" s="50">
        <f t="shared" si="27"/>
        <v>1100484</v>
      </c>
      <c r="U154" s="50">
        <v>7173942.790000001</v>
      </c>
      <c r="V154" s="50">
        <f t="shared" si="28"/>
        <v>6815245.6500000004</v>
      </c>
      <c r="W154" s="53">
        <f t="shared" si="34"/>
        <v>7753466.5999999996</v>
      </c>
      <c r="X154" s="1"/>
      <c r="Y154" s="1"/>
    </row>
    <row r="155" spans="1:25" s="56" customFormat="1" ht="12.75" x14ac:dyDescent="0.2">
      <c r="A155" s="56">
        <v>358</v>
      </c>
      <c r="B155" s="56" t="s">
        <v>174</v>
      </c>
      <c r="C155" s="56" t="b">
        <f t="shared" si="29"/>
        <v>1</v>
      </c>
      <c r="D155" s="56">
        <v>358</v>
      </c>
      <c r="E155" s="54" t="s">
        <v>174</v>
      </c>
      <c r="F155" s="49">
        <v>2</v>
      </c>
      <c r="G155" s="49">
        <f t="shared" si="30"/>
        <v>7417.56</v>
      </c>
      <c r="H155" s="49">
        <v>0</v>
      </c>
      <c r="I155" s="49">
        <f t="shared" si="31"/>
        <v>0</v>
      </c>
      <c r="J155" s="49">
        <v>0</v>
      </c>
      <c r="K155" s="50">
        <f t="shared" si="24"/>
        <v>0</v>
      </c>
      <c r="L155" s="49">
        <v>0</v>
      </c>
      <c r="M155" s="49">
        <f t="shared" si="25"/>
        <v>0</v>
      </c>
      <c r="N155" s="49">
        <v>0</v>
      </c>
      <c r="O155" s="50">
        <f t="shared" si="32"/>
        <v>0</v>
      </c>
      <c r="P155" s="49">
        <f t="shared" si="26"/>
        <v>7417.56</v>
      </c>
      <c r="Q155" s="55">
        <v>20213</v>
      </c>
      <c r="R155" s="52">
        <f t="shared" si="33"/>
        <v>0</v>
      </c>
      <c r="S155" s="52">
        <v>0</v>
      </c>
      <c r="T155" s="50">
        <f t="shared" si="27"/>
        <v>0</v>
      </c>
      <c r="U155" s="50">
        <v>0</v>
      </c>
      <c r="V155" s="50">
        <f t="shared" si="28"/>
        <v>0</v>
      </c>
      <c r="W155" s="53">
        <f t="shared" si="34"/>
        <v>0</v>
      </c>
      <c r="X155" s="1"/>
      <c r="Y155" s="1"/>
    </row>
    <row r="156" spans="1:25" s="56" customFormat="1" ht="12.75" x14ac:dyDescent="0.2">
      <c r="A156" s="56">
        <v>359</v>
      </c>
      <c r="B156" s="56" t="s">
        <v>175</v>
      </c>
      <c r="C156" s="56" t="b">
        <f t="shared" si="29"/>
        <v>1</v>
      </c>
      <c r="D156" s="56">
        <v>359</v>
      </c>
      <c r="E156" s="54" t="s">
        <v>175</v>
      </c>
      <c r="F156" s="49">
        <v>524.43180000000007</v>
      </c>
      <c r="G156" s="49">
        <f t="shared" si="30"/>
        <v>1945002.17</v>
      </c>
      <c r="H156" s="49">
        <v>190.03380000000001</v>
      </c>
      <c r="I156" s="49">
        <f t="shared" si="31"/>
        <v>352394.88</v>
      </c>
      <c r="J156" s="49">
        <v>106.0377</v>
      </c>
      <c r="K156" s="50">
        <f t="shared" si="24"/>
        <v>211567.48</v>
      </c>
      <c r="L156" s="49">
        <v>5.8090000000000002</v>
      </c>
      <c r="M156" s="49">
        <f t="shared" si="25"/>
        <v>4215.18</v>
      </c>
      <c r="N156" s="49">
        <v>7.6067</v>
      </c>
      <c r="O156" s="50">
        <f t="shared" si="32"/>
        <v>5519.65</v>
      </c>
      <c r="P156" s="49">
        <f t="shared" si="26"/>
        <v>2518699.36</v>
      </c>
      <c r="Q156" s="55">
        <v>878894</v>
      </c>
      <c r="R156" s="52">
        <f t="shared" si="33"/>
        <v>1639805.3599999999</v>
      </c>
      <c r="S156" s="52">
        <v>1281178</v>
      </c>
      <c r="T156" s="50">
        <f t="shared" si="27"/>
        <v>1281178</v>
      </c>
      <c r="U156" s="50">
        <v>2559979.8500000006</v>
      </c>
      <c r="V156" s="50">
        <f t="shared" si="28"/>
        <v>2431980.86</v>
      </c>
      <c r="W156" s="53">
        <f t="shared" si="34"/>
        <v>2920983.36</v>
      </c>
      <c r="X156" s="1"/>
      <c r="Y156" s="1"/>
    </row>
    <row r="157" spans="1:25" s="56" customFormat="1" ht="12.75" x14ac:dyDescent="0.2">
      <c r="A157" s="56">
        <v>365</v>
      </c>
      <c r="B157" s="56" t="s">
        <v>176</v>
      </c>
      <c r="C157" s="56" t="b">
        <f t="shared" si="29"/>
        <v>1</v>
      </c>
      <c r="D157" s="56">
        <v>365</v>
      </c>
      <c r="E157" s="54" t="s">
        <v>176</v>
      </c>
      <c r="F157" s="49">
        <v>115.14080000000001</v>
      </c>
      <c r="G157" s="49">
        <f t="shared" si="30"/>
        <v>427031.9</v>
      </c>
      <c r="H157" s="49">
        <v>21.147400000000001</v>
      </c>
      <c r="I157" s="49">
        <f t="shared" si="31"/>
        <v>39215.32</v>
      </c>
      <c r="J157" s="49">
        <v>22</v>
      </c>
      <c r="K157" s="50">
        <f t="shared" si="24"/>
        <v>43894.62</v>
      </c>
      <c r="L157" s="49">
        <v>0</v>
      </c>
      <c r="M157" s="49">
        <f t="shared" si="25"/>
        <v>0</v>
      </c>
      <c r="N157" s="49">
        <v>3</v>
      </c>
      <c r="O157" s="50">
        <f t="shared" si="32"/>
        <v>2176.89</v>
      </c>
      <c r="P157" s="49">
        <f t="shared" si="26"/>
        <v>512318.73000000004</v>
      </c>
      <c r="Q157" s="55">
        <v>165652</v>
      </c>
      <c r="R157" s="52">
        <f t="shared" si="33"/>
        <v>346666.73000000004</v>
      </c>
      <c r="S157" s="52">
        <v>53118</v>
      </c>
      <c r="T157" s="50">
        <f t="shared" si="27"/>
        <v>53118</v>
      </c>
      <c r="U157" s="50">
        <v>387708.47</v>
      </c>
      <c r="V157" s="50">
        <f t="shared" si="28"/>
        <v>368323.05</v>
      </c>
      <c r="W157" s="53">
        <f t="shared" si="34"/>
        <v>399784.73000000004</v>
      </c>
      <c r="X157" s="1"/>
      <c r="Y157" s="1"/>
    </row>
    <row r="158" spans="1:25" s="56" customFormat="1" ht="12.75" x14ac:dyDescent="0.2">
      <c r="A158" s="56">
        <v>367</v>
      </c>
      <c r="B158" s="56" t="s">
        <v>177</v>
      </c>
      <c r="C158" s="56" t="b">
        <f t="shared" si="29"/>
        <v>1</v>
      </c>
      <c r="D158" s="56">
        <v>367</v>
      </c>
      <c r="E158" s="54" t="s">
        <v>177</v>
      </c>
      <c r="F158" s="49">
        <v>378.29700000000003</v>
      </c>
      <c r="G158" s="49">
        <f t="shared" si="30"/>
        <v>1403020.35</v>
      </c>
      <c r="H158" s="49">
        <v>25.782299999999999</v>
      </c>
      <c r="I158" s="49">
        <f t="shared" si="31"/>
        <v>47810.18</v>
      </c>
      <c r="J158" s="49">
        <v>54.738200000000006</v>
      </c>
      <c r="K158" s="50">
        <f t="shared" si="24"/>
        <v>109214.2</v>
      </c>
      <c r="L158" s="49">
        <v>4</v>
      </c>
      <c r="M158" s="49">
        <f t="shared" si="25"/>
        <v>2902.52</v>
      </c>
      <c r="N158" s="49">
        <v>5</v>
      </c>
      <c r="O158" s="50">
        <f t="shared" si="32"/>
        <v>3628.15</v>
      </c>
      <c r="P158" s="49">
        <f t="shared" si="26"/>
        <v>1566575.4</v>
      </c>
      <c r="Q158" s="55">
        <v>568400</v>
      </c>
      <c r="R158" s="52">
        <f t="shared" si="33"/>
        <v>998175.39999999991</v>
      </c>
      <c r="S158" s="52">
        <v>252587</v>
      </c>
      <c r="T158" s="50">
        <f t="shared" si="27"/>
        <v>252587</v>
      </c>
      <c r="U158" s="50">
        <v>1206413.9600000002</v>
      </c>
      <c r="V158" s="50">
        <f t="shared" si="28"/>
        <v>1146093.26</v>
      </c>
      <c r="W158" s="53">
        <f t="shared" si="34"/>
        <v>1250762.3999999999</v>
      </c>
      <c r="X158" s="1"/>
      <c r="Y158" s="1"/>
    </row>
    <row r="159" spans="1:25" s="56" customFormat="1" ht="12.75" x14ac:dyDescent="0.2">
      <c r="A159" s="56">
        <v>369</v>
      </c>
      <c r="B159" s="56" t="s">
        <v>178</v>
      </c>
      <c r="C159" s="56" t="b">
        <f t="shared" si="29"/>
        <v>1</v>
      </c>
      <c r="D159" s="56">
        <v>369</v>
      </c>
      <c r="E159" s="54" t="s">
        <v>178</v>
      </c>
      <c r="F159" s="49">
        <v>440.93049999999999</v>
      </c>
      <c r="G159" s="49">
        <f t="shared" si="30"/>
        <v>1635314.22</v>
      </c>
      <c r="H159" s="49">
        <v>127.71000000000001</v>
      </c>
      <c r="I159" s="49">
        <f t="shared" si="31"/>
        <v>236822.87</v>
      </c>
      <c r="J159" s="49">
        <v>96.243000000000009</v>
      </c>
      <c r="K159" s="50">
        <f t="shared" si="24"/>
        <v>192025</v>
      </c>
      <c r="L159" s="49">
        <v>10</v>
      </c>
      <c r="M159" s="49">
        <f t="shared" si="25"/>
        <v>7256.3</v>
      </c>
      <c r="N159" s="49">
        <v>4</v>
      </c>
      <c r="O159" s="50">
        <f t="shared" si="32"/>
        <v>2902.52</v>
      </c>
      <c r="P159" s="49">
        <f t="shared" si="26"/>
        <v>2074320.91</v>
      </c>
      <c r="Q159" s="55">
        <v>6535677</v>
      </c>
      <c r="R159" s="52">
        <f t="shared" si="33"/>
        <v>0</v>
      </c>
      <c r="S159" s="52">
        <v>0</v>
      </c>
      <c r="T159" s="50">
        <f t="shared" si="27"/>
        <v>0</v>
      </c>
      <c r="U159" s="50">
        <v>0</v>
      </c>
      <c r="V159" s="50">
        <f t="shared" si="28"/>
        <v>0</v>
      </c>
      <c r="W159" s="53">
        <f t="shared" si="34"/>
        <v>0</v>
      </c>
      <c r="X159" s="1"/>
      <c r="Y159" s="1"/>
    </row>
    <row r="160" spans="1:25" s="56" customFormat="1" ht="12.75" x14ac:dyDescent="0.2">
      <c r="A160" s="56">
        <v>371</v>
      </c>
      <c r="B160" s="56" t="s">
        <v>179</v>
      </c>
      <c r="C160" s="56" t="b">
        <f t="shared" si="29"/>
        <v>1</v>
      </c>
      <c r="D160" s="56">
        <v>371</v>
      </c>
      <c r="E160" s="54" t="s">
        <v>179</v>
      </c>
      <c r="F160" s="49">
        <v>10940.5795</v>
      </c>
      <c r="G160" s="49">
        <f t="shared" si="30"/>
        <v>40576202.439999998</v>
      </c>
      <c r="H160" s="49">
        <v>4689.9762999999994</v>
      </c>
      <c r="I160" s="49">
        <f t="shared" si="31"/>
        <v>8696998.25</v>
      </c>
      <c r="J160" s="49">
        <v>1932.2039</v>
      </c>
      <c r="K160" s="50">
        <f t="shared" si="24"/>
        <v>3855152.54</v>
      </c>
      <c r="L160" s="49">
        <v>1232.7394999999999</v>
      </c>
      <c r="M160" s="49">
        <f t="shared" si="25"/>
        <v>894512.76</v>
      </c>
      <c r="N160" s="49">
        <v>122.69670000000001</v>
      </c>
      <c r="O160" s="50">
        <f t="shared" si="32"/>
        <v>89032.41</v>
      </c>
      <c r="P160" s="49">
        <f t="shared" si="26"/>
        <v>54111898.399999991</v>
      </c>
      <c r="Q160" s="55">
        <v>21073789</v>
      </c>
      <c r="R160" s="52">
        <f t="shared" si="33"/>
        <v>33038109.399999991</v>
      </c>
      <c r="S160" s="52">
        <v>4793937</v>
      </c>
      <c r="T160" s="50">
        <f t="shared" si="27"/>
        <v>4793937</v>
      </c>
      <c r="U160" s="50">
        <v>34832585.469999999</v>
      </c>
      <c r="V160" s="50">
        <f t="shared" si="28"/>
        <v>33090956.199999999</v>
      </c>
      <c r="W160" s="53">
        <f t="shared" si="34"/>
        <v>37832046.399999991</v>
      </c>
      <c r="X160" s="1"/>
      <c r="Y160" s="1"/>
    </row>
    <row r="161" spans="1:25" s="56" customFormat="1" ht="12.75" x14ac:dyDescent="0.2">
      <c r="A161" s="56">
        <v>375</v>
      </c>
      <c r="B161" s="56" t="s">
        <v>180</v>
      </c>
      <c r="C161" s="56" t="b">
        <f t="shared" si="29"/>
        <v>1</v>
      </c>
      <c r="D161" s="56">
        <v>375</v>
      </c>
      <c r="E161" s="54" t="s">
        <v>180</v>
      </c>
      <c r="F161" s="49">
        <v>63.855499999999999</v>
      </c>
      <c r="G161" s="49">
        <f t="shared" si="30"/>
        <v>236826</v>
      </c>
      <c r="H161" s="49">
        <v>17.105499999999999</v>
      </c>
      <c r="I161" s="49">
        <f t="shared" si="31"/>
        <v>31720.1</v>
      </c>
      <c r="J161" s="49">
        <v>5.3444000000000003</v>
      </c>
      <c r="K161" s="50">
        <f t="shared" si="24"/>
        <v>10663.2</v>
      </c>
      <c r="L161" s="49">
        <v>0</v>
      </c>
      <c r="M161" s="49">
        <f t="shared" si="25"/>
        <v>0</v>
      </c>
      <c r="N161" s="49">
        <v>0</v>
      </c>
      <c r="O161" s="50">
        <f t="shared" si="32"/>
        <v>0</v>
      </c>
      <c r="P161" s="49">
        <f t="shared" si="26"/>
        <v>279209.3</v>
      </c>
      <c r="Q161" s="55">
        <v>244969</v>
      </c>
      <c r="R161" s="52">
        <f t="shared" si="33"/>
        <v>34240.299999999988</v>
      </c>
      <c r="S161" s="52">
        <v>95905</v>
      </c>
      <c r="T161" s="50">
        <f t="shared" si="27"/>
        <v>95905</v>
      </c>
      <c r="U161" s="50">
        <v>80848.14</v>
      </c>
      <c r="V161" s="50">
        <f t="shared" si="28"/>
        <v>76805.73</v>
      </c>
      <c r="W161" s="53">
        <f t="shared" si="34"/>
        <v>130145.29999999999</v>
      </c>
      <c r="X161" s="1"/>
      <c r="Y161" s="1"/>
    </row>
    <row r="162" spans="1:25" s="56" customFormat="1" ht="12.75" x14ac:dyDescent="0.2">
      <c r="A162" s="56">
        <v>377</v>
      </c>
      <c r="B162" s="56" t="s">
        <v>181</v>
      </c>
      <c r="C162" s="56" t="b">
        <f t="shared" si="29"/>
        <v>1</v>
      </c>
      <c r="D162" s="56">
        <v>377</v>
      </c>
      <c r="E162" s="54" t="s">
        <v>181</v>
      </c>
      <c r="F162" s="49">
        <v>1027.5594999999998</v>
      </c>
      <c r="G162" s="49">
        <f t="shared" si="30"/>
        <v>3810992.12</v>
      </c>
      <c r="H162" s="49">
        <v>99.123999999999995</v>
      </c>
      <c r="I162" s="49">
        <f t="shared" si="31"/>
        <v>183813.56</v>
      </c>
      <c r="J162" s="49">
        <v>155.8937</v>
      </c>
      <c r="K162" s="50">
        <f t="shared" si="24"/>
        <v>311040.67</v>
      </c>
      <c r="L162" s="49">
        <v>0</v>
      </c>
      <c r="M162" s="49">
        <f t="shared" si="25"/>
        <v>0</v>
      </c>
      <c r="N162" s="49">
        <v>19.911100000000001</v>
      </c>
      <c r="O162" s="50">
        <f t="shared" si="32"/>
        <v>14448.09</v>
      </c>
      <c r="P162" s="49">
        <f t="shared" si="26"/>
        <v>4320294.4400000004</v>
      </c>
      <c r="Q162" s="55">
        <v>1374070</v>
      </c>
      <c r="R162" s="52">
        <f t="shared" si="33"/>
        <v>2946224.4400000004</v>
      </c>
      <c r="S162" s="52">
        <v>35366</v>
      </c>
      <c r="T162" s="50">
        <f t="shared" si="27"/>
        <v>35366</v>
      </c>
      <c r="U162" s="50">
        <v>2957042.73</v>
      </c>
      <c r="V162" s="50">
        <f t="shared" si="28"/>
        <v>2809190.59</v>
      </c>
      <c r="W162" s="53">
        <f t="shared" si="34"/>
        <v>2981590.4400000004</v>
      </c>
      <c r="X162" s="1"/>
      <c r="Y162" s="1"/>
    </row>
    <row r="163" spans="1:25" s="56" customFormat="1" ht="12.75" x14ac:dyDescent="0.2">
      <c r="A163" s="56">
        <v>379</v>
      </c>
      <c r="B163" s="56" t="s">
        <v>182</v>
      </c>
      <c r="C163" s="56" t="b">
        <f t="shared" si="29"/>
        <v>1</v>
      </c>
      <c r="D163" s="56">
        <v>379</v>
      </c>
      <c r="E163" s="54" t="s">
        <v>182</v>
      </c>
      <c r="F163" s="49">
        <v>232.89419999999998</v>
      </c>
      <c r="G163" s="49">
        <f t="shared" si="30"/>
        <v>863753.35</v>
      </c>
      <c r="H163" s="49">
        <v>34.804400000000001</v>
      </c>
      <c r="I163" s="49">
        <f t="shared" si="31"/>
        <v>64540.58</v>
      </c>
      <c r="J163" s="49">
        <v>27.09</v>
      </c>
      <c r="K163" s="50">
        <f t="shared" si="24"/>
        <v>54050.239999999998</v>
      </c>
      <c r="L163" s="49">
        <v>0</v>
      </c>
      <c r="M163" s="49">
        <f t="shared" si="25"/>
        <v>0</v>
      </c>
      <c r="N163" s="49">
        <v>2</v>
      </c>
      <c r="O163" s="50">
        <f t="shared" si="32"/>
        <v>1451.26</v>
      </c>
      <c r="P163" s="49">
        <f t="shared" si="26"/>
        <v>983795.42999999993</v>
      </c>
      <c r="Q163" s="55">
        <v>1516222</v>
      </c>
      <c r="R163" s="52">
        <f t="shared" si="33"/>
        <v>0</v>
      </c>
      <c r="S163" s="52">
        <v>4256</v>
      </c>
      <c r="T163" s="50">
        <f t="shared" si="27"/>
        <v>0</v>
      </c>
      <c r="U163" s="50">
        <v>0</v>
      </c>
      <c r="V163" s="50">
        <f t="shared" si="28"/>
        <v>0</v>
      </c>
      <c r="W163" s="53">
        <f t="shared" si="34"/>
        <v>0</v>
      </c>
      <c r="X163" s="1"/>
      <c r="Y163" s="1"/>
    </row>
    <row r="164" spans="1:25" s="56" customFormat="1" ht="12.75" x14ac:dyDescent="0.2">
      <c r="A164" s="56">
        <v>381</v>
      </c>
      <c r="B164" s="56" t="s">
        <v>183</v>
      </c>
      <c r="C164" s="56" t="b">
        <f t="shared" si="29"/>
        <v>1</v>
      </c>
      <c r="D164" s="56">
        <v>381</v>
      </c>
      <c r="E164" s="54" t="s">
        <v>183</v>
      </c>
      <c r="F164" s="49">
        <v>79.676000000000002</v>
      </c>
      <c r="G164" s="49">
        <f t="shared" si="30"/>
        <v>295500.76</v>
      </c>
      <c r="H164" s="49">
        <v>4.1787999999999998</v>
      </c>
      <c r="I164" s="49">
        <f t="shared" si="31"/>
        <v>7749.08</v>
      </c>
      <c r="J164" s="49">
        <v>11</v>
      </c>
      <c r="K164" s="50">
        <f t="shared" si="24"/>
        <v>21947.31</v>
      </c>
      <c r="L164" s="49">
        <v>2</v>
      </c>
      <c r="M164" s="49">
        <f t="shared" si="25"/>
        <v>1451.26</v>
      </c>
      <c r="N164" s="49">
        <v>0</v>
      </c>
      <c r="O164" s="50">
        <f t="shared" si="32"/>
        <v>0</v>
      </c>
      <c r="P164" s="49">
        <f t="shared" si="26"/>
        <v>326648.41000000003</v>
      </c>
      <c r="Q164" s="55">
        <v>1489633</v>
      </c>
      <c r="R164" s="52">
        <f t="shared" si="33"/>
        <v>0</v>
      </c>
      <c r="S164" s="52">
        <v>0</v>
      </c>
      <c r="T164" s="50">
        <f t="shared" si="27"/>
        <v>0</v>
      </c>
      <c r="U164" s="50">
        <v>0</v>
      </c>
      <c r="V164" s="50">
        <f t="shared" si="28"/>
        <v>0</v>
      </c>
      <c r="W164" s="53">
        <f t="shared" si="34"/>
        <v>0</v>
      </c>
      <c r="X164" s="1"/>
      <c r="Y164" s="1"/>
    </row>
    <row r="165" spans="1:25" s="56" customFormat="1" ht="12.75" x14ac:dyDescent="0.2">
      <c r="A165" s="56">
        <v>383</v>
      </c>
      <c r="B165" s="56" t="s">
        <v>184</v>
      </c>
      <c r="C165" s="56" t="b">
        <f t="shared" si="29"/>
        <v>1</v>
      </c>
      <c r="D165" s="56">
        <v>383</v>
      </c>
      <c r="E165" s="54" t="s">
        <v>184</v>
      </c>
      <c r="F165" s="49">
        <v>358.0505</v>
      </c>
      <c r="G165" s="49">
        <f t="shared" si="30"/>
        <v>1327930.53</v>
      </c>
      <c r="H165" s="49">
        <v>104.4517</v>
      </c>
      <c r="I165" s="49">
        <f t="shared" si="31"/>
        <v>193693.14</v>
      </c>
      <c r="J165" s="49">
        <v>51.586500000000001</v>
      </c>
      <c r="K165" s="50">
        <f t="shared" si="24"/>
        <v>102925.9</v>
      </c>
      <c r="L165" s="49">
        <v>0</v>
      </c>
      <c r="M165" s="49">
        <f t="shared" si="25"/>
        <v>0</v>
      </c>
      <c r="N165" s="49">
        <v>6.91</v>
      </c>
      <c r="O165" s="50">
        <f t="shared" si="32"/>
        <v>5014.1000000000004</v>
      </c>
      <c r="P165" s="49">
        <f t="shared" si="26"/>
        <v>1629563.67</v>
      </c>
      <c r="Q165" s="55">
        <v>897418</v>
      </c>
      <c r="R165" s="52">
        <f t="shared" si="33"/>
        <v>732145.66999999993</v>
      </c>
      <c r="S165" s="52">
        <v>0</v>
      </c>
      <c r="T165" s="50">
        <f t="shared" si="27"/>
        <v>0</v>
      </c>
      <c r="U165" s="50">
        <v>707823.07000000007</v>
      </c>
      <c r="V165" s="50">
        <f t="shared" si="28"/>
        <v>672431.92</v>
      </c>
      <c r="W165" s="53">
        <f t="shared" si="34"/>
        <v>732145.66999999993</v>
      </c>
      <c r="X165" s="1"/>
      <c r="Y165" s="1"/>
    </row>
    <row r="166" spans="1:25" s="56" customFormat="1" ht="12.75" x14ac:dyDescent="0.2">
      <c r="A166" s="56">
        <v>387</v>
      </c>
      <c r="B166" s="56" t="s">
        <v>185</v>
      </c>
      <c r="C166" s="56" t="b">
        <f t="shared" si="29"/>
        <v>1</v>
      </c>
      <c r="D166" s="56">
        <v>387</v>
      </c>
      <c r="E166" s="54" t="s">
        <v>185</v>
      </c>
      <c r="F166" s="49">
        <v>254.91659999999999</v>
      </c>
      <c r="G166" s="49">
        <f t="shared" si="30"/>
        <v>945429.59</v>
      </c>
      <c r="H166" s="49">
        <v>12.7111</v>
      </c>
      <c r="I166" s="49">
        <f t="shared" si="31"/>
        <v>23571.21</v>
      </c>
      <c r="J166" s="49">
        <v>40.055500000000002</v>
      </c>
      <c r="K166" s="50">
        <f t="shared" si="24"/>
        <v>79919.13</v>
      </c>
      <c r="L166" s="49">
        <v>0</v>
      </c>
      <c r="M166" s="49">
        <f t="shared" si="25"/>
        <v>0</v>
      </c>
      <c r="N166" s="49">
        <v>3</v>
      </c>
      <c r="O166" s="50">
        <f t="shared" si="32"/>
        <v>2176.89</v>
      </c>
      <c r="P166" s="49">
        <f t="shared" si="26"/>
        <v>1051096.8199999998</v>
      </c>
      <c r="Q166" s="55">
        <v>590185</v>
      </c>
      <c r="R166" s="52">
        <f t="shared" si="33"/>
        <v>460911.81999999983</v>
      </c>
      <c r="S166" s="52">
        <v>0</v>
      </c>
      <c r="T166" s="50">
        <f t="shared" si="27"/>
        <v>0</v>
      </c>
      <c r="U166" s="50">
        <v>427161.32000000007</v>
      </c>
      <c r="V166" s="50">
        <f t="shared" si="28"/>
        <v>405803.25</v>
      </c>
      <c r="W166" s="53">
        <f t="shared" si="34"/>
        <v>460911.81999999983</v>
      </c>
      <c r="X166" s="1"/>
      <c r="Y166" s="1"/>
    </row>
    <row r="167" spans="1:25" s="56" customFormat="1" ht="12.75" x14ac:dyDescent="0.2">
      <c r="A167" s="56">
        <v>389</v>
      </c>
      <c r="B167" s="56" t="s">
        <v>186</v>
      </c>
      <c r="C167" s="56" t="b">
        <f t="shared" si="29"/>
        <v>1</v>
      </c>
      <c r="D167" s="56">
        <v>389</v>
      </c>
      <c r="E167" s="54" t="s">
        <v>186</v>
      </c>
      <c r="F167" s="49">
        <v>223.7276</v>
      </c>
      <c r="G167" s="49">
        <f t="shared" si="30"/>
        <v>829756.45</v>
      </c>
      <c r="H167" s="49">
        <v>68.542000000000002</v>
      </c>
      <c r="I167" s="49">
        <f t="shared" si="31"/>
        <v>127102.91</v>
      </c>
      <c r="J167" s="49">
        <v>33.064</v>
      </c>
      <c r="K167" s="50">
        <f t="shared" si="24"/>
        <v>65969.62</v>
      </c>
      <c r="L167" s="49">
        <v>0</v>
      </c>
      <c r="M167" s="49">
        <f t="shared" si="25"/>
        <v>0</v>
      </c>
      <c r="N167" s="49">
        <v>2</v>
      </c>
      <c r="O167" s="50">
        <f t="shared" si="32"/>
        <v>1451.26</v>
      </c>
      <c r="P167" s="49">
        <f t="shared" si="26"/>
        <v>1024280.24</v>
      </c>
      <c r="Q167" s="55">
        <v>643005</v>
      </c>
      <c r="R167" s="52">
        <f t="shared" si="33"/>
        <v>381275.24</v>
      </c>
      <c r="S167" s="52">
        <v>359153</v>
      </c>
      <c r="T167" s="50">
        <f t="shared" si="27"/>
        <v>359153</v>
      </c>
      <c r="U167" s="50">
        <v>691553.21000000008</v>
      </c>
      <c r="V167" s="50">
        <f t="shared" si="28"/>
        <v>656975.55000000005</v>
      </c>
      <c r="W167" s="53">
        <f t="shared" si="34"/>
        <v>740428.24</v>
      </c>
      <c r="X167" s="1"/>
      <c r="Y167" s="1"/>
    </row>
    <row r="168" spans="1:25" s="56" customFormat="1" ht="12.75" x14ac:dyDescent="0.2">
      <c r="A168" s="56">
        <v>391</v>
      </c>
      <c r="B168" s="56" t="s">
        <v>187</v>
      </c>
      <c r="C168" s="56" t="b">
        <f t="shared" si="29"/>
        <v>1</v>
      </c>
      <c r="D168" s="56">
        <v>391</v>
      </c>
      <c r="E168" s="54" t="s">
        <v>187</v>
      </c>
      <c r="F168" s="49">
        <v>68.307299999999998</v>
      </c>
      <c r="G168" s="49">
        <f t="shared" si="30"/>
        <v>253336.75</v>
      </c>
      <c r="H168" s="49">
        <v>9</v>
      </c>
      <c r="I168" s="49">
        <f t="shared" si="31"/>
        <v>16689.419999999998</v>
      </c>
      <c r="J168" s="49">
        <v>12</v>
      </c>
      <c r="K168" s="50">
        <f t="shared" si="24"/>
        <v>23942.52</v>
      </c>
      <c r="L168" s="49">
        <v>0</v>
      </c>
      <c r="M168" s="49">
        <f t="shared" si="25"/>
        <v>0</v>
      </c>
      <c r="N168" s="49">
        <v>2</v>
      </c>
      <c r="O168" s="50">
        <f t="shared" si="32"/>
        <v>1451.26</v>
      </c>
      <c r="P168" s="49">
        <f t="shared" si="26"/>
        <v>295419.95</v>
      </c>
      <c r="Q168" s="55">
        <v>1251018</v>
      </c>
      <c r="R168" s="52">
        <f t="shared" si="33"/>
        <v>0</v>
      </c>
      <c r="S168" s="52">
        <v>0</v>
      </c>
      <c r="T168" s="50">
        <f t="shared" si="27"/>
        <v>0</v>
      </c>
      <c r="U168" s="50">
        <v>0</v>
      </c>
      <c r="V168" s="50">
        <f t="shared" si="28"/>
        <v>0</v>
      </c>
      <c r="W168" s="53">
        <f t="shared" si="34"/>
        <v>0</v>
      </c>
      <c r="X168" s="1"/>
      <c r="Y168" s="1"/>
    </row>
    <row r="169" spans="1:25" s="56" customFormat="1" ht="12.75" x14ac:dyDescent="0.2">
      <c r="A169" s="56">
        <v>393</v>
      </c>
      <c r="B169" s="56" t="s">
        <v>188</v>
      </c>
      <c r="C169" s="56" t="b">
        <f t="shared" si="29"/>
        <v>1</v>
      </c>
      <c r="D169" s="56">
        <v>393</v>
      </c>
      <c r="E169" s="54" t="s">
        <v>188</v>
      </c>
      <c r="F169" s="49">
        <v>730.24379999999996</v>
      </c>
      <c r="G169" s="49">
        <f t="shared" si="30"/>
        <v>2708313.6</v>
      </c>
      <c r="H169" s="49">
        <v>177.7081</v>
      </c>
      <c r="I169" s="49">
        <f t="shared" si="31"/>
        <v>329538.34999999998</v>
      </c>
      <c r="J169" s="49">
        <v>75.831000000000003</v>
      </c>
      <c r="K169" s="50">
        <f t="shared" si="24"/>
        <v>151298.76999999999</v>
      </c>
      <c r="L169" s="49">
        <v>1</v>
      </c>
      <c r="M169" s="49">
        <f t="shared" si="25"/>
        <v>725.63</v>
      </c>
      <c r="N169" s="49">
        <v>8</v>
      </c>
      <c r="O169" s="50">
        <f t="shared" si="32"/>
        <v>5805.04</v>
      </c>
      <c r="P169" s="49">
        <f t="shared" si="26"/>
        <v>3195681.39</v>
      </c>
      <c r="Q169" s="55">
        <v>843041</v>
      </c>
      <c r="R169" s="52">
        <f t="shared" si="33"/>
        <v>2352640.39</v>
      </c>
      <c r="S169" s="52">
        <v>891548</v>
      </c>
      <c r="T169" s="50">
        <f t="shared" si="27"/>
        <v>891548</v>
      </c>
      <c r="U169" s="50">
        <v>3118605.7199999997</v>
      </c>
      <c r="V169" s="50">
        <f t="shared" si="28"/>
        <v>2962675.43</v>
      </c>
      <c r="W169" s="53">
        <f t="shared" si="34"/>
        <v>3244188.39</v>
      </c>
      <c r="X169" s="1"/>
      <c r="Y169" s="1"/>
    </row>
    <row r="170" spans="1:25" s="56" customFormat="1" ht="12.75" x14ac:dyDescent="0.2">
      <c r="A170" s="56">
        <v>395</v>
      </c>
      <c r="B170" s="56" t="s">
        <v>189</v>
      </c>
      <c r="C170" s="56" t="b">
        <f t="shared" si="29"/>
        <v>1</v>
      </c>
      <c r="D170" s="56">
        <v>395</v>
      </c>
      <c r="E170" s="54" t="s">
        <v>189</v>
      </c>
      <c r="F170" s="49">
        <v>304.6114</v>
      </c>
      <c r="G170" s="49">
        <f t="shared" si="30"/>
        <v>1129736.67</v>
      </c>
      <c r="H170" s="49">
        <v>20.605599999999999</v>
      </c>
      <c r="I170" s="49">
        <f t="shared" si="31"/>
        <v>38210.61</v>
      </c>
      <c r="J170" s="49">
        <v>20.855600000000003</v>
      </c>
      <c r="K170" s="50">
        <f t="shared" si="24"/>
        <v>41611.300000000003</v>
      </c>
      <c r="L170" s="49">
        <v>2</v>
      </c>
      <c r="M170" s="49">
        <f t="shared" si="25"/>
        <v>1451.26</v>
      </c>
      <c r="N170" s="49">
        <v>3.3611</v>
      </c>
      <c r="O170" s="50">
        <f t="shared" si="32"/>
        <v>2438.91</v>
      </c>
      <c r="P170" s="49">
        <f t="shared" si="26"/>
        <v>1213448.75</v>
      </c>
      <c r="Q170" s="55">
        <v>2403501</v>
      </c>
      <c r="R170" s="52">
        <f t="shared" si="33"/>
        <v>0</v>
      </c>
      <c r="S170" s="52">
        <v>0</v>
      </c>
      <c r="T170" s="50">
        <f t="shared" si="27"/>
        <v>0</v>
      </c>
      <c r="U170" s="50">
        <v>0</v>
      </c>
      <c r="V170" s="50">
        <f t="shared" si="28"/>
        <v>0</v>
      </c>
      <c r="W170" s="53">
        <f t="shared" si="34"/>
        <v>0</v>
      </c>
      <c r="X170" s="1"/>
      <c r="Y170" s="1"/>
    </row>
    <row r="171" spans="1:25" s="56" customFormat="1" ht="12.75" x14ac:dyDescent="0.2">
      <c r="A171" s="56">
        <v>399</v>
      </c>
      <c r="B171" s="56" t="s">
        <v>190</v>
      </c>
      <c r="C171" s="56" t="b">
        <f t="shared" si="29"/>
        <v>1</v>
      </c>
      <c r="D171" s="56">
        <v>399</v>
      </c>
      <c r="E171" s="54" t="s">
        <v>190</v>
      </c>
      <c r="F171" s="49">
        <v>1026.7054000000001</v>
      </c>
      <c r="G171" s="49">
        <f t="shared" si="30"/>
        <v>3807824.45</v>
      </c>
      <c r="H171" s="49">
        <v>230.01920000000001</v>
      </c>
      <c r="I171" s="49">
        <f t="shared" si="31"/>
        <v>426543</v>
      </c>
      <c r="J171" s="49">
        <v>160.60119999999998</v>
      </c>
      <c r="K171" s="50">
        <f t="shared" si="24"/>
        <v>320433.12</v>
      </c>
      <c r="L171" s="49">
        <v>27.828800000000001</v>
      </c>
      <c r="M171" s="49">
        <f t="shared" si="25"/>
        <v>20193.41</v>
      </c>
      <c r="N171" s="49">
        <v>18</v>
      </c>
      <c r="O171" s="50">
        <f t="shared" si="32"/>
        <v>13061.34</v>
      </c>
      <c r="P171" s="49">
        <f t="shared" si="26"/>
        <v>4588055.32</v>
      </c>
      <c r="Q171" s="55">
        <v>1905156</v>
      </c>
      <c r="R171" s="52">
        <f t="shared" si="33"/>
        <v>2682899.3200000003</v>
      </c>
      <c r="S171" s="52">
        <v>0</v>
      </c>
      <c r="T171" s="50">
        <f t="shared" si="27"/>
        <v>0</v>
      </c>
      <c r="U171" s="50">
        <v>2466968.2699999996</v>
      </c>
      <c r="V171" s="50">
        <f t="shared" si="28"/>
        <v>2343619.86</v>
      </c>
      <c r="W171" s="53">
        <f t="shared" si="34"/>
        <v>2682899.3200000003</v>
      </c>
      <c r="X171" s="1"/>
      <c r="Y171" s="1"/>
    </row>
    <row r="172" spans="1:25" s="56" customFormat="1" ht="12.75" x14ac:dyDescent="0.2">
      <c r="A172" s="56">
        <v>401</v>
      </c>
      <c r="B172" s="56" t="s">
        <v>191</v>
      </c>
      <c r="C172" s="56" t="b">
        <f t="shared" si="29"/>
        <v>1</v>
      </c>
      <c r="D172" s="56">
        <v>401</v>
      </c>
      <c r="E172" s="54" t="s">
        <v>191</v>
      </c>
      <c r="F172" s="49">
        <v>807.72900000000004</v>
      </c>
      <c r="G172" s="49">
        <f t="shared" si="30"/>
        <v>2995689.16</v>
      </c>
      <c r="H172" s="49">
        <v>478.26239999999996</v>
      </c>
      <c r="I172" s="49">
        <f t="shared" si="31"/>
        <v>886880.23</v>
      </c>
      <c r="J172" s="49">
        <v>204.81049999999999</v>
      </c>
      <c r="K172" s="50">
        <f t="shared" si="24"/>
        <v>408639.96</v>
      </c>
      <c r="L172" s="49">
        <v>15.917400000000001</v>
      </c>
      <c r="M172" s="49">
        <f t="shared" si="25"/>
        <v>11550.14</v>
      </c>
      <c r="N172" s="49">
        <v>15</v>
      </c>
      <c r="O172" s="50">
        <f t="shared" si="32"/>
        <v>10884.45</v>
      </c>
      <c r="P172" s="49">
        <f t="shared" si="26"/>
        <v>4313643.9400000004</v>
      </c>
      <c r="Q172" s="55">
        <v>890709</v>
      </c>
      <c r="R172" s="52">
        <f t="shared" si="33"/>
        <v>3422934.9400000004</v>
      </c>
      <c r="S172" s="52">
        <v>3663773</v>
      </c>
      <c r="T172" s="50">
        <f t="shared" si="27"/>
        <v>3663773</v>
      </c>
      <c r="U172" s="50">
        <v>6312393.4999999991</v>
      </c>
      <c r="V172" s="50">
        <f t="shared" si="28"/>
        <v>5996773.8300000001</v>
      </c>
      <c r="W172" s="53">
        <f t="shared" si="34"/>
        <v>7086707.9400000004</v>
      </c>
      <c r="X172" s="1"/>
      <c r="Y172" s="1"/>
    </row>
    <row r="173" spans="1:25" s="56" customFormat="1" ht="12.75" x14ac:dyDescent="0.2">
      <c r="A173" s="56">
        <v>403</v>
      </c>
      <c r="B173" s="56" t="s">
        <v>192</v>
      </c>
      <c r="C173" s="56" t="b">
        <f t="shared" si="29"/>
        <v>1</v>
      </c>
      <c r="D173" s="56">
        <v>403</v>
      </c>
      <c r="E173" s="54" t="s">
        <v>192</v>
      </c>
      <c r="F173" s="49">
        <v>610.7405</v>
      </c>
      <c r="G173" s="49">
        <f t="shared" si="30"/>
        <v>2265102.15</v>
      </c>
      <c r="H173" s="49">
        <v>101.84829999999999</v>
      </c>
      <c r="I173" s="49">
        <f t="shared" si="31"/>
        <v>188865.45</v>
      </c>
      <c r="J173" s="49">
        <v>134.01580000000001</v>
      </c>
      <c r="K173" s="50">
        <f t="shared" si="24"/>
        <v>267389.65999999997</v>
      </c>
      <c r="L173" s="49">
        <v>4</v>
      </c>
      <c r="M173" s="49">
        <f t="shared" si="25"/>
        <v>2902.52</v>
      </c>
      <c r="N173" s="49">
        <v>6</v>
      </c>
      <c r="O173" s="50">
        <f t="shared" si="32"/>
        <v>4353.78</v>
      </c>
      <c r="P173" s="49">
        <f t="shared" si="26"/>
        <v>2728613.56</v>
      </c>
      <c r="Q173" s="55">
        <v>1124489</v>
      </c>
      <c r="R173" s="52">
        <f t="shared" si="33"/>
        <v>1604124.56</v>
      </c>
      <c r="S173" s="52">
        <v>97091</v>
      </c>
      <c r="T173" s="50">
        <f t="shared" si="27"/>
        <v>97091</v>
      </c>
      <c r="U173" s="50">
        <v>1593514.5700000003</v>
      </c>
      <c r="V173" s="50">
        <f t="shared" si="28"/>
        <v>1513838.84</v>
      </c>
      <c r="W173" s="53">
        <f t="shared" si="34"/>
        <v>1701215.56</v>
      </c>
      <c r="X173" s="1"/>
      <c r="Y173" s="1"/>
    </row>
    <row r="174" spans="1:25" s="56" customFormat="1" ht="12.75" x14ac:dyDescent="0.2">
      <c r="A174" s="56">
        <v>404</v>
      </c>
      <c r="B174" s="56" t="s">
        <v>193</v>
      </c>
      <c r="C174" s="56" t="b">
        <f t="shared" si="29"/>
        <v>1</v>
      </c>
      <c r="D174" s="56">
        <v>404</v>
      </c>
      <c r="E174" s="54" t="s">
        <v>193</v>
      </c>
      <c r="F174" s="49">
        <v>595.92739999999992</v>
      </c>
      <c r="G174" s="49">
        <f t="shared" si="30"/>
        <v>2210163.62</v>
      </c>
      <c r="H174" s="49">
        <v>222.8938</v>
      </c>
      <c r="I174" s="49">
        <f t="shared" si="31"/>
        <v>413329.8</v>
      </c>
      <c r="J174" s="49">
        <v>125.99769999999999</v>
      </c>
      <c r="K174" s="50">
        <f t="shared" si="24"/>
        <v>251391.87</v>
      </c>
      <c r="L174" s="49">
        <v>3</v>
      </c>
      <c r="M174" s="49">
        <f t="shared" si="25"/>
        <v>2176.89</v>
      </c>
      <c r="N174" s="49">
        <v>12</v>
      </c>
      <c r="O174" s="50">
        <f t="shared" si="32"/>
        <v>8707.56</v>
      </c>
      <c r="P174" s="49">
        <f t="shared" si="26"/>
        <v>2885769.74</v>
      </c>
      <c r="Q174" s="55">
        <v>692530</v>
      </c>
      <c r="R174" s="52">
        <f t="shared" si="33"/>
        <v>2193239.7400000002</v>
      </c>
      <c r="S174" s="52">
        <v>2277433</v>
      </c>
      <c r="T174" s="50">
        <f t="shared" si="27"/>
        <v>2277433</v>
      </c>
      <c r="U174" s="50">
        <v>3967489.1799999997</v>
      </c>
      <c r="V174" s="50">
        <f t="shared" si="28"/>
        <v>3769114.72</v>
      </c>
      <c r="W174" s="53">
        <f t="shared" si="34"/>
        <v>4470672.74</v>
      </c>
      <c r="X174" s="1"/>
      <c r="Y174" s="1"/>
    </row>
    <row r="175" spans="1:25" s="56" customFormat="1" ht="12.75" x14ac:dyDescent="0.2">
      <c r="A175" s="59">
        <v>405</v>
      </c>
      <c r="B175" s="60" t="s">
        <v>194</v>
      </c>
      <c r="C175" s="60" t="b">
        <f t="shared" si="29"/>
        <v>1</v>
      </c>
      <c r="D175" s="56">
        <v>405</v>
      </c>
      <c r="E175" s="54" t="s">
        <v>194</v>
      </c>
      <c r="F175" s="49">
        <v>486.62329999999997</v>
      </c>
      <c r="G175" s="49">
        <f t="shared" si="30"/>
        <v>1804778.76</v>
      </c>
      <c r="H175" s="49">
        <v>44.902200000000001</v>
      </c>
      <c r="I175" s="49">
        <f t="shared" si="31"/>
        <v>83265.740000000005</v>
      </c>
      <c r="J175" s="49">
        <v>84.844700000000003</v>
      </c>
      <c r="K175" s="50">
        <f t="shared" si="24"/>
        <v>169282.99</v>
      </c>
      <c r="L175" s="49">
        <v>1</v>
      </c>
      <c r="M175" s="49">
        <f t="shared" si="25"/>
        <v>725.63</v>
      </c>
      <c r="N175" s="49">
        <v>2</v>
      </c>
      <c r="O175" s="50">
        <f t="shared" si="32"/>
        <v>1451.26</v>
      </c>
      <c r="P175" s="49">
        <f t="shared" si="26"/>
        <v>2059504.38</v>
      </c>
      <c r="Q175" s="55">
        <v>2476779</v>
      </c>
      <c r="R175" s="52">
        <f t="shared" si="33"/>
        <v>0</v>
      </c>
      <c r="S175" s="52">
        <v>234921</v>
      </c>
      <c r="T175" s="50">
        <f t="shared" si="27"/>
        <v>0</v>
      </c>
      <c r="U175" s="50">
        <v>0</v>
      </c>
      <c r="V175" s="50">
        <f t="shared" si="28"/>
        <v>0</v>
      </c>
      <c r="W175" s="53">
        <f t="shared" si="34"/>
        <v>0</v>
      </c>
      <c r="X175" s="1"/>
      <c r="Y175" s="1"/>
    </row>
    <row r="176" spans="1:25" s="56" customFormat="1" ht="12.75" x14ac:dyDescent="0.2">
      <c r="A176" s="56">
        <v>407</v>
      </c>
      <c r="B176" s="56" t="s">
        <v>195</v>
      </c>
      <c r="C176" s="56" t="b">
        <f t="shared" si="29"/>
        <v>1</v>
      </c>
      <c r="D176" s="56">
        <v>407</v>
      </c>
      <c r="E176" s="54" t="s">
        <v>195</v>
      </c>
      <c r="F176" s="49">
        <v>273.50849999999997</v>
      </c>
      <c r="G176" s="49">
        <f t="shared" si="30"/>
        <v>1014382.85</v>
      </c>
      <c r="H176" s="49">
        <v>138.15280000000001</v>
      </c>
      <c r="I176" s="49">
        <f t="shared" si="31"/>
        <v>256187.79</v>
      </c>
      <c r="J176" s="49">
        <v>82.329799999999992</v>
      </c>
      <c r="K176" s="50">
        <f t="shared" si="24"/>
        <v>164265.24</v>
      </c>
      <c r="L176" s="49">
        <v>1</v>
      </c>
      <c r="M176" s="49">
        <f t="shared" si="25"/>
        <v>725.63</v>
      </c>
      <c r="N176" s="49">
        <v>5</v>
      </c>
      <c r="O176" s="50">
        <f t="shared" si="32"/>
        <v>3628.15</v>
      </c>
      <c r="P176" s="49">
        <f t="shared" si="26"/>
        <v>1439189.6599999997</v>
      </c>
      <c r="Q176" s="55">
        <v>176008</v>
      </c>
      <c r="R176" s="52">
        <f t="shared" si="33"/>
        <v>1263181.6599999997</v>
      </c>
      <c r="S176" s="52">
        <v>1386032</v>
      </c>
      <c r="T176" s="50">
        <f t="shared" si="27"/>
        <v>1386032</v>
      </c>
      <c r="U176" s="50">
        <v>2330654.0299999998</v>
      </c>
      <c r="V176" s="50">
        <f t="shared" si="28"/>
        <v>2214121.33</v>
      </c>
      <c r="W176" s="53">
        <f t="shared" si="34"/>
        <v>2649213.6599999997</v>
      </c>
      <c r="X176" s="1"/>
      <c r="Y176" s="1"/>
    </row>
    <row r="177" spans="1:25" s="56" customFormat="1" ht="12.75" x14ac:dyDescent="0.2">
      <c r="A177" s="56">
        <v>411</v>
      </c>
      <c r="B177" s="56" t="s">
        <v>196</v>
      </c>
      <c r="C177" s="56" t="b">
        <f t="shared" si="29"/>
        <v>1</v>
      </c>
      <c r="D177" s="56">
        <v>411</v>
      </c>
      <c r="E177" s="54" t="s">
        <v>196</v>
      </c>
      <c r="F177" s="49">
        <v>615.04300000000001</v>
      </c>
      <c r="G177" s="49">
        <f t="shared" si="30"/>
        <v>2281059.1800000002</v>
      </c>
      <c r="H177" s="49">
        <v>107.2189</v>
      </c>
      <c r="I177" s="49">
        <f t="shared" si="31"/>
        <v>198824.58</v>
      </c>
      <c r="J177" s="49">
        <v>106.5258</v>
      </c>
      <c r="K177" s="50">
        <f t="shared" si="24"/>
        <v>212541.34</v>
      </c>
      <c r="L177" s="49">
        <v>0.40560000000000002</v>
      </c>
      <c r="M177" s="49">
        <f t="shared" si="25"/>
        <v>294.32</v>
      </c>
      <c r="N177" s="49">
        <v>3</v>
      </c>
      <c r="O177" s="50">
        <f t="shared" si="32"/>
        <v>2176.89</v>
      </c>
      <c r="P177" s="49">
        <f t="shared" si="26"/>
        <v>2694896.31</v>
      </c>
      <c r="Q177" s="55">
        <v>1086693</v>
      </c>
      <c r="R177" s="52">
        <f t="shared" si="33"/>
        <v>1608203.31</v>
      </c>
      <c r="S177" s="52">
        <v>769340</v>
      </c>
      <c r="T177" s="50">
        <f t="shared" si="27"/>
        <v>769340</v>
      </c>
      <c r="U177" s="50">
        <v>2136253.3200000003</v>
      </c>
      <c r="V177" s="50">
        <f t="shared" si="28"/>
        <v>2029440.65</v>
      </c>
      <c r="W177" s="53">
        <f t="shared" si="34"/>
        <v>2377543.31</v>
      </c>
      <c r="X177" s="1"/>
      <c r="Y177" s="1"/>
    </row>
    <row r="178" spans="1:25" s="56" customFormat="1" ht="12.75" x14ac:dyDescent="0.2">
      <c r="A178" s="56">
        <v>413</v>
      </c>
      <c r="B178" s="56" t="s">
        <v>197</v>
      </c>
      <c r="C178" s="56" t="b">
        <f t="shared" si="29"/>
        <v>1</v>
      </c>
      <c r="D178" s="56">
        <v>413</v>
      </c>
      <c r="E178" s="54" t="s">
        <v>197</v>
      </c>
      <c r="F178" s="49">
        <v>742.24680000000001</v>
      </c>
      <c r="G178" s="49">
        <f t="shared" si="30"/>
        <v>2752830.09</v>
      </c>
      <c r="H178" s="49">
        <v>74.023500000000013</v>
      </c>
      <c r="I178" s="49">
        <f t="shared" si="31"/>
        <v>137267.70000000001</v>
      </c>
      <c r="J178" s="49">
        <v>85.647400000000005</v>
      </c>
      <c r="K178" s="50">
        <f t="shared" si="24"/>
        <v>170884.55</v>
      </c>
      <c r="L178" s="49">
        <v>1</v>
      </c>
      <c r="M178" s="49">
        <f t="shared" si="25"/>
        <v>725.63</v>
      </c>
      <c r="N178" s="49">
        <v>16</v>
      </c>
      <c r="O178" s="50">
        <f t="shared" si="32"/>
        <v>11610.08</v>
      </c>
      <c r="P178" s="49">
        <f t="shared" si="26"/>
        <v>3073318.05</v>
      </c>
      <c r="Q178" s="55">
        <v>1346414</v>
      </c>
      <c r="R178" s="52">
        <f t="shared" si="33"/>
        <v>1726904.0499999998</v>
      </c>
      <c r="S178" s="52">
        <v>0</v>
      </c>
      <c r="T178" s="50">
        <f t="shared" si="27"/>
        <v>0</v>
      </c>
      <c r="U178" s="50">
        <v>1593703.0399999996</v>
      </c>
      <c r="V178" s="50">
        <f t="shared" si="28"/>
        <v>1514017.89</v>
      </c>
      <c r="W178" s="53">
        <f t="shared" si="34"/>
        <v>1726904.0499999998</v>
      </c>
      <c r="X178" s="1"/>
      <c r="Y178" s="1"/>
    </row>
    <row r="179" spans="1:25" s="56" customFormat="1" ht="12.75" x14ac:dyDescent="0.2">
      <c r="A179" s="56">
        <v>414</v>
      </c>
      <c r="B179" s="56" t="s">
        <v>198</v>
      </c>
      <c r="C179" s="56" t="b">
        <f t="shared" si="29"/>
        <v>1</v>
      </c>
      <c r="D179" s="56">
        <v>414</v>
      </c>
      <c r="E179" s="54" t="s">
        <v>198</v>
      </c>
      <c r="F179" s="49">
        <v>0</v>
      </c>
      <c r="G179" s="49">
        <f t="shared" si="30"/>
        <v>0</v>
      </c>
      <c r="H179" s="49">
        <v>0</v>
      </c>
      <c r="I179" s="49">
        <f t="shared" si="31"/>
        <v>0</v>
      </c>
      <c r="J179" s="49">
        <v>0</v>
      </c>
      <c r="K179" s="50">
        <f t="shared" si="24"/>
        <v>0</v>
      </c>
      <c r="L179" s="49">
        <v>0</v>
      </c>
      <c r="M179" s="49">
        <f t="shared" si="25"/>
        <v>0</v>
      </c>
      <c r="N179" s="49">
        <v>0</v>
      </c>
      <c r="O179" s="50">
        <f t="shared" si="32"/>
        <v>0</v>
      </c>
      <c r="P179" s="49">
        <f t="shared" si="26"/>
        <v>0</v>
      </c>
      <c r="Q179" s="55">
        <v>5978</v>
      </c>
      <c r="R179" s="52">
        <f t="shared" si="33"/>
        <v>0</v>
      </c>
      <c r="S179" s="52">
        <v>0</v>
      </c>
      <c r="T179" s="50">
        <f t="shared" si="27"/>
        <v>0</v>
      </c>
      <c r="U179" s="50">
        <v>0</v>
      </c>
      <c r="V179" s="50">
        <f t="shared" si="28"/>
        <v>0</v>
      </c>
      <c r="W179" s="53">
        <f t="shared" si="34"/>
        <v>0</v>
      </c>
      <c r="X179" s="1"/>
      <c r="Y179" s="1"/>
    </row>
    <row r="180" spans="1:25" s="56" customFormat="1" ht="12.75" x14ac:dyDescent="0.2">
      <c r="A180" s="56">
        <v>415</v>
      </c>
      <c r="B180" s="56" t="s">
        <v>199</v>
      </c>
      <c r="C180" s="56" t="b">
        <f t="shared" si="29"/>
        <v>1</v>
      </c>
      <c r="D180" s="56">
        <v>415</v>
      </c>
      <c r="E180" s="54" t="s">
        <v>199</v>
      </c>
      <c r="F180" s="49">
        <v>36.01</v>
      </c>
      <c r="G180" s="49">
        <f t="shared" si="30"/>
        <v>133553.17000000001</v>
      </c>
      <c r="H180" s="49">
        <v>4.01</v>
      </c>
      <c r="I180" s="49">
        <f t="shared" si="31"/>
        <v>7436.06</v>
      </c>
      <c r="J180" s="49">
        <v>8</v>
      </c>
      <c r="K180" s="50">
        <f t="shared" si="24"/>
        <v>15961.68</v>
      </c>
      <c r="L180" s="49">
        <v>0</v>
      </c>
      <c r="M180" s="49">
        <f t="shared" si="25"/>
        <v>0</v>
      </c>
      <c r="N180" s="49">
        <v>0</v>
      </c>
      <c r="O180" s="50">
        <f t="shared" si="32"/>
        <v>0</v>
      </c>
      <c r="P180" s="49">
        <f t="shared" si="26"/>
        <v>156950.91</v>
      </c>
      <c r="Q180" s="55">
        <v>67811</v>
      </c>
      <c r="R180" s="52">
        <f t="shared" si="33"/>
        <v>89139.91</v>
      </c>
      <c r="S180" s="52">
        <v>128496</v>
      </c>
      <c r="T180" s="50">
        <f t="shared" si="27"/>
        <v>128496</v>
      </c>
      <c r="U180" s="50">
        <v>215368.75</v>
      </c>
      <c r="V180" s="50">
        <f t="shared" si="28"/>
        <v>204600.31</v>
      </c>
      <c r="W180" s="53">
        <f t="shared" si="34"/>
        <v>217635.91</v>
      </c>
      <c r="X180" s="1"/>
      <c r="Y180" s="1"/>
    </row>
    <row r="181" spans="1:25" s="56" customFormat="1" ht="12.75" x14ac:dyDescent="0.2">
      <c r="A181" s="56">
        <v>419</v>
      </c>
      <c r="B181" s="56" t="s">
        <v>200</v>
      </c>
      <c r="C181" s="56" t="b">
        <f t="shared" si="29"/>
        <v>1</v>
      </c>
      <c r="D181" s="56">
        <v>419</v>
      </c>
      <c r="E181" s="54" t="s">
        <v>200</v>
      </c>
      <c r="F181" s="49">
        <v>548.20630000000006</v>
      </c>
      <c r="G181" s="49">
        <f t="shared" si="30"/>
        <v>2033176.56</v>
      </c>
      <c r="H181" s="49">
        <v>308.98480000000001</v>
      </c>
      <c r="I181" s="49">
        <f t="shared" si="31"/>
        <v>572975.23</v>
      </c>
      <c r="J181" s="49">
        <v>132.59909999999999</v>
      </c>
      <c r="K181" s="50">
        <f t="shared" si="24"/>
        <v>264563.05</v>
      </c>
      <c r="L181" s="49">
        <v>6</v>
      </c>
      <c r="M181" s="49">
        <f t="shared" si="25"/>
        <v>4353.78</v>
      </c>
      <c r="N181" s="49">
        <v>7.4972000000000003</v>
      </c>
      <c r="O181" s="50">
        <f t="shared" si="32"/>
        <v>5440.19</v>
      </c>
      <c r="P181" s="49">
        <f t="shared" si="26"/>
        <v>2880508.8099999996</v>
      </c>
      <c r="Q181" s="55">
        <v>1429268</v>
      </c>
      <c r="R181" s="52">
        <f t="shared" si="33"/>
        <v>1451240.8099999996</v>
      </c>
      <c r="S181" s="52">
        <v>1018969</v>
      </c>
      <c r="T181" s="50">
        <f t="shared" si="27"/>
        <v>1018969</v>
      </c>
      <c r="U181" s="50">
        <v>2121123.9299999997</v>
      </c>
      <c r="V181" s="50">
        <f t="shared" si="28"/>
        <v>2015067.73</v>
      </c>
      <c r="W181" s="53">
        <f t="shared" si="34"/>
        <v>2470209.8099999996</v>
      </c>
      <c r="X181" s="1"/>
      <c r="Y181" s="1"/>
    </row>
    <row r="182" spans="1:25" s="56" customFormat="1" ht="12.75" x14ac:dyDescent="0.2">
      <c r="A182" s="56">
        <v>425</v>
      </c>
      <c r="B182" s="56" t="s">
        <v>201</v>
      </c>
      <c r="C182" s="56" t="b">
        <f t="shared" si="29"/>
        <v>1</v>
      </c>
      <c r="D182" s="56">
        <v>425</v>
      </c>
      <c r="E182" s="54" t="s">
        <v>201</v>
      </c>
      <c r="F182" s="49">
        <v>1785.1008000000002</v>
      </c>
      <c r="G182" s="49">
        <f t="shared" si="30"/>
        <v>6620546.1500000004</v>
      </c>
      <c r="H182" s="49">
        <v>200.07610000000003</v>
      </c>
      <c r="I182" s="49">
        <f t="shared" si="31"/>
        <v>371017.12</v>
      </c>
      <c r="J182" s="49">
        <v>296.44980000000004</v>
      </c>
      <c r="K182" s="50">
        <f t="shared" si="24"/>
        <v>591479.61</v>
      </c>
      <c r="L182" s="49">
        <v>19.703800000000001</v>
      </c>
      <c r="M182" s="49">
        <f t="shared" si="25"/>
        <v>14297.67</v>
      </c>
      <c r="N182" s="49">
        <v>39.189900000000002</v>
      </c>
      <c r="O182" s="50">
        <f t="shared" si="32"/>
        <v>28437.37</v>
      </c>
      <c r="P182" s="49">
        <f t="shared" si="26"/>
        <v>7625777.9200000009</v>
      </c>
      <c r="Q182" s="55">
        <v>3631485</v>
      </c>
      <c r="R182" s="52">
        <f t="shared" si="33"/>
        <v>3994292.9200000009</v>
      </c>
      <c r="S182" s="52">
        <v>0</v>
      </c>
      <c r="T182" s="50">
        <f t="shared" si="27"/>
        <v>0</v>
      </c>
      <c r="U182" s="50">
        <v>4011244.8499999996</v>
      </c>
      <c r="V182" s="50">
        <f t="shared" si="28"/>
        <v>3810682.61</v>
      </c>
      <c r="W182" s="53">
        <f t="shared" si="34"/>
        <v>3994292.9200000009</v>
      </c>
      <c r="X182" s="1"/>
      <c r="Y182" s="1"/>
    </row>
    <row r="183" spans="1:25" s="56" customFormat="1" ht="12.75" x14ac:dyDescent="0.2">
      <c r="A183" s="56">
        <v>427</v>
      </c>
      <c r="B183" s="56" t="s">
        <v>202</v>
      </c>
      <c r="C183" s="56" t="b">
        <f t="shared" si="29"/>
        <v>1</v>
      </c>
      <c r="D183" s="56">
        <v>427</v>
      </c>
      <c r="E183" s="54" t="s">
        <v>202</v>
      </c>
      <c r="F183" s="49">
        <v>986.11500000000001</v>
      </c>
      <c r="G183" s="49">
        <f t="shared" si="30"/>
        <v>3657283.59</v>
      </c>
      <c r="H183" s="49">
        <v>232.1429</v>
      </c>
      <c r="I183" s="49">
        <f t="shared" si="31"/>
        <v>430481.15</v>
      </c>
      <c r="J183" s="49">
        <v>128.17060000000001</v>
      </c>
      <c r="K183" s="50">
        <f t="shared" si="24"/>
        <v>255727.26</v>
      </c>
      <c r="L183" s="49">
        <v>4</v>
      </c>
      <c r="M183" s="49">
        <f t="shared" si="25"/>
        <v>2902.52</v>
      </c>
      <c r="N183" s="49">
        <v>25.977799999999998</v>
      </c>
      <c r="O183" s="50">
        <f t="shared" si="32"/>
        <v>18850.27</v>
      </c>
      <c r="P183" s="49">
        <f t="shared" si="26"/>
        <v>4365244.7899999991</v>
      </c>
      <c r="Q183" s="55">
        <v>1378647</v>
      </c>
      <c r="R183" s="52">
        <f t="shared" si="33"/>
        <v>2986597.7899999991</v>
      </c>
      <c r="S183" s="52">
        <v>2363044</v>
      </c>
      <c r="T183" s="50">
        <f t="shared" si="27"/>
        <v>2363044</v>
      </c>
      <c r="U183" s="50">
        <v>4895836.209999999</v>
      </c>
      <c r="V183" s="50">
        <f t="shared" si="28"/>
        <v>4651044.4000000004</v>
      </c>
      <c r="W183" s="53">
        <f t="shared" si="34"/>
        <v>5349641.7899999991</v>
      </c>
      <c r="X183" s="1"/>
      <c r="Y183" s="1"/>
    </row>
    <row r="184" spans="1:25" s="56" customFormat="1" ht="12.75" x14ac:dyDescent="0.2">
      <c r="A184" s="56">
        <v>429</v>
      </c>
      <c r="B184" s="56" t="s">
        <v>203</v>
      </c>
      <c r="C184" s="56" t="b">
        <f t="shared" si="29"/>
        <v>1</v>
      </c>
      <c r="D184" s="56">
        <v>429</v>
      </c>
      <c r="E184" s="54" t="s">
        <v>203</v>
      </c>
      <c r="F184" s="49">
        <v>732.8732</v>
      </c>
      <c r="G184" s="49">
        <f t="shared" si="30"/>
        <v>2718065.47</v>
      </c>
      <c r="H184" s="49">
        <v>234.47550000000001</v>
      </c>
      <c r="I184" s="49">
        <f t="shared" si="31"/>
        <v>434806.68</v>
      </c>
      <c r="J184" s="49">
        <v>179.7167</v>
      </c>
      <c r="K184" s="50">
        <f t="shared" si="24"/>
        <v>358572.56</v>
      </c>
      <c r="L184" s="49">
        <v>20.3445</v>
      </c>
      <c r="M184" s="49">
        <f t="shared" si="25"/>
        <v>14762.58</v>
      </c>
      <c r="N184" s="49">
        <v>9</v>
      </c>
      <c r="O184" s="50">
        <f t="shared" si="32"/>
        <v>6530.67</v>
      </c>
      <c r="P184" s="49">
        <f t="shared" si="26"/>
        <v>3532737.9600000004</v>
      </c>
      <c r="Q184" s="55">
        <v>725513</v>
      </c>
      <c r="R184" s="52">
        <f t="shared" si="33"/>
        <v>2807224.9600000004</v>
      </c>
      <c r="S184" s="52">
        <v>1017192</v>
      </c>
      <c r="T184" s="50">
        <f t="shared" si="27"/>
        <v>1017192</v>
      </c>
      <c r="U184" s="50">
        <v>3636384.24</v>
      </c>
      <c r="V184" s="50">
        <f t="shared" si="28"/>
        <v>3454565.03</v>
      </c>
      <c r="W184" s="53">
        <f t="shared" si="34"/>
        <v>3824416.9600000004</v>
      </c>
      <c r="X184" s="1"/>
      <c r="Y184" s="1"/>
    </row>
    <row r="185" spans="1:25" s="56" customFormat="1" ht="12.75" x14ac:dyDescent="0.2">
      <c r="A185" s="56">
        <v>431</v>
      </c>
      <c r="B185" s="56" t="s">
        <v>204</v>
      </c>
      <c r="C185" s="56" t="b">
        <f t="shared" si="29"/>
        <v>1</v>
      </c>
      <c r="D185" s="56">
        <v>431</v>
      </c>
      <c r="E185" s="54" t="s">
        <v>204</v>
      </c>
      <c r="F185" s="49">
        <v>715.18299999999999</v>
      </c>
      <c r="G185" s="49">
        <f t="shared" si="30"/>
        <v>2652456.41</v>
      </c>
      <c r="H185" s="49">
        <v>220.18959999999998</v>
      </c>
      <c r="I185" s="49">
        <f t="shared" si="31"/>
        <v>408315.19</v>
      </c>
      <c r="J185" s="49">
        <v>100.27760000000001</v>
      </c>
      <c r="K185" s="50">
        <f t="shared" si="24"/>
        <v>200074.87</v>
      </c>
      <c r="L185" s="49">
        <v>4</v>
      </c>
      <c r="M185" s="49">
        <f t="shared" si="25"/>
        <v>2902.52</v>
      </c>
      <c r="N185" s="49">
        <v>3</v>
      </c>
      <c r="O185" s="50">
        <f t="shared" si="32"/>
        <v>2176.89</v>
      </c>
      <c r="P185" s="49">
        <f t="shared" si="26"/>
        <v>3265925.8800000004</v>
      </c>
      <c r="Q185" s="55">
        <v>1439904</v>
      </c>
      <c r="R185" s="52">
        <f t="shared" si="33"/>
        <v>1826021.8800000004</v>
      </c>
      <c r="S185" s="52">
        <v>400345</v>
      </c>
      <c r="T185" s="50">
        <f t="shared" si="27"/>
        <v>400345</v>
      </c>
      <c r="U185" s="50">
        <v>2061605.74</v>
      </c>
      <c r="V185" s="50">
        <f t="shared" si="28"/>
        <v>1958525.45</v>
      </c>
      <c r="W185" s="53">
        <f t="shared" si="34"/>
        <v>2226366.8800000004</v>
      </c>
      <c r="X185" s="1"/>
      <c r="Y185" s="1"/>
    </row>
    <row r="186" spans="1:25" s="56" customFormat="1" ht="12.75" x14ac:dyDescent="0.2">
      <c r="A186" s="56">
        <v>435</v>
      </c>
      <c r="B186" s="56" t="s">
        <v>205</v>
      </c>
      <c r="C186" s="56" t="b">
        <f t="shared" si="29"/>
        <v>1</v>
      </c>
      <c r="D186" s="56">
        <v>435</v>
      </c>
      <c r="E186" s="54" t="s">
        <v>205</v>
      </c>
      <c r="F186" s="49">
        <v>81.957400000000007</v>
      </c>
      <c r="G186" s="49">
        <f t="shared" si="30"/>
        <v>303961.96999999997</v>
      </c>
      <c r="H186" s="49">
        <v>11.5556</v>
      </c>
      <c r="I186" s="49">
        <f t="shared" si="31"/>
        <v>21428.47</v>
      </c>
      <c r="J186" s="49">
        <v>9.7971000000000004</v>
      </c>
      <c r="K186" s="50">
        <f t="shared" si="24"/>
        <v>19547.27</v>
      </c>
      <c r="L186" s="49">
        <v>0</v>
      </c>
      <c r="M186" s="49">
        <f t="shared" si="25"/>
        <v>0</v>
      </c>
      <c r="N186" s="49">
        <v>4</v>
      </c>
      <c r="O186" s="50">
        <f t="shared" si="32"/>
        <v>2902.52</v>
      </c>
      <c r="P186" s="49">
        <f t="shared" si="26"/>
        <v>347840.23</v>
      </c>
      <c r="Q186" s="55">
        <v>212377</v>
      </c>
      <c r="R186" s="52">
        <f t="shared" si="33"/>
        <v>135463.22999999998</v>
      </c>
      <c r="S186" s="52">
        <v>144093</v>
      </c>
      <c r="T186" s="50">
        <f t="shared" si="27"/>
        <v>144093</v>
      </c>
      <c r="U186" s="50">
        <v>262342.43000000005</v>
      </c>
      <c r="V186" s="50">
        <f t="shared" si="28"/>
        <v>249225.31</v>
      </c>
      <c r="W186" s="53">
        <f t="shared" si="34"/>
        <v>279556.23</v>
      </c>
      <c r="X186" s="1"/>
      <c r="Y186" s="1"/>
    </row>
    <row r="187" spans="1:25" s="56" customFormat="1" ht="12.75" x14ac:dyDescent="0.2">
      <c r="A187" s="56">
        <v>436</v>
      </c>
      <c r="B187" s="56" t="s">
        <v>206</v>
      </c>
      <c r="C187" s="56" t="b">
        <f t="shared" si="29"/>
        <v>1</v>
      </c>
      <c r="D187" s="56">
        <v>436</v>
      </c>
      <c r="E187" s="54" t="s">
        <v>206</v>
      </c>
      <c r="F187" s="49">
        <v>0</v>
      </c>
      <c r="G187" s="49">
        <f t="shared" si="30"/>
        <v>0</v>
      </c>
      <c r="H187" s="49">
        <v>0</v>
      </c>
      <c r="I187" s="49">
        <f t="shared" si="31"/>
        <v>0</v>
      </c>
      <c r="J187" s="49">
        <v>0</v>
      </c>
      <c r="K187" s="50">
        <f t="shared" si="24"/>
        <v>0</v>
      </c>
      <c r="L187" s="49">
        <v>0</v>
      </c>
      <c r="M187" s="49">
        <f t="shared" si="25"/>
        <v>0</v>
      </c>
      <c r="N187" s="49">
        <v>0</v>
      </c>
      <c r="O187" s="50">
        <f t="shared" si="32"/>
        <v>0</v>
      </c>
      <c r="P187" s="49">
        <f t="shared" si="26"/>
        <v>0</v>
      </c>
      <c r="Q187" s="55">
        <v>11106</v>
      </c>
      <c r="R187" s="52">
        <f t="shared" si="33"/>
        <v>0</v>
      </c>
      <c r="S187" s="52">
        <v>1182</v>
      </c>
      <c r="T187" s="50">
        <f t="shared" si="27"/>
        <v>0</v>
      </c>
      <c r="U187" s="50">
        <v>0</v>
      </c>
      <c r="V187" s="50">
        <f t="shared" si="28"/>
        <v>0</v>
      </c>
      <c r="W187" s="53">
        <f t="shared" si="34"/>
        <v>0</v>
      </c>
      <c r="X187" s="1"/>
      <c r="Y187" s="1"/>
    </row>
    <row r="188" spans="1:25" s="56" customFormat="1" ht="12.75" x14ac:dyDescent="0.2">
      <c r="A188" s="56">
        <v>437</v>
      </c>
      <c r="B188" s="56" t="s">
        <v>207</v>
      </c>
      <c r="C188" s="56" t="b">
        <f t="shared" si="29"/>
        <v>1</v>
      </c>
      <c r="D188" s="56">
        <v>437</v>
      </c>
      <c r="E188" s="54" t="s">
        <v>207</v>
      </c>
      <c r="F188" s="49">
        <v>56.095599999999997</v>
      </c>
      <c r="G188" s="49">
        <f t="shared" si="30"/>
        <v>208046.24</v>
      </c>
      <c r="H188" s="49">
        <v>18.668600000000001</v>
      </c>
      <c r="I188" s="49">
        <f t="shared" si="31"/>
        <v>34618.68</v>
      </c>
      <c r="J188" s="49">
        <v>7.5</v>
      </c>
      <c r="K188" s="50">
        <f t="shared" si="24"/>
        <v>14964.08</v>
      </c>
      <c r="L188" s="49">
        <v>0</v>
      </c>
      <c r="M188" s="49">
        <f t="shared" si="25"/>
        <v>0</v>
      </c>
      <c r="N188" s="49">
        <v>2</v>
      </c>
      <c r="O188" s="50">
        <f t="shared" si="32"/>
        <v>1451.26</v>
      </c>
      <c r="P188" s="49">
        <f t="shared" si="26"/>
        <v>259080.25999999998</v>
      </c>
      <c r="Q188" s="55">
        <v>534214</v>
      </c>
      <c r="R188" s="52">
        <f t="shared" si="33"/>
        <v>0</v>
      </c>
      <c r="S188" s="52">
        <v>35370</v>
      </c>
      <c r="T188" s="50">
        <f t="shared" si="27"/>
        <v>0</v>
      </c>
      <c r="U188" s="50">
        <v>0</v>
      </c>
      <c r="V188" s="50">
        <f t="shared" si="28"/>
        <v>0</v>
      </c>
      <c r="W188" s="53">
        <f t="shared" si="34"/>
        <v>0</v>
      </c>
      <c r="X188" s="1"/>
      <c r="Y188" s="1"/>
    </row>
    <row r="189" spans="1:25" s="56" customFormat="1" ht="12.75" x14ac:dyDescent="0.2">
      <c r="A189" s="56">
        <v>439</v>
      </c>
      <c r="B189" s="56" t="s">
        <v>208</v>
      </c>
      <c r="C189" s="56" t="b">
        <f t="shared" si="29"/>
        <v>1</v>
      </c>
      <c r="D189" s="56">
        <v>439</v>
      </c>
      <c r="E189" s="54" t="s">
        <v>208</v>
      </c>
      <c r="F189" s="49">
        <v>562.76009999999997</v>
      </c>
      <c r="G189" s="49">
        <f t="shared" si="30"/>
        <v>2087153.4</v>
      </c>
      <c r="H189" s="49">
        <v>306.82429999999999</v>
      </c>
      <c r="I189" s="49">
        <f t="shared" si="31"/>
        <v>568968.85</v>
      </c>
      <c r="J189" s="49">
        <v>137.86270000000002</v>
      </c>
      <c r="K189" s="50">
        <f t="shared" si="24"/>
        <v>275065.03999999998</v>
      </c>
      <c r="L189" s="49">
        <v>2.9567000000000001</v>
      </c>
      <c r="M189" s="49">
        <f t="shared" si="25"/>
        <v>2145.4699999999998</v>
      </c>
      <c r="N189" s="49">
        <v>5.04</v>
      </c>
      <c r="O189" s="50">
        <f t="shared" si="32"/>
        <v>3657.18</v>
      </c>
      <c r="P189" s="49">
        <f t="shared" si="26"/>
        <v>2936989.9400000004</v>
      </c>
      <c r="Q189" s="55">
        <v>550135</v>
      </c>
      <c r="R189" s="52">
        <f t="shared" si="33"/>
        <v>2386854.9400000004</v>
      </c>
      <c r="S189" s="52">
        <v>2185277</v>
      </c>
      <c r="T189" s="50">
        <f t="shared" si="27"/>
        <v>2185277</v>
      </c>
      <c r="U189" s="50">
        <v>4081527.99</v>
      </c>
      <c r="V189" s="50">
        <f t="shared" si="28"/>
        <v>3877451.59</v>
      </c>
      <c r="W189" s="53">
        <f t="shared" si="34"/>
        <v>4572131.9400000004</v>
      </c>
      <c r="X189" s="1"/>
      <c r="Y189" s="1"/>
    </row>
    <row r="190" spans="1:25" s="56" customFormat="1" ht="12.75" x14ac:dyDescent="0.2">
      <c r="A190" s="56">
        <v>441</v>
      </c>
      <c r="B190" s="56" t="s">
        <v>209</v>
      </c>
      <c r="C190" s="56" t="b">
        <f t="shared" si="29"/>
        <v>1</v>
      </c>
      <c r="D190" s="56">
        <v>441</v>
      </c>
      <c r="E190" s="54" t="s">
        <v>209</v>
      </c>
      <c r="F190" s="49">
        <v>285.9171</v>
      </c>
      <c r="G190" s="49">
        <f t="shared" si="30"/>
        <v>1060403.6200000001</v>
      </c>
      <c r="H190" s="49">
        <v>25.790300000000002</v>
      </c>
      <c r="I190" s="49">
        <f t="shared" si="31"/>
        <v>47825.02</v>
      </c>
      <c r="J190" s="49">
        <v>37.564</v>
      </c>
      <c r="K190" s="50">
        <f t="shared" si="24"/>
        <v>74948.070000000007</v>
      </c>
      <c r="L190" s="49">
        <v>3</v>
      </c>
      <c r="M190" s="49">
        <f t="shared" si="25"/>
        <v>2176.89</v>
      </c>
      <c r="N190" s="49">
        <v>5</v>
      </c>
      <c r="O190" s="50">
        <f t="shared" si="32"/>
        <v>3628.15</v>
      </c>
      <c r="P190" s="49">
        <f t="shared" si="26"/>
        <v>1188981.75</v>
      </c>
      <c r="Q190" s="55">
        <v>552414</v>
      </c>
      <c r="R190" s="52">
        <f t="shared" si="33"/>
        <v>636567.75</v>
      </c>
      <c r="S190" s="52">
        <v>167558</v>
      </c>
      <c r="T190" s="50">
        <f t="shared" si="27"/>
        <v>167558</v>
      </c>
      <c r="U190" s="50">
        <v>719257.55</v>
      </c>
      <c r="V190" s="50">
        <f t="shared" si="28"/>
        <v>683294.67</v>
      </c>
      <c r="W190" s="53">
        <f t="shared" si="34"/>
        <v>804125.75</v>
      </c>
      <c r="X190" s="1"/>
      <c r="Y190" s="1"/>
    </row>
    <row r="191" spans="1:25" s="56" customFormat="1" ht="12.75" x14ac:dyDescent="0.2">
      <c r="A191" s="56">
        <v>443</v>
      </c>
      <c r="B191" s="56" t="s">
        <v>210</v>
      </c>
      <c r="C191" s="56" t="b">
        <f t="shared" si="29"/>
        <v>1</v>
      </c>
      <c r="D191" s="56">
        <v>443</v>
      </c>
      <c r="E191" s="54" t="s">
        <v>210</v>
      </c>
      <c r="F191" s="49">
        <v>983.92849999999999</v>
      </c>
      <c r="G191" s="49">
        <f t="shared" si="30"/>
        <v>3649174.34</v>
      </c>
      <c r="H191" s="49">
        <v>173.46639999999999</v>
      </c>
      <c r="I191" s="49">
        <f t="shared" si="31"/>
        <v>321672.62</v>
      </c>
      <c r="J191" s="49">
        <v>225.14099999999999</v>
      </c>
      <c r="K191" s="50">
        <f t="shared" si="24"/>
        <v>449203.57</v>
      </c>
      <c r="L191" s="49">
        <v>5.9357000000000006</v>
      </c>
      <c r="M191" s="49">
        <f t="shared" si="25"/>
        <v>4307.12</v>
      </c>
      <c r="N191" s="49">
        <v>11</v>
      </c>
      <c r="O191" s="50">
        <f t="shared" si="32"/>
        <v>7981.93</v>
      </c>
      <c r="P191" s="49">
        <f t="shared" si="26"/>
        <v>4432339.58</v>
      </c>
      <c r="Q191" s="55">
        <v>2276140</v>
      </c>
      <c r="R191" s="52">
        <f t="shared" si="33"/>
        <v>2156199.58</v>
      </c>
      <c r="S191" s="52">
        <v>0</v>
      </c>
      <c r="T191" s="50">
        <f t="shared" si="27"/>
        <v>0</v>
      </c>
      <c r="U191" s="50">
        <v>2189416.3600000003</v>
      </c>
      <c r="V191" s="50">
        <f t="shared" si="28"/>
        <v>2079945.54</v>
      </c>
      <c r="W191" s="53">
        <f t="shared" si="34"/>
        <v>2156199.58</v>
      </c>
      <c r="X191" s="1"/>
      <c r="Y191" s="1"/>
    </row>
    <row r="192" spans="1:25" s="56" customFormat="1" ht="12.75" x14ac:dyDescent="0.2">
      <c r="A192" s="56">
        <v>447</v>
      </c>
      <c r="B192" s="56" t="s">
        <v>211</v>
      </c>
      <c r="C192" s="56" t="b">
        <f t="shared" si="29"/>
        <v>1</v>
      </c>
      <c r="D192" s="56">
        <v>447</v>
      </c>
      <c r="E192" s="54" t="s">
        <v>211</v>
      </c>
      <c r="F192" s="49">
        <v>570.90160000000003</v>
      </c>
      <c r="G192" s="49">
        <f t="shared" si="30"/>
        <v>2117348.44</v>
      </c>
      <c r="H192" s="49">
        <v>213.8895</v>
      </c>
      <c r="I192" s="49">
        <f t="shared" si="31"/>
        <v>396632.41</v>
      </c>
      <c r="J192" s="49">
        <v>102.7119</v>
      </c>
      <c r="K192" s="50">
        <f t="shared" si="24"/>
        <v>204931.81</v>
      </c>
      <c r="L192" s="49">
        <v>9</v>
      </c>
      <c r="M192" s="49">
        <f t="shared" si="25"/>
        <v>6530.67</v>
      </c>
      <c r="N192" s="49">
        <v>5.5</v>
      </c>
      <c r="O192" s="50">
        <f t="shared" si="32"/>
        <v>3990.97</v>
      </c>
      <c r="P192" s="49">
        <f t="shared" si="26"/>
        <v>2729434.3000000003</v>
      </c>
      <c r="Q192" s="55">
        <v>931384</v>
      </c>
      <c r="R192" s="52">
        <f t="shared" si="33"/>
        <v>1798050.3000000003</v>
      </c>
      <c r="S192" s="52">
        <v>1711893</v>
      </c>
      <c r="T192" s="50">
        <f t="shared" si="27"/>
        <v>1711893</v>
      </c>
      <c r="U192" s="50">
        <v>3081806.8</v>
      </c>
      <c r="V192" s="50">
        <f t="shared" si="28"/>
        <v>2927716.46</v>
      </c>
      <c r="W192" s="53">
        <f t="shared" si="34"/>
        <v>3509943.3000000003</v>
      </c>
      <c r="X192" s="1"/>
      <c r="Y192" s="1"/>
    </row>
    <row r="193" spans="1:25" s="56" customFormat="1" ht="12.75" x14ac:dyDescent="0.2">
      <c r="A193" s="56">
        <v>449</v>
      </c>
      <c r="B193" s="56" t="s">
        <v>212</v>
      </c>
      <c r="C193" s="56" t="b">
        <f t="shared" si="29"/>
        <v>1</v>
      </c>
      <c r="D193" s="56">
        <v>449</v>
      </c>
      <c r="E193" s="54" t="s">
        <v>212</v>
      </c>
      <c r="F193" s="49">
        <v>2242.1147999999998</v>
      </c>
      <c r="G193" s="49">
        <f t="shared" si="30"/>
        <v>8315510.5300000003</v>
      </c>
      <c r="H193" s="49">
        <v>464.32749999999999</v>
      </c>
      <c r="I193" s="49">
        <f t="shared" si="31"/>
        <v>861039.63</v>
      </c>
      <c r="J193" s="49">
        <v>400.77120000000002</v>
      </c>
      <c r="K193" s="50">
        <f t="shared" si="24"/>
        <v>799622.71</v>
      </c>
      <c r="L193" s="49">
        <v>84.275399999999991</v>
      </c>
      <c r="M193" s="49">
        <f t="shared" si="25"/>
        <v>61152.76</v>
      </c>
      <c r="N193" s="49">
        <v>9</v>
      </c>
      <c r="O193" s="50">
        <f t="shared" si="32"/>
        <v>6530.67</v>
      </c>
      <c r="P193" s="49">
        <f t="shared" si="26"/>
        <v>10043856.300000001</v>
      </c>
      <c r="Q193" s="55">
        <v>11438069</v>
      </c>
      <c r="R193" s="52">
        <f t="shared" si="33"/>
        <v>0</v>
      </c>
      <c r="S193" s="52">
        <v>0</v>
      </c>
      <c r="T193" s="50">
        <f t="shared" si="27"/>
        <v>0</v>
      </c>
      <c r="U193" s="50">
        <v>0</v>
      </c>
      <c r="V193" s="50">
        <f t="shared" si="28"/>
        <v>0</v>
      </c>
      <c r="W193" s="53">
        <f t="shared" si="34"/>
        <v>0</v>
      </c>
      <c r="X193" s="1"/>
      <c r="Y193" s="1"/>
    </row>
    <row r="194" spans="1:25" s="56" customFormat="1" ht="12.75" x14ac:dyDescent="0.2">
      <c r="A194" s="56">
        <v>451</v>
      </c>
      <c r="B194" s="56" t="s">
        <v>213</v>
      </c>
      <c r="C194" s="56" t="b">
        <f t="shared" si="29"/>
        <v>1</v>
      </c>
      <c r="D194" s="56">
        <v>451</v>
      </c>
      <c r="E194" s="54" t="s">
        <v>213</v>
      </c>
      <c r="F194" s="49">
        <v>19.128499999999999</v>
      </c>
      <c r="G194" s="49">
        <f t="shared" si="30"/>
        <v>70943.399999999994</v>
      </c>
      <c r="H194" s="49">
        <v>8.1284999999999989</v>
      </c>
      <c r="I194" s="49">
        <f t="shared" si="31"/>
        <v>15073.33</v>
      </c>
      <c r="J194" s="49">
        <v>5.1284999999999998</v>
      </c>
      <c r="K194" s="50">
        <f t="shared" si="24"/>
        <v>10232.43</v>
      </c>
      <c r="L194" s="49">
        <v>0</v>
      </c>
      <c r="M194" s="49">
        <f t="shared" si="25"/>
        <v>0</v>
      </c>
      <c r="N194" s="49">
        <v>0</v>
      </c>
      <c r="O194" s="50">
        <f t="shared" si="32"/>
        <v>0</v>
      </c>
      <c r="P194" s="49">
        <f t="shared" si="26"/>
        <v>96249.16</v>
      </c>
      <c r="Q194" s="55">
        <v>124984</v>
      </c>
      <c r="R194" s="52">
        <f t="shared" si="33"/>
        <v>0</v>
      </c>
      <c r="S194" s="52">
        <v>16897</v>
      </c>
      <c r="T194" s="50">
        <f t="shared" si="27"/>
        <v>0</v>
      </c>
      <c r="U194" s="50">
        <v>0</v>
      </c>
      <c r="V194" s="50">
        <f t="shared" si="28"/>
        <v>0</v>
      </c>
      <c r="W194" s="53">
        <f t="shared" si="34"/>
        <v>0</v>
      </c>
      <c r="X194" s="1"/>
      <c r="Y194" s="1"/>
    </row>
    <row r="195" spans="1:25" s="56" customFormat="1" ht="12.75" x14ac:dyDescent="0.2">
      <c r="A195" s="56">
        <v>453</v>
      </c>
      <c r="B195" s="56" t="s">
        <v>214</v>
      </c>
      <c r="C195" s="56" t="b">
        <f t="shared" si="29"/>
        <v>1</v>
      </c>
      <c r="D195" s="56">
        <v>453</v>
      </c>
      <c r="E195" s="54" t="s">
        <v>214</v>
      </c>
      <c r="F195" s="49">
        <v>1201.932</v>
      </c>
      <c r="G195" s="49">
        <f t="shared" si="30"/>
        <v>4457701.3600000003</v>
      </c>
      <c r="H195" s="49">
        <v>351.89599999999996</v>
      </c>
      <c r="I195" s="49">
        <f t="shared" si="31"/>
        <v>652548.9</v>
      </c>
      <c r="J195" s="49">
        <v>270.87450000000001</v>
      </c>
      <c r="K195" s="50">
        <f t="shared" si="24"/>
        <v>540451.51</v>
      </c>
      <c r="L195" s="49">
        <v>2</v>
      </c>
      <c r="M195" s="49">
        <f t="shared" si="25"/>
        <v>1451.26</v>
      </c>
      <c r="N195" s="49">
        <v>22.061800000000002</v>
      </c>
      <c r="O195" s="50">
        <f t="shared" si="32"/>
        <v>16008.7</v>
      </c>
      <c r="P195" s="49">
        <f t="shared" si="26"/>
        <v>5668161.7300000004</v>
      </c>
      <c r="Q195" s="55">
        <v>2067603</v>
      </c>
      <c r="R195" s="52">
        <f t="shared" si="33"/>
        <v>3600558.7300000004</v>
      </c>
      <c r="S195" s="52">
        <v>1744626</v>
      </c>
      <c r="T195" s="50">
        <f t="shared" si="27"/>
        <v>1744626</v>
      </c>
      <c r="U195" s="50">
        <v>4697147.7699999996</v>
      </c>
      <c r="V195" s="50">
        <f t="shared" si="28"/>
        <v>4462290.38</v>
      </c>
      <c r="W195" s="53">
        <f t="shared" si="34"/>
        <v>5345184.7300000004</v>
      </c>
      <c r="X195" s="1"/>
      <c r="Y195" s="1"/>
    </row>
    <row r="196" spans="1:25" s="56" customFormat="1" ht="12.75" x14ac:dyDescent="0.2">
      <c r="A196" s="56">
        <v>455</v>
      </c>
      <c r="B196" s="56" t="s">
        <v>215</v>
      </c>
      <c r="C196" s="56" t="b">
        <f t="shared" si="29"/>
        <v>1</v>
      </c>
      <c r="D196" s="56">
        <v>455</v>
      </c>
      <c r="E196" s="54" t="s">
        <v>215</v>
      </c>
      <c r="F196" s="49">
        <v>137.3843</v>
      </c>
      <c r="G196" s="49">
        <f t="shared" si="30"/>
        <v>509528.14</v>
      </c>
      <c r="H196" s="49">
        <v>55.163200000000003</v>
      </c>
      <c r="I196" s="49">
        <f t="shared" si="31"/>
        <v>102293.53</v>
      </c>
      <c r="J196" s="49">
        <v>30.6433</v>
      </c>
      <c r="K196" s="50">
        <f t="shared" si="24"/>
        <v>61139.82</v>
      </c>
      <c r="L196" s="49">
        <v>2</v>
      </c>
      <c r="M196" s="49">
        <f t="shared" si="25"/>
        <v>1451.26</v>
      </c>
      <c r="N196" s="49">
        <v>3</v>
      </c>
      <c r="O196" s="50">
        <f t="shared" si="32"/>
        <v>2176.89</v>
      </c>
      <c r="P196" s="49">
        <f t="shared" si="26"/>
        <v>676589.64</v>
      </c>
      <c r="Q196" s="55">
        <v>191223</v>
      </c>
      <c r="R196" s="52">
        <f t="shared" si="33"/>
        <v>485366.64</v>
      </c>
      <c r="S196" s="52">
        <v>465859</v>
      </c>
      <c r="T196" s="50">
        <f t="shared" si="27"/>
        <v>465859</v>
      </c>
      <c r="U196" s="50">
        <v>780464.69</v>
      </c>
      <c r="V196" s="50">
        <f t="shared" si="28"/>
        <v>741441.46</v>
      </c>
      <c r="W196" s="53">
        <f t="shared" si="34"/>
        <v>951225.64</v>
      </c>
      <c r="X196" s="1"/>
      <c r="Y196" s="1"/>
    </row>
    <row r="197" spans="1:25" s="56" customFormat="1" ht="12.75" x14ac:dyDescent="0.2">
      <c r="A197" s="56">
        <v>459</v>
      </c>
      <c r="B197" s="56" t="s">
        <v>216</v>
      </c>
      <c r="C197" s="56" t="b">
        <f t="shared" si="29"/>
        <v>1</v>
      </c>
      <c r="D197" s="56">
        <v>459</v>
      </c>
      <c r="E197" s="54" t="s">
        <v>216</v>
      </c>
      <c r="F197" s="49">
        <v>655.42939999999999</v>
      </c>
      <c r="G197" s="49">
        <f t="shared" si="30"/>
        <v>2430843.4500000002</v>
      </c>
      <c r="H197" s="49">
        <v>150.4819</v>
      </c>
      <c r="I197" s="49">
        <f t="shared" si="31"/>
        <v>279050.63</v>
      </c>
      <c r="J197" s="49">
        <v>73.9495</v>
      </c>
      <c r="K197" s="50">
        <f t="shared" si="24"/>
        <v>147544.78</v>
      </c>
      <c r="L197" s="49">
        <v>1.4464000000000001</v>
      </c>
      <c r="M197" s="49">
        <f t="shared" si="25"/>
        <v>1049.55</v>
      </c>
      <c r="N197" s="49">
        <v>8.74</v>
      </c>
      <c r="O197" s="50">
        <f t="shared" si="32"/>
        <v>6342.01</v>
      </c>
      <c r="P197" s="49">
        <f t="shared" si="26"/>
        <v>2864830.4199999995</v>
      </c>
      <c r="Q197" s="55">
        <v>1258017</v>
      </c>
      <c r="R197" s="52">
        <f t="shared" si="33"/>
        <v>1606813.4199999995</v>
      </c>
      <c r="S197" s="52">
        <v>0</v>
      </c>
      <c r="T197" s="50">
        <f t="shared" si="27"/>
        <v>0</v>
      </c>
      <c r="U197" s="50">
        <v>1409979.17</v>
      </c>
      <c r="V197" s="50">
        <f t="shared" si="28"/>
        <v>1339480.21</v>
      </c>
      <c r="W197" s="53">
        <f t="shared" si="34"/>
        <v>1606813.4199999995</v>
      </c>
      <c r="X197" s="1"/>
      <c r="Y197" s="1"/>
    </row>
    <row r="198" spans="1:25" s="56" customFormat="1" ht="12.75" x14ac:dyDescent="0.2">
      <c r="A198" s="56">
        <v>461</v>
      </c>
      <c r="B198" s="56" t="s">
        <v>217</v>
      </c>
      <c r="C198" s="56" t="b">
        <f t="shared" si="29"/>
        <v>1</v>
      </c>
      <c r="D198" s="56">
        <v>461</v>
      </c>
      <c r="E198" s="54" t="s">
        <v>217</v>
      </c>
      <c r="F198" s="49">
        <v>4064.8325999999997</v>
      </c>
      <c r="G198" s="49">
        <f t="shared" si="30"/>
        <v>15075569.85</v>
      </c>
      <c r="H198" s="49">
        <v>1788.4690000000001</v>
      </c>
      <c r="I198" s="49">
        <f t="shared" si="31"/>
        <v>3316501.14</v>
      </c>
      <c r="J198" s="49">
        <v>827.46339999999998</v>
      </c>
      <c r="K198" s="50">
        <f t="shared" si="24"/>
        <v>1650963.25</v>
      </c>
      <c r="L198" s="49">
        <v>58.968899999999998</v>
      </c>
      <c r="M198" s="49">
        <f t="shared" si="25"/>
        <v>42789.599999999999</v>
      </c>
      <c r="N198" s="49">
        <v>44.5</v>
      </c>
      <c r="O198" s="50">
        <f t="shared" si="32"/>
        <v>32290.54</v>
      </c>
      <c r="P198" s="49">
        <f t="shared" si="26"/>
        <v>20118114.379999999</v>
      </c>
      <c r="Q198" s="55">
        <v>4933384</v>
      </c>
      <c r="R198" s="52">
        <f t="shared" si="33"/>
        <v>15184730.379999999</v>
      </c>
      <c r="S198" s="52">
        <v>8776808</v>
      </c>
      <c r="T198" s="50">
        <f t="shared" si="27"/>
        <v>8776808</v>
      </c>
      <c r="U198" s="50">
        <v>21848444.530000001</v>
      </c>
      <c r="V198" s="50">
        <f t="shared" si="28"/>
        <v>20756022.300000001</v>
      </c>
      <c r="W198" s="53">
        <f t="shared" si="34"/>
        <v>23961538.379999999</v>
      </c>
      <c r="X198" s="1"/>
      <c r="Y198" s="1"/>
    </row>
    <row r="199" spans="1:25" s="56" customFormat="1" ht="12.75" x14ac:dyDescent="0.2">
      <c r="A199" s="56">
        <v>463</v>
      </c>
      <c r="B199" s="56" t="s">
        <v>218</v>
      </c>
      <c r="C199" s="56" t="b">
        <f t="shared" si="29"/>
        <v>1</v>
      </c>
      <c r="D199" s="56">
        <v>463</v>
      </c>
      <c r="E199" s="54" t="s">
        <v>218</v>
      </c>
      <c r="F199" s="49">
        <v>322.3827</v>
      </c>
      <c r="G199" s="49">
        <f t="shared" si="30"/>
        <v>1195646.51</v>
      </c>
      <c r="H199" s="49">
        <v>38.565600000000003</v>
      </c>
      <c r="I199" s="49">
        <f t="shared" si="31"/>
        <v>71515.28</v>
      </c>
      <c r="J199" s="49">
        <v>50.5886</v>
      </c>
      <c r="K199" s="50">
        <f t="shared" si="24"/>
        <v>100934.88</v>
      </c>
      <c r="L199" s="49">
        <v>1</v>
      </c>
      <c r="M199" s="49">
        <f t="shared" si="25"/>
        <v>725.63</v>
      </c>
      <c r="N199" s="49">
        <v>3.8588</v>
      </c>
      <c r="O199" s="50">
        <f t="shared" si="32"/>
        <v>2800.06</v>
      </c>
      <c r="P199" s="49">
        <f t="shared" si="26"/>
        <v>1371622.3599999999</v>
      </c>
      <c r="Q199" s="55">
        <v>570230</v>
      </c>
      <c r="R199" s="52">
        <f t="shared" si="33"/>
        <v>801392.35999999987</v>
      </c>
      <c r="S199" s="52">
        <v>0</v>
      </c>
      <c r="T199" s="50">
        <f t="shared" si="27"/>
        <v>0</v>
      </c>
      <c r="U199" s="50">
        <v>723977.80999999982</v>
      </c>
      <c r="V199" s="50">
        <f t="shared" si="28"/>
        <v>687778.92</v>
      </c>
      <c r="W199" s="53">
        <f t="shared" si="34"/>
        <v>801392.35999999987</v>
      </c>
      <c r="X199" s="1"/>
      <c r="Y199" s="1"/>
    </row>
    <row r="200" spans="1:25" s="56" customFormat="1" ht="12.75" x14ac:dyDescent="0.2">
      <c r="A200" s="56">
        <v>465</v>
      </c>
      <c r="B200" s="56" t="s">
        <v>219</v>
      </c>
      <c r="C200" s="56" t="b">
        <f t="shared" si="29"/>
        <v>1</v>
      </c>
      <c r="D200" s="56">
        <v>465</v>
      </c>
      <c r="E200" s="54" t="s">
        <v>219</v>
      </c>
      <c r="F200" s="49">
        <v>20</v>
      </c>
      <c r="G200" s="49">
        <f t="shared" si="30"/>
        <v>74175.600000000006</v>
      </c>
      <c r="H200" s="49">
        <v>7</v>
      </c>
      <c r="I200" s="49">
        <f t="shared" si="31"/>
        <v>12980.66</v>
      </c>
      <c r="J200" s="49">
        <v>2</v>
      </c>
      <c r="K200" s="50">
        <f t="shared" si="24"/>
        <v>3990.42</v>
      </c>
      <c r="L200" s="49">
        <v>0</v>
      </c>
      <c r="M200" s="49">
        <f t="shared" si="25"/>
        <v>0</v>
      </c>
      <c r="N200" s="49">
        <v>0</v>
      </c>
      <c r="O200" s="50">
        <f t="shared" si="32"/>
        <v>0</v>
      </c>
      <c r="P200" s="49">
        <f t="shared" si="26"/>
        <v>91146.680000000008</v>
      </c>
      <c r="Q200" s="55">
        <v>53822</v>
      </c>
      <c r="R200" s="52">
        <f t="shared" si="33"/>
        <v>37324.680000000008</v>
      </c>
      <c r="S200" s="52">
        <v>34708</v>
      </c>
      <c r="T200" s="50">
        <f t="shared" si="27"/>
        <v>34708</v>
      </c>
      <c r="U200" s="50">
        <v>64021.01999999999</v>
      </c>
      <c r="V200" s="50">
        <f t="shared" si="28"/>
        <v>60819.97</v>
      </c>
      <c r="W200" s="53">
        <f t="shared" si="34"/>
        <v>72032.680000000008</v>
      </c>
      <c r="X200" s="1"/>
      <c r="Y200" s="1"/>
    </row>
    <row r="201" spans="1:25" s="56" customFormat="1" ht="12.75" x14ac:dyDescent="0.2">
      <c r="A201" s="56">
        <v>467</v>
      </c>
      <c r="B201" s="56" t="s">
        <v>220</v>
      </c>
      <c r="C201" s="56" t="b">
        <f t="shared" si="29"/>
        <v>1</v>
      </c>
      <c r="D201" s="56">
        <v>467</v>
      </c>
      <c r="E201" s="54" t="s">
        <v>220</v>
      </c>
      <c r="F201" s="49">
        <v>159.6848</v>
      </c>
      <c r="G201" s="49">
        <f t="shared" si="30"/>
        <v>592235.79</v>
      </c>
      <c r="H201" s="49">
        <v>65.192599999999999</v>
      </c>
      <c r="I201" s="49">
        <f t="shared" si="31"/>
        <v>120891.85</v>
      </c>
      <c r="J201" s="49">
        <v>39.267400000000002</v>
      </c>
      <c r="K201" s="50">
        <f t="shared" ref="K201:K253" si="35">ROUND(J201*$K$6,2)</f>
        <v>78346.710000000006</v>
      </c>
      <c r="L201" s="49">
        <v>0</v>
      </c>
      <c r="M201" s="49">
        <f t="shared" ref="M201:M253" si="36">ROUND(L201*$M$6,2)</f>
        <v>0</v>
      </c>
      <c r="N201" s="49">
        <v>0</v>
      </c>
      <c r="O201" s="50">
        <f t="shared" si="32"/>
        <v>0</v>
      </c>
      <c r="P201" s="49">
        <f t="shared" ref="P201:P253" si="37">G201+I201+K201+M201+O201</f>
        <v>791474.35</v>
      </c>
      <c r="Q201" s="55">
        <v>336726</v>
      </c>
      <c r="R201" s="52">
        <f t="shared" si="33"/>
        <v>454748.35</v>
      </c>
      <c r="S201" s="52">
        <v>367966</v>
      </c>
      <c r="T201" s="50">
        <f t="shared" ref="T201:T253" si="38">IF(OR(F201=0,Q201&gt;P201),0,ROUND(S201*$T$6,2))</f>
        <v>367966</v>
      </c>
      <c r="U201" s="50">
        <v>798530.55</v>
      </c>
      <c r="V201" s="50">
        <f t="shared" ref="V201:V264" si="39">ROUND(U201*$V$6,2)</f>
        <v>758604.02</v>
      </c>
      <c r="W201" s="53">
        <f t="shared" si="34"/>
        <v>822714.35</v>
      </c>
      <c r="X201" s="1"/>
      <c r="Y201" s="1"/>
    </row>
    <row r="202" spans="1:25" s="56" customFormat="1" ht="12.75" x14ac:dyDescent="0.2">
      <c r="A202" s="56">
        <v>471</v>
      </c>
      <c r="B202" s="56" t="s">
        <v>221</v>
      </c>
      <c r="C202" s="56" t="b">
        <f t="shared" ref="C202:C253" si="40">B202=E202</f>
        <v>1</v>
      </c>
      <c r="D202" s="56">
        <v>471</v>
      </c>
      <c r="E202" s="54" t="s">
        <v>221</v>
      </c>
      <c r="F202" s="49">
        <v>541.18150000000003</v>
      </c>
      <c r="G202" s="49">
        <f t="shared" ref="G202:G253" si="41">ROUND(F202*G$6,2)</f>
        <v>2007123.12</v>
      </c>
      <c r="H202" s="49">
        <v>31.773999999999997</v>
      </c>
      <c r="I202" s="49">
        <f t="shared" ref="I202:I253" si="42">ROUND(H202*$I$6,2)</f>
        <v>58921.07</v>
      </c>
      <c r="J202" s="49">
        <v>78.658000000000001</v>
      </c>
      <c r="K202" s="50">
        <f t="shared" si="35"/>
        <v>156939.23000000001</v>
      </c>
      <c r="L202" s="49">
        <v>5</v>
      </c>
      <c r="M202" s="49">
        <f t="shared" si="36"/>
        <v>3628.15</v>
      </c>
      <c r="N202" s="49">
        <v>7</v>
      </c>
      <c r="O202" s="50">
        <f t="shared" ref="O202:O253" si="43">ROUND(N202*$O$6,2)</f>
        <v>5079.41</v>
      </c>
      <c r="P202" s="49">
        <f t="shared" si="37"/>
        <v>2231690.9800000004</v>
      </c>
      <c r="Q202" s="55">
        <v>4678969</v>
      </c>
      <c r="R202" s="52">
        <f t="shared" ref="R202:R254" si="44">IF(P202&gt;Q202,P202-Q202,0)</f>
        <v>0</v>
      </c>
      <c r="S202" s="52">
        <v>0</v>
      </c>
      <c r="T202" s="50">
        <f t="shared" si="38"/>
        <v>0</v>
      </c>
      <c r="U202" s="50">
        <v>0</v>
      </c>
      <c r="V202" s="50">
        <f t="shared" si="39"/>
        <v>0</v>
      </c>
      <c r="W202" s="53">
        <f t="shared" ref="W202:W265" si="45">MAX(R202+T202,V202)</f>
        <v>0</v>
      </c>
      <c r="X202" s="1"/>
      <c r="Y202" s="1"/>
    </row>
    <row r="203" spans="1:25" s="56" customFormat="1" ht="12.75" x14ac:dyDescent="0.2">
      <c r="A203" s="56">
        <v>473</v>
      </c>
      <c r="B203" s="56" t="s">
        <v>222</v>
      </c>
      <c r="C203" s="56" t="b">
        <f t="shared" si="40"/>
        <v>1</v>
      </c>
      <c r="D203" s="56">
        <v>473</v>
      </c>
      <c r="E203" s="54" t="s">
        <v>222</v>
      </c>
      <c r="F203" s="49">
        <v>3369.6970000000001</v>
      </c>
      <c r="G203" s="49">
        <f t="shared" si="41"/>
        <v>12497464.84</v>
      </c>
      <c r="H203" s="49">
        <v>664.33690000000001</v>
      </c>
      <c r="I203" s="49">
        <f t="shared" si="42"/>
        <v>1231933.06</v>
      </c>
      <c r="J203" s="49">
        <v>496.90359999999998</v>
      </c>
      <c r="K203" s="50">
        <f t="shared" si="35"/>
        <v>991427.03</v>
      </c>
      <c r="L203" s="49">
        <v>87.777799999999999</v>
      </c>
      <c r="M203" s="49">
        <f t="shared" si="36"/>
        <v>63694.21</v>
      </c>
      <c r="N203" s="49">
        <v>69.805599999999998</v>
      </c>
      <c r="O203" s="50">
        <f t="shared" si="43"/>
        <v>50653.04</v>
      </c>
      <c r="P203" s="49">
        <f t="shared" si="37"/>
        <v>14835172.18</v>
      </c>
      <c r="Q203" s="55">
        <v>9917459</v>
      </c>
      <c r="R203" s="52">
        <f t="shared" si="44"/>
        <v>4917713.18</v>
      </c>
      <c r="S203" s="52">
        <v>0</v>
      </c>
      <c r="T203" s="50">
        <f t="shared" si="38"/>
        <v>0</v>
      </c>
      <c r="U203" s="50">
        <v>4761255.3899999987</v>
      </c>
      <c r="V203" s="50">
        <f t="shared" si="39"/>
        <v>4523192.62</v>
      </c>
      <c r="W203" s="53">
        <f t="shared" si="45"/>
        <v>4917713.18</v>
      </c>
      <c r="X203" s="1"/>
      <c r="Y203" s="1"/>
    </row>
    <row r="204" spans="1:25" s="56" customFormat="1" ht="12.75" x14ac:dyDescent="0.2">
      <c r="A204" s="56">
        <v>475</v>
      </c>
      <c r="B204" s="56" t="s">
        <v>223</v>
      </c>
      <c r="C204" s="56" t="b">
        <f t="shared" si="40"/>
        <v>1</v>
      </c>
      <c r="D204" s="56">
        <v>475</v>
      </c>
      <c r="E204" s="54" t="s">
        <v>223</v>
      </c>
      <c r="F204" s="49">
        <v>189.76560000000001</v>
      </c>
      <c r="G204" s="49">
        <f t="shared" si="41"/>
        <v>703798.86</v>
      </c>
      <c r="H204" s="49">
        <v>39.996699999999997</v>
      </c>
      <c r="I204" s="49">
        <f t="shared" si="42"/>
        <v>74169.08</v>
      </c>
      <c r="J204" s="49">
        <v>35.907800000000002</v>
      </c>
      <c r="K204" s="50">
        <f t="shared" si="35"/>
        <v>71643.600000000006</v>
      </c>
      <c r="L204" s="49">
        <v>0</v>
      </c>
      <c r="M204" s="49">
        <f t="shared" si="36"/>
        <v>0</v>
      </c>
      <c r="N204" s="49">
        <v>4</v>
      </c>
      <c r="O204" s="50">
        <f t="shared" si="43"/>
        <v>2902.52</v>
      </c>
      <c r="P204" s="49">
        <f t="shared" si="37"/>
        <v>852514.05999999994</v>
      </c>
      <c r="Q204" s="55">
        <v>287117</v>
      </c>
      <c r="R204" s="52">
        <f t="shared" si="44"/>
        <v>565397.05999999994</v>
      </c>
      <c r="S204" s="52">
        <v>64567</v>
      </c>
      <c r="T204" s="50">
        <f t="shared" si="38"/>
        <v>64567</v>
      </c>
      <c r="U204" s="50">
        <v>534626.94999999995</v>
      </c>
      <c r="V204" s="50">
        <f t="shared" si="39"/>
        <v>507895.6</v>
      </c>
      <c r="W204" s="53">
        <f t="shared" si="45"/>
        <v>629964.05999999994</v>
      </c>
      <c r="X204" s="1"/>
      <c r="Y204" s="1"/>
    </row>
    <row r="205" spans="1:25" s="56" customFormat="1" ht="12.75" x14ac:dyDescent="0.2">
      <c r="A205" s="56">
        <v>477</v>
      </c>
      <c r="B205" s="56" t="s">
        <v>224</v>
      </c>
      <c r="C205" s="56" t="b">
        <f t="shared" si="40"/>
        <v>1</v>
      </c>
      <c r="D205" s="56">
        <v>477</v>
      </c>
      <c r="E205" s="54" t="s">
        <v>224</v>
      </c>
      <c r="F205" s="49">
        <v>318.99450000000002</v>
      </c>
      <c r="G205" s="49">
        <f t="shared" si="41"/>
        <v>1183080.42</v>
      </c>
      <c r="H205" s="49">
        <v>77.221599999999995</v>
      </c>
      <c r="I205" s="49">
        <f t="shared" si="42"/>
        <v>143198.19</v>
      </c>
      <c r="J205" s="49">
        <v>42.728200000000001</v>
      </c>
      <c r="K205" s="50">
        <f t="shared" si="35"/>
        <v>85251.73</v>
      </c>
      <c r="L205" s="49">
        <v>3</v>
      </c>
      <c r="M205" s="49">
        <f t="shared" si="36"/>
        <v>2176.89</v>
      </c>
      <c r="N205" s="49">
        <v>5</v>
      </c>
      <c r="O205" s="50">
        <f t="shared" si="43"/>
        <v>3628.15</v>
      </c>
      <c r="P205" s="49">
        <f t="shared" si="37"/>
        <v>1417335.3799999997</v>
      </c>
      <c r="Q205" s="55">
        <v>917040</v>
      </c>
      <c r="R205" s="52">
        <f t="shared" si="44"/>
        <v>500295.37999999966</v>
      </c>
      <c r="S205" s="52">
        <v>170541</v>
      </c>
      <c r="T205" s="50">
        <f t="shared" si="38"/>
        <v>170541</v>
      </c>
      <c r="U205" s="50">
        <v>568304.83999999985</v>
      </c>
      <c r="V205" s="50">
        <f t="shared" si="39"/>
        <v>539889.6</v>
      </c>
      <c r="W205" s="53">
        <f t="shared" si="45"/>
        <v>670836.37999999966</v>
      </c>
      <c r="X205" s="1"/>
      <c r="Y205" s="1"/>
    </row>
    <row r="206" spans="1:25" s="56" customFormat="1" ht="12.75" x14ac:dyDescent="0.2">
      <c r="A206" s="56">
        <v>479</v>
      </c>
      <c r="B206" s="56" t="s">
        <v>225</v>
      </c>
      <c r="C206" s="56" t="b">
        <f t="shared" si="40"/>
        <v>1</v>
      </c>
      <c r="D206" s="56">
        <v>479</v>
      </c>
      <c r="E206" s="54" t="s">
        <v>225</v>
      </c>
      <c r="F206" s="49">
        <v>989.04599999999994</v>
      </c>
      <c r="G206" s="49">
        <f t="shared" si="41"/>
        <v>3668154.02</v>
      </c>
      <c r="H206" s="49">
        <v>134.33430000000001</v>
      </c>
      <c r="I206" s="49">
        <f t="shared" si="42"/>
        <v>249106.84</v>
      </c>
      <c r="J206" s="49">
        <v>252.87800000000001</v>
      </c>
      <c r="K206" s="50">
        <f t="shared" si="35"/>
        <v>504544.71</v>
      </c>
      <c r="L206" s="49">
        <v>9.7485999999999997</v>
      </c>
      <c r="M206" s="49">
        <f t="shared" si="36"/>
        <v>7073.88</v>
      </c>
      <c r="N206" s="49">
        <v>10.9832</v>
      </c>
      <c r="O206" s="50">
        <f t="shared" si="43"/>
        <v>7969.74</v>
      </c>
      <c r="P206" s="49">
        <f t="shared" si="37"/>
        <v>4436849.1900000004</v>
      </c>
      <c r="Q206" s="55">
        <v>1407939</v>
      </c>
      <c r="R206" s="52">
        <f t="shared" si="44"/>
        <v>3028910.1900000004</v>
      </c>
      <c r="S206" s="52">
        <v>1397719</v>
      </c>
      <c r="T206" s="50">
        <f t="shared" si="38"/>
        <v>1397719</v>
      </c>
      <c r="U206" s="50">
        <v>4056625.2</v>
      </c>
      <c r="V206" s="50">
        <f t="shared" si="39"/>
        <v>3853793.94</v>
      </c>
      <c r="W206" s="53">
        <f t="shared" si="45"/>
        <v>4426629.1900000004</v>
      </c>
      <c r="X206" s="1"/>
      <c r="Y206" s="1"/>
    </row>
    <row r="207" spans="1:25" s="56" customFormat="1" ht="12.75" x14ac:dyDescent="0.2">
      <c r="A207" s="56">
        <v>483</v>
      </c>
      <c r="B207" s="56" t="s">
        <v>226</v>
      </c>
      <c r="C207" s="56" t="b">
        <f t="shared" si="40"/>
        <v>1</v>
      </c>
      <c r="D207" s="56">
        <v>483</v>
      </c>
      <c r="E207" s="54" t="s">
        <v>226</v>
      </c>
      <c r="F207" s="49">
        <v>144.892</v>
      </c>
      <c r="G207" s="49">
        <f t="shared" si="41"/>
        <v>537372.55000000005</v>
      </c>
      <c r="H207" s="49">
        <v>37.306800000000003</v>
      </c>
      <c r="I207" s="49">
        <f t="shared" si="42"/>
        <v>69180.98</v>
      </c>
      <c r="J207" s="49">
        <v>16.278400000000001</v>
      </c>
      <c r="K207" s="50">
        <f t="shared" si="35"/>
        <v>32478.83</v>
      </c>
      <c r="L207" s="49">
        <v>0</v>
      </c>
      <c r="M207" s="49">
        <f t="shared" si="36"/>
        <v>0</v>
      </c>
      <c r="N207" s="49">
        <v>3</v>
      </c>
      <c r="O207" s="50">
        <f t="shared" si="43"/>
        <v>2176.89</v>
      </c>
      <c r="P207" s="49">
        <f t="shared" si="37"/>
        <v>641209.25</v>
      </c>
      <c r="Q207" s="55">
        <v>917674</v>
      </c>
      <c r="R207" s="52">
        <f t="shared" si="44"/>
        <v>0</v>
      </c>
      <c r="S207" s="52">
        <v>0</v>
      </c>
      <c r="T207" s="50">
        <f t="shared" si="38"/>
        <v>0</v>
      </c>
      <c r="U207" s="50">
        <v>0</v>
      </c>
      <c r="V207" s="50">
        <f t="shared" si="39"/>
        <v>0</v>
      </c>
      <c r="W207" s="53">
        <f t="shared" si="45"/>
        <v>0</v>
      </c>
      <c r="X207" s="1"/>
      <c r="Y207" s="1"/>
    </row>
    <row r="208" spans="1:25" s="56" customFormat="1" ht="12.75" x14ac:dyDescent="0.2">
      <c r="A208" s="56">
        <v>485</v>
      </c>
      <c r="B208" s="56" t="s">
        <v>227</v>
      </c>
      <c r="C208" s="56" t="b">
        <f t="shared" si="40"/>
        <v>1</v>
      </c>
      <c r="D208" s="56">
        <v>485</v>
      </c>
      <c r="E208" s="54" t="s">
        <v>227</v>
      </c>
      <c r="F208" s="49">
        <v>965.20780000000002</v>
      </c>
      <c r="G208" s="49">
        <f t="shared" si="41"/>
        <v>3579743.38</v>
      </c>
      <c r="H208" s="49">
        <v>397.14459999999997</v>
      </c>
      <c r="I208" s="49">
        <f t="shared" si="42"/>
        <v>736457</v>
      </c>
      <c r="J208" s="49">
        <v>136.12180000000001</v>
      </c>
      <c r="K208" s="50">
        <f t="shared" si="35"/>
        <v>271591.58</v>
      </c>
      <c r="L208" s="49">
        <v>18.4361</v>
      </c>
      <c r="M208" s="49">
        <f t="shared" si="36"/>
        <v>13377.79</v>
      </c>
      <c r="N208" s="49">
        <v>17.756900000000002</v>
      </c>
      <c r="O208" s="50">
        <f t="shared" si="43"/>
        <v>12884.94</v>
      </c>
      <c r="P208" s="49">
        <f t="shared" si="37"/>
        <v>4614054.6900000004</v>
      </c>
      <c r="Q208" s="55">
        <v>3560050</v>
      </c>
      <c r="R208" s="52">
        <f t="shared" si="44"/>
        <v>1054004.6900000004</v>
      </c>
      <c r="S208" s="52">
        <v>79050</v>
      </c>
      <c r="T208" s="50">
        <f t="shared" si="38"/>
        <v>79050</v>
      </c>
      <c r="U208" s="50">
        <v>917266.54999999981</v>
      </c>
      <c r="V208" s="50">
        <f t="shared" si="39"/>
        <v>871403.22</v>
      </c>
      <c r="W208" s="53">
        <f t="shared" si="45"/>
        <v>1133054.6900000004</v>
      </c>
      <c r="X208" s="1"/>
      <c r="Y208" s="1"/>
    </row>
    <row r="209" spans="1:25" s="56" customFormat="1" ht="12.75" x14ac:dyDescent="0.2">
      <c r="A209" s="56">
        <v>487</v>
      </c>
      <c r="B209" s="56" t="s">
        <v>228</v>
      </c>
      <c r="C209" s="56" t="b">
        <f t="shared" si="40"/>
        <v>1</v>
      </c>
      <c r="D209" s="56">
        <v>487</v>
      </c>
      <c r="E209" s="54" t="s">
        <v>228</v>
      </c>
      <c r="F209" s="49">
        <v>46</v>
      </c>
      <c r="G209" s="49">
        <f t="shared" si="41"/>
        <v>170603.88</v>
      </c>
      <c r="H209" s="49">
        <v>4</v>
      </c>
      <c r="I209" s="49">
        <f t="shared" si="42"/>
        <v>7417.52</v>
      </c>
      <c r="J209" s="49">
        <v>9</v>
      </c>
      <c r="K209" s="50">
        <f t="shared" si="35"/>
        <v>17956.89</v>
      </c>
      <c r="L209" s="49">
        <v>0</v>
      </c>
      <c r="M209" s="49">
        <f t="shared" si="36"/>
        <v>0</v>
      </c>
      <c r="N209" s="49">
        <v>0</v>
      </c>
      <c r="O209" s="50">
        <f t="shared" si="43"/>
        <v>0</v>
      </c>
      <c r="P209" s="49">
        <f t="shared" si="37"/>
        <v>195978.28999999998</v>
      </c>
      <c r="Q209" s="55">
        <v>104095</v>
      </c>
      <c r="R209" s="52">
        <f t="shared" si="44"/>
        <v>91883.289999999979</v>
      </c>
      <c r="S209" s="52">
        <v>28775</v>
      </c>
      <c r="T209" s="50">
        <f t="shared" si="38"/>
        <v>28775</v>
      </c>
      <c r="U209" s="50">
        <v>123935.14000000001</v>
      </c>
      <c r="V209" s="50">
        <f t="shared" si="39"/>
        <v>117738.38</v>
      </c>
      <c r="W209" s="53">
        <f t="shared" si="45"/>
        <v>120658.28999999998</v>
      </c>
      <c r="X209" s="1"/>
      <c r="Y209" s="1"/>
    </row>
    <row r="210" spans="1:25" s="56" customFormat="1" ht="12.75" x14ac:dyDescent="0.2">
      <c r="A210" s="56">
        <v>489</v>
      </c>
      <c r="B210" s="56" t="s">
        <v>229</v>
      </c>
      <c r="C210" s="56" t="b">
        <f t="shared" si="40"/>
        <v>1</v>
      </c>
      <c r="D210" s="56">
        <v>489</v>
      </c>
      <c r="E210" s="54" t="s">
        <v>229</v>
      </c>
      <c r="F210" s="49">
        <v>33.2682</v>
      </c>
      <c r="G210" s="49">
        <f t="shared" si="41"/>
        <v>123384.43</v>
      </c>
      <c r="H210" s="49">
        <v>11.8827</v>
      </c>
      <c r="I210" s="49">
        <f t="shared" si="42"/>
        <v>22035.040000000001</v>
      </c>
      <c r="J210" s="49">
        <v>7</v>
      </c>
      <c r="K210" s="50">
        <f t="shared" si="35"/>
        <v>13966.47</v>
      </c>
      <c r="L210" s="49">
        <v>0</v>
      </c>
      <c r="M210" s="49">
        <f t="shared" si="36"/>
        <v>0</v>
      </c>
      <c r="N210" s="49">
        <v>0</v>
      </c>
      <c r="O210" s="50">
        <f t="shared" si="43"/>
        <v>0</v>
      </c>
      <c r="P210" s="49">
        <f t="shared" si="37"/>
        <v>159385.94</v>
      </c>
      <c r="Q210" s="55">
        <v>99983</v>
      </c>
      <c r="R210" s="52">
        <f t="shared" si="44"/>
        <v>59402.94</v>
      </c>
      <c r="S210" s="52">
        <v>58638</v>
      </c>
      <c r="T210" s="50">
        <f t="shared" si="38"/>
        <v>58638</v>
      </c>
      <c r="U210" s="50">
        <v>95454.150000000009</v>
      </c>
      <c r="V210" s="50">
        <f t="shared" si="39"/>
        <v>90681.44</v>
      </c>
      <c r="W210" s="53">
        <f t="shared" si="45"/>
        <v>118040.94</v>
      </c>
      <c r="X210" s="1"/>
      <c r="Y210" s="1"/>
    </row>
    <row r="211" spans="1:25" s="56" customFormat="1" ht="12.75" x14ac:dyDescent="0.2">
      <c r="A211" s="56">
        <v>491</v>
      </c>
      <c r="B211" s="56" t="s">
        <v>230</v>
      </c>
      <c r="C211" s="56" t="b">
        <f t="shared" si="40"/>
        <v>1</v>
      </c>
      <c r="D211" s="56">
        <v>491</v>
      </c>
      <c r="E211" s="54" t="s">
        <v>230</v>
      </c>
      <c r="F211" s="49">
        <v>1468.9024000000002</v>
      </c>
      <c r="G211" s="49">
        <f t="shared" si="41"/>
        <v>5447835.8399999999</v>
      </c>
      <c r="H211" s="49">
        <v>719.44950000000006</v>
      </c>
      <c r="I211" s="49">
        <f t="shared" si="42"/>
        <v>1334132.76</v>
      </c>
      <c r="J211" s="49">
        <v>323.88580000000002</v>
      </c>
      <c r="K211" s="50">
        <f t="shared" si="35"/>
        <v>646220.18999999994</v>
      </c>
      <c r="L211" s="49">
        <v>73.553600000000003</v>
      </c>
      <c r="M211" s="49">
        <f t="shared" si="36"/>
        <v>53372.7</v>
      </c>
      <c r="N211" s="49">
        <v>13.415699999999999</v>
      </c>
      <c r="O211" s="50">
        <f t="shared" si="43"/>
        <v>9734.83</v>
      </c>
      <c r="P211" s="49">
        <f t="shared" si="37"/>
        <v>7491296.3199999994</v>
      </c>
      <c r="Q211" s="55">
        <v>1966887</v>
      </c>
      <c r="R211" s="52">
        <f t="shared" si="44"/>
        <v>5524409.3199999994</v>
      </c>
      <c r="S211" s="52">
        <v>2249150</v>
      </c>
      <c r="T211" s="50">
        <f t="shared" si="38"/>
        <v>2249150</v>
      </c>
      <c r="U211" s="50">
        <v>7237372.2999999998</v>
      </c>
      <c r="V211" s="50">
        <f t="shared" si="39"/>
        <v>6875503.6900000004</v>
      </c>
      <c r="W211" s="53">
        <f t="shared" si="45"/>
        <v>7773559.3199999994</v>
      </c>
      <c r="X211" s="1"/>
      <c r="Y211" s="1"/>
    </row>
    <row r="212" spans="1:25" s="56" customFormat="1" ht="12.75" x14ac:dyDescent="0.2">
      <c r="A212" s="56">
        <v>495</v>
      </c>
      <c r="B212" s="56" t="s">
        <v>231</v>
      </c>
      <c r="C212" s="56" t="b">
        <f t="shared" si="40"/>
        <v>1</v>
      </c>
      <c r="D212" s="56">
        <v>495</v>
      </c>
      <c r="E212" s="54" t="s">
        <v>231</v>
      </c>
      <c r="F212" s="49">
        <v>110.3331</v>
      </c>
      <c r="G212" s="49">
        <f t="shared" si="41"/>
        <v>409201.19</v>
      </c>
      <c r="H212" s="49">
        <v>1</v>
      </c>
      <c r="I212" s="49">
        <f t="shared" si="42"/>
        <v>1854.38</v>
      </c>
      <c r="J212" s="49">
        <v>26.604399999999998</v>
      </c>
      <c r="K212" s="50">
        <f t="shared" si="35"/>
        <v>53081.36</v>
      </c>
      <c r="L212" s="49">
        <v>0</v>
      </c>
      <c r="M212" s="49">
        <f t="shared" si="36"/>
        <v>0</v>
      </c>
      <c r="N212" s="49">
        <v>1</v>
      </c>
      <c r="O212" s="50">
        <f t="shared" si="43"/>
        <v>725.63</v>
      </c>
      <c r="P212" s="49">
        <f t="shared" si="37"/>
        <v>464862.56</v>
      </c>
      <c r="Q212" s="55">
        <v>299096</v>
      </c>
      <c r="R212" s="52">
        <f t="shared" si="44"/>
        <v>165766.56</v>
      </c>
      <c r="S212" s="52">
        <v>19516</v>
      </c>
      <c r="T212" s="50">
        <f t="shared" si="38"/>
        <v>19516</v>
      </c>
      <c r="U212" s="50">
        <v>181877.71000000002</v>
      </c>
      <c r="V212" s="50">
        <f t="shared" si="39"/>
        <v>172783.82</v>
      </c>
      <c r="W212" s="53">
        <f t="shared" si="45"/>
        <v>185282.56</v>
      </c>
      <c r="X212" s="1"/>
      <c r="Y212" s="1"/>
    </row>
    <row r="213" spans="1:25" s="56" customFormat="1" ht="12.75" x14ac:dyDescent="0.2">
      <c r="A213" s="56">
        <v>497</v>
      </c>
      <c r="B213" s="56" t="s">
        <v>232</v>
      </c>
      <c r="C213" s="56" t="b">
        <f t="shared" si="40"/>
        <v>1</v>
      </c>
      <c r="D213" s="56">
        <v>497</v>
      </c>
      <c r="E213" s="54" t="s">
        <v>232</v>
      </c>
      <c r="F213" s="49">
        <v>173.12129999999999</v>
      </c>
      <c r="G213" s="49">
        <f t="shared" si="41"/>
        <v>642068.81999999995</v>
      </c>
      <c r="H213" s="49">
        <v>25.465599999999998</v>
      </c>
      <c r="I213" s="49">
        <f t="shared" si="42"/>
        <v>47222.9</v>
      </c>
      <c r="J213" s="49">
        <v>21.651200000000003</v>
      </c>
      <c r="K213" s="50">
        <f t="shared" si="35"/>
        <v>43198.69</v>
      </c>
      <c r="L213" s="49">
        <v>0</v>
      </c>
      <c r="M213" s="49">
        <f t="shared" si="36"/>
        <v>0</v>
      </c>
      <c r="N213" s="49">
        <v>4</v>
      </c>
      <c r="O213" s="50">
        <f t="shared" si="43"/>
        <v>2902.52</v>
      </c>
      <c r="P213" s="49">
        <f t="shared" si="37"/>
        <v>735392.92999999993</v>
      </c>
      <c r="Q213" s="55">
        <v>409429</v>
      </c>
      <c r="R213" s="52">
        <f t="shared" si="44"/>
        <v>325963.92999999993</v>
      </c>
      <c r="S213" s="52">
        <v>43324</v>
      </c>
      <c r="T213" s="50">
        <f t="shared" si="38"/>
        <v>43324</v>
      </c>
      <c r="U213" s="50">
        <v>338218.50000000012</v>
      </c>
      <c r="V213" s="50">
        <f t="shared" si="39"/>
        <v>321307.58</v>
      </c>
      <c r="W213" s="53">
        <f t="shared" si="45"/>
        <v>369287.92999999993</v>
      </c>
      <c r="X213" s="1"/>
      <c r="Y213" s="1"/>
    </row>
    <row r="214" spans="1:25" s="56" customFormat="1" ht="12.75" x14ac:dyDescent="0.2">
      <c r="A214" s="56">
        <v>499</v>
      </c>
      <c r="B214" s="56" t="s">
        <v>233</v>
      </c>
      <c r="C214" s="56" t="b">
        <f t="shared" si="40"/>
        <v>1</v>
      </c>
      <c r="D214" s="56">
        <v>499</v>
      </c>
      <c r="E214" s="54" t="s">
        <v>233</v>
      </c>
      <c r="F214" s="49">
        <v>44.483400000000003</v>
      </c>
      <c r="G214" s="49">
        <f t="shared" si="41"/>
        <v>164979.14000000001</v>
      </c>
      <c r="H214" s="49">
        <v>15.5334</v>
      </c>
      <c r="I214" s="49">
        <f t="shared" si="42"/>
        <v>28804.83</v>
      </c>
      <c r="J214" s="49">
        <v>3.1778</v>
      </c>
      <c r="K214" s="50">
        <f t="shared" si="35"/>
        <v>6340.38</v>
      </c>
      <c r="L214" s="49">
        <v>0</v>
      </c>
      <c r="M214" s="49">
        <f t="shared" si="36"/>
        <v>0</v>
      </c>
      <c r="N214" s="49">
        <v>0</v>
      </c>
      <c r="O214" s="50">
        <f t="shared" si="43"/>
        <v>0</v>
      </c>
      <c r="P214" s="49">
        <f t="shared" si="37"/>
        <v>200124.35000000003</v>
      </c>
      <c r="Q214" s="55">
        <v>112396</v>
      </c>
      <c r="R214" s="52">
        <f t="shared" si="44"/>
        <v>87728.350000000035</v>
      </c>
      <c r="S214" s="52">
        <v>181655</v>
      </c>
      <c r="T214" s="50">
        <f t="shared" si="38"/>
        <v>181655</v>
      </c>
      <c r="U214" s="50">
        <v>256727.06</v>
      </c>
      <c r="V214" s="50">
        <f t="shared" si="39"/>
        <v>243890.71</v>
      </c>
      <c r="W214" s="53">
        <f t="shared" si="45"/>
        <v>269383.35000000003</v>
      </c>
      <c r="X214" s="1"/>
      <c r="Y214" s="1"/>
    </row>
    <row r="215" spans="1:25" s="56" customFormat="1" ht="12.75" x14ac:dyDescent="0.2">
      <c r="A215" s="56">
        <v>501</v>
      </c>
      <c r="B215" s="56" t="s">
        <v>234</v>
      </c>
      <c r="C215" s="56" t="b">
        <f t="shared" si="40"/>
        <v>1</v>
      </c>
      <c r="D215" s="56">
        <v>501</v>
      </c>
      <c r="E215" s="54" t="s">
        <v>234</v>
      </c>
      <c r="F215" s="49">
        <v>98.311199999999999</v>
      </c>
      <c r="G215" s="49">
        <f t="shared" si="41"/>
        <v>364614.61</v>
      </c>
      <c r="H215" s="49">
        <v>48.427</v>
      </c>
      <c r="I215" s="49">
        <f t="shared" si="42"/>
        <v>89802.06</v>
      </c>
      <c r="J215" s="49">
        <v>22.741599999999998</v>
      </c>
      <c r="K215" s="50">
        <f t="shared" si="35"/>
        <v>45374.27</v>
      </c>
      <c r="L215" s="49">
        <v>0</v>
      </c>
      <c r="M215" s="49">
        <f t="shared" si="36"/>
        <v>0</v>
      </c>
      <c r="N215" s="49">
        <v>1</v>
      </c>
      <c r="O215" s="50">
        <f t="shared" si="43"/>
        <v>725.63</v>
      </c>
      <c r="P215" s="49">
        <f t="shared" si="37"/>
        <v>500516.57</v>
      </c>
      <c r="Q215" s="55">
        <v>175697</v>
      </c>
      <c r="R215" s="52">
        <f t="shared" si="44"/>
        <v>324819.57</v>
      </c>
      <c r="S215" s="52">
        <v>195521</v>
      </c>
      <c r="T215" s="50">
        <f t="shared" si="38"/>
        <v>195521</v>
      </c>
      <c r="U215" s="50">
        <v>499805.58</v>
      </c>
      <c r="V215" s="50">
        <f t="shared" si="39"/>
        <v>474815.3</v>
      </c>
      <c r="W215" s="53">
        <f t="shared" si="45"/>
        <v>520340.57</v>
      </c>
      <c r="X215" s="1"/>
      <c r="Y215" s="1"/>
    </row>
    <row r="216" spans="1:25" s="56" customFormat="1" ht="12.2" customHeight="1" x14ac:dyDescent="0.2">
      <c r="A216" s="56">
        <v>503</v>
      </c>
      <c r="B216" s="56" t="s">
        <v>235</v>
      </c>
      <c r="C216" s="56" t="b">
        <f t="shared" si="40"/>
        <v>1</v>
      </c>
      <c r="D216" s="56">
        <v>503</v>
      </c>
      <c r="E216" s="54" t="s">
        <v>235</v>
      </c>
      <c r="F216" s="49">
        <v>144.40549999999999</v>
      </c>
      <c r="G216" s="49">
        <f t="shared" si="41"/>
        <v>535568.23</v>
      </c>
      <c r="H216" s="49">
        <v>43.666699999999999</v>
      </c>
      <c r="I216" s="49">
        <f t="shared" si="42"/>
        <v>80974.66</v>
      </c>
      <c r="J216" s="49">
        <v>32.633200000000002</v>
      </c>
      <c r="K216" s="50">
        <f t="shared" si="35"/>
        <v>65110.09</v>
      </c>
      <c r="L216" s="49">
        <v>0</v>
      </c>
      <c r="M216" s="49">
        <f t="shared" si="36"/>
        <v>0</v>
      </c>
      <c r="N216" s="49">
        <v>3</v>
      </c>
      <c r="O216" s="50">
        <f t="shared" si="43"/>
        <v>2176.89</v>
      </c>
      <c r="P216" s="49">
        <f t="shared" si="37"/>
        <v>683829.87</v>
      </c>
      <c r="Q216" s="55">
        <v>544314</v>
      </c>
      <c r="R216" s="52">
        <f t="shared" si="44"/>
        <v>139515.87</v>
      </c>
      <c r="S216" s="52">
        <v>0</v>
      </c>
      <c r="T216" s="50">
        <f t="shared" si="38"/>
        <v>0</v>
      </c>
      <c r="U216" s="50">
        <v>95116.539999999921</v>
      </c>
      <c r="V216" s="50">
        <f t="shared" si="39"/>
        <v>90360.71</v>
      </c>
      <c r="W216" s="53">
        <f t="shared" si="45"/>
        <v>139515.87</v>
      </c>
      <c r="X216" s="1"/>
      <c r="Y216" s="1"/>
    </row>
    <row r="217" spans="1:25" s="56" customFormat="1" ht="12.75" x14ac:dyDescent="0.2">
      <c r="A217" s="56">
        <v>507</v>
      </c>
      <c r="B217" s="56" t="s">
        <v>236</v>
      </c>
      <c r="C217" s="56" t="b">
        <f t="shared" si="40"/>
        <v>1</v>
      </c>
      <c r="D217" s="56">
        <v>507</v>
      </c>
      <c r="E217" s="54" t="s">
        <v>236</v>
      </c>
      <c r="F217" s="49">
        <v>623.60140000000001</v>
      </c>
      <c r="G217" s="49">
        <f t="shared" si="41"/>
        <v>2312800.4</v>
      </c>
      <c r="H217" s="49">
        <v>72.083200000000005</v>
      </c>
      <c r="I217" s="49">
        <f t="shared" si="42"/>
        <v>133669.64000000001</v>
      </c>
      <c r="J217" s="49">
        <v>82.1845</v>
      </c>
      <c r="K217" s="50">
        <f t="shared" si="35"/>
        <v>163975.34</v>
      </c>
      <c r="L217" s="49">
        <v>0</v>
      </c>
      <c r="M217" s="49">
        <f t="shared" si="36"/>
        <v>0</v>
      </c>
      <c r="N217" s="49">
        <v>14</v>
      </c>
      <c r="O217" s="50">
        <f t="shared" si="43"/>
        <v>10158.82</v>
      </c>
      <c r="P217" s="49">
        <f t="shared" si="37"/>
        <v>2620604.1999999997</v>
      </c>
      <c r="Q217" s="55">
        <v>1076248</v>
      </c>
      <c r="R217" s="52">
        <f t="shared" si="44"/>
        <v>1544356.1999999997</v>
      </c>
      <c r="S217" s="52">
        <v>639922</v>
      </c>
      <c r="T217" s="50">
        <f t="shared" si="38"/>
        <v>639922</v>
      </c>
      <c r="U217" s="50">
        <v>2005280</v>
      </c>
      <c r="V217" s="50">
        <f t="shared" si="39"/>
        <v>1905016</v>
      </c>
      <c r="W217" s="53">
        <f t="shared" si="45"/>
        <v>2184278.1999999997</v>
      </c>
      <c r="X217" s="1"/>
      <c r="Y217" s="1"/>
    </row>
    <row r="218" spans="1:25" s="56" customFormat="1" ht="12.75" x14ac:dyDescent="0.2">
      <c r="A218" s="56">
        <v>509</v>
      </c>
      <c r="B218" s="56" t="s">
        <v>237</v>
      </c>
      <c r="C218" s="56" t="b">
        <f t="shared" si="40"/>
        <v>1</v>
      </c>
      <c r="D218" s="56">
        <v>509</v>
      </c>
      <c r="E218" s="54" t="s">
        <v>237</v>
      </c>
      <c r="F218" s="49">
        <v>75.659000000000006</v>
      </c>
      <c r="G218" s="49">
        <f t="shared" si="41"/>
        <v>280602.59000000003</v>
      </c>
      <c r="H218" s="49">
        <v>59.764499999999998</v>
      </c>
      <c r="I218" s="49">
        <f t="shared" si="42"/>
        <v>110826.09</v>
      </c>
      <c r="J218" s="49">
        <v>23.125499999999999</v>
      </c>
      <c r="K218" s="50">
        <f t="shared" si="35"/>
        <v>46140.23</v>
      </c>
      <c r="L218" s="49">
        <v>0</v>
      </c>
      <c r="M218" s="49">
        <f t="shared" si="36"/>
        <v>0</v>
      </c>
      <c r="N218" s="49">
        <v>0</v>
      </c>
      <c r="O218" s="50">
        <f t="shared" si="43"/>
        <v>0</v>
      </c>
      <c r="P218" s="49">
        <f t="shared" si="37"/>
        <v>437568.91000000003</v>
      </c>
      <c r="Q218" s="55">
        <v>80065</v>
      </c>
      <c r="R218" s="52">
        <f t="shared" si="44"/>
        <v>357503.91000000003</v>
      </c>
      <c r="S218" s="52">
        <v>489246</v>
      </c>
      <c r="T218" s="50">
        <f t="shared" si="38"/>
        <v>489246</v>
      </c>
      <c r="U218" s="50">
        <v>772464.77</v>
      </c>
      <c r="V218" s="50">
        <f t="shared" si="39"/>
        <v>733841.53</v>
      </c>
      <c r="W218" s="53">
        <f t="shared" si="45"/>
        <v>846749.91</v>
      </c>
      <c r="X218" s="1"/>
      <c r="Y218" s="1"/>
    </row>
    <row r="219" spans="1:25" s="56" customFormat="1" ht="12.75" x14ac:dyDescent="0.2">
      <c r="A219" s="56">
        <v>511</v>
      </c>
      <c r="B219" s="56" t="s">
        <v>238</v>
      </c>
      <c r="C219" s="56" t="b">
        <f t="shared" si="40"/>
        <v>1</v>
      </c>
      <c r="D219" s="56">
        <v>511</v>
      </c>
      <c r="E219" s="54" t="s">
        <v>238</v>
      </c>
      <c r="F219" s="49">
        <v>1241.8696</v>
      </c>
      <c r="G219" s="49">
        <f t="shared" si="41"/>
        <v>4605821.1399999997</v>
      </c>
      <c r="H219" s="49">
        <v>51.554499999999997</v>
      </c>
      <c r="I219" s="49">
        <f t="shared" si="42"/>
        <v>95601.63</v>
      </c>
      <c r="J219" s="49">
        <v>164.32550000000001</v>
      </c>
      <c r="K219" s="50">
        <f t="shared" si="35"/>
        <v>327863.88</v>
      </c>
      <c r="L219" s="49">
        <v>9.5</v>
      </c>
      <c r="M219" s="49">
        <f t="shared" si="36"/>
        <v>6893.49</v>
      </c>
      <c r="N219" s="49">
        <v>10.3444</v>
      </c>
      <c r="O219" s="50">
        <f t="shared" si="43"/>
        <v>7506.21</v>
      </c>
      <c r="P219" s="49">
        <f t="shared" si="37"/>
        <v>5043686.3499999996</v>
      </c>
      <c r="Q219" s="55">
        <v>2866654</v>
      </c>
      <c r="R219" s="52">
        <f t="shared" si="44"/>
        <v>2177032.3499999996</v>
      </c>
      <c r="S219" s="52">
        <v>0</v>
      </c>
      <c r="T219" s="50">
        <f t="shared" si="38"/>
        <v>0</v>
      </c>
      <c r="U219" s="50">
        <v>2029825.4500000002</v>
      </c>
      <c r="V219" s="50">
        <f t="shared" si="39"/>
        <v>1928334.18</v>
      </c>
      <c r="W219" s="53">
        <f t="shared" si="45"/>
        <v>2177032.3499999996</v>
      </c>
      <c r="X219" s="1"/>
      <c r="Y219" s="1"/>
    </row>
    <row r="220" spans="1:25" s="56" customFormat="1" ht="12.75" x14ac:dyDescent="0.2">
      <c r="A220" s="56">
        <v>512</v>
      </c>
      <c r="B220" s="57" t="s">
        <v>239</v>
      </c>
      <c r="C220" s="58" t="b">
        <f t="shared" si="40"/>
        <v>1</v>
      </c>
      <c r="D220" s="56">
        <v>512</v>
      </c>
      <c r="E220" s="54" t="s">
        <v>239</v>
      </c>
      <c r="F220" s="49">
        <v>67.377799999999993</v>
      </c>
      <c r="G220" s="49">
        <f t="shared" si="41"/>
        <v>249889.44</v>
      </c>
      <c r="H220" s="49">
        <v>14</v>
      </c>
      <c r="I220" s="49">
        <f t="shared" si="42"/>
        <v>25961.32</v>
      </c>
      <c r="J220" s="49">
        <v>6.65</v>
      </c>
      <c r="K220" s="50">
        <f t="shared" si="35"/>
        <v>13268.15</v>
      </c>
      <c r="L220" s="49">
        <v>0</v>
      </c>
      <c r="M220" s="49">
        <f t="shared" si="36"/>
        <v>0</v>
      </c>
      <c r="N220" s="49">
        <v>1</v>
      </c>
      <c r="O220" s="50">
        <f t="shared" si="43"/>
        <v>725.63</v>
      </c>
      <c r="P220" s="49">
        <f t="shared" si="37"/>
        <v>289844.54000000004</v>
      </c>
      <c r="Q220" s="55">
        <v>287145</v>
      </c>
      <c r="R220" s="52">
        <f t="shared" si="44"/>
        <v>2699.5400000000373</v>
      </c>
      <c r="S220" s="52">
        <v>0</v>
      </c>
      <c r="T220" s="50">
        <f t="shared" si="38"/>
        <v>0</v>
      </c>
      <c r="U220" s="50">
        <v>0</v>
      </c>
      <c r="V220" s="50">
        <f t="shared" si="39"/>
        <v>0</v>
      </c>
      <c r="W220" s="53">
        <f t="shared" si="45"/>
        <v>2699.5400000000373</v>
      </c>
      <c r="X220" s="1"/>
      <c r="Y220" s="1"/>
    </row>
    <row r="221" spans="1:25" s="56" customFormat="1" ht="12.75" x14ac:dyDescent="0.2">
      <c r="A221" s="56">
        <v>513</v>
      </c>
      <c r="B221" s="56" t="s">
        <v>240</v>
      </c>
      <c r="C221" s="56" t="b">
        <f t="shared" si="40"/>
        <v>1</v>
      </c>
      <c r="D221" s="56">
        <v>513</v>
      </c>
      <c r="E221" s="54" t="s">
        <v>240</v>
      </c>
      <c r="F221" s="49">
        <v>71.429100000000005</v>
      </c>
      <c r="G221" s="49">
        <f t="shared" si="41"/>
        <v>264914.82</v>
      </c>
      <c r="H221" s="49">
        <v>29.482399999999998</v>
      </c>
      <c r="I221" s="49">
        <f t="shared" si="42"/>
        <v>54671.57</v>
      </c>
      <c r="J221" s="49">
        <v>8.8556000000000008</v>
      </c>
      <c r="K221" s="50">
        <f t="shared" si="35"/>
        <v>17668.78</v>
      </c>
      <c r="L221" s="49">
        <v>0</v>
      </c>
      <c r="M221" s="49">
        <f t="shared" si="36"/>
        <v>0</v>
      </c>
      <c r="N221" s="49">
        <v>1</v>
      </c>
      <c r="O221" s="50">
        <f t="shared" si="43"/>
        <v>725.63</v>
      </c>
      <c r="P221" s="49">
        <f t="shared" si="37"/>
        <v>337980.80000000005</v>
      </c>
      <c r="Q221" s="55">
        <v>103173</v>
      </c>
      <c r="R221" s="52">
        <f t="shared" si="44"/>
        <v>234807.80000000005</v>
      </c>
      <c r="S221" s="52">
        <v>398234</v>
      </c>
      <c r="T221" s="50">
        <f t="shared" si="38"/>
        <v>398234</v>
      </c>
      <c r="U221" s="50">
        <v>564278.87000000011</v>
      </c>
      <c r="V221" s="50">
        <f t="shared" si="39"/>
        <v>536064.93000000005</v>
      </c>
      <c r="W221" s="53">
        <f t="shared" si="45"/>
        <v>633041.80000000005</v>
      </c>
      <c r="X221" s="1"/>
      <c r="Y221" s="1"/>
    </row>
    <row r="222" spans="1:25" s="56" customFormat="1" ht="12.75" x14ac:dyDescent="0.2">
      <c r="A222" s="56">
        <v>514</v>
      </c>
      <c r="B222" s="56" t="s">
        <v>241</v>
      </c>
      <c r="C222" s="56" t="b">
        <f t="shared" si="40"/>
        <v>1</v>
      </c>
      <c r="D222" s="56">
        <v>514</v>
      </c>
      <c r="E222" s="54" t="s">
        <v>241</v>
      </c>
      <c r="F222" s="49">
        <v>0</v>
      </c>
      <c r="G222" s="49">
        <f t="shared" si="41"/>
        <v>0</v>
      </c>
      <c r="H222" s="49">
        <v>0</v>
      </c>
      <c r="I222" s="49">
        <f t="shared" si="42"/>
        <v>0</v>
      </c>
      <c r="J222" s="49">
        <v>0</v>
      </c>
      <c r="K222" s="50">
        <f t="shared" si="35"/>
        <v>0</v>
      </c>
      <c r="L222" s="49">
        <v>0</v>
      </c>
      <c r="M222" s="49">
        <f t="shared" si="36"/>
        <v>0</v>
      </c>
      <c r="N222" s="49">
        <v>0</v>
      </c>
      <c r="O222" s="50">
        <f t="shared" si="43"/>
        <v>0</v>
      </c>
      <c r="P222" s="49">
        <f t="shared" si="37"/>
        <v>0</v>
      </c>
      <c r="Q222" s="55">
        <v>30705</v>
      </c>
      <c r="R222" s="52">
        <f t="shared" si="44"/>
        <v>0</v>
      </c>
      <c r="S222" s="52">
        <v>0</v>
      </c>
      <c r="T222" s="50">
        <f t="shared" si="38"/>
        <v>0</v>
      </c>
      <c r="U222" s="50">
        <v>0</v>
      </c>
      <c r="V222" s="50">
        <f t="shared" si="39"/>
        <v>0</v>
      </c>
      <c r="W222" s="53">
        <f t="shared" si="45"/>
        <v>0</v>
      </c>
      <c r="X222" s="1"/>
      <c r="Y222" s="1"/>
    </row>
    <row r="223" spans="1:25" s="56" customFormat="1" ht="12.75" x14ac:dyDescent="0.2">
      <c r="A223" s="56">
        <v>515</v>
      </c>
      <c r="B223" s="56" t="s">
        <v>242</v>
      </c>
      <c r="C223" s="56" t="b">
        <f t="shared" si="40"/>
        <v>1</v>
      </c>
      <c r="D223" s="56">
        <v>515</v>
      </c>
      <c r="E223" s="54" t="s">
        <v>242</v>
      </c>
      <c r="F223" s="49">
        <v>371.83860000000004</v>
      </c>
      <c r="G223" s="49">
        <f t="shared" si="41"/>
        <v>1379067.56</v>
      </c>
      <c r="H223" s="49">
        <v>67.024299999999997</v>
      </c>
      <c r="I223" s="49">
        <f t="shared" si="42"/>
        <v>124288.52</v>
      </c>
      <c r="J223" s="49">
        <v>50.302199999999999</v>
      </c>
      <c r="K223" s="50">
        <f t="shared" si="35"/>
        <v>100363.45</v>
      </c>
      <c r="L223" s="49">
        <v>1</v>
      </c>
      <c r="M223" s="49">
        <f t="shared" si="36"/>
        <v>725.63</v>
      </c>
      <c r="N223" s="49">
        <v>3</v>
      </c>
      <c r="O223" s="50">
        <f t="shared" si="43"/>
        <v>2176.89</v>
      </c>
      <c r="P223" s="49">
        <f t="shared" si="37"/>
        <v>1606622.0499999998</v>
      </c>
      <c r="Q223" s="55">
        <v>2609473</v>
      </c>
      <c r="R223" s="52">
        <f t="shared" si="44"/>
        <v>0</v>
      </c>
      <c r="S223" s="52">
        <v>18441</v>
      </c>
      <c r="T223" s="50">
        <f t="shared" si="38"/>
        <v>0</v>
      </c>
      <c r="U223" s="50">
        <v>0</v>
      </c>
      <c r="V223" s="50">
        <f t="shared" si="39"/>
        <v>0</v>
      </c>
      <c r="W223" s="53">
        <f t="shared" si="45"/>
        <v>0</v>
      </c>
      <c r="X223" s="1"/>
      <c r="Y223" s="1"/>
    </row>
    <row r="224" spans="1:25" s="56" customFormat="1" ht="12.75" x14ac:dyDescent="0.2">
      <c r="A224" s="56">
        <v>519</v>
      </c>
      <c r="B224" s="56" t="s">
        <v>243</v>
      </c>
      <c r="C224" s="56" t="b">
        <f t="shared" si="40"/>
        <v>1</v>
      </c>
      <c r="D224" s="56">
        <v>519</v>
      </c>
      <c r="E224" s="54" t="s">
        <v>243</v>
      </c>
      <c r="F224" s="49">
        <v>100.70570000000001</v>
      </c>
      <c r="G224" s="49">
        <f t="shared" si="41"/>
        <v>373495.29</v>
      </c>
      <c r="H224" s="49">
        <v>15.811199999999999</v>
      </c>
      <c r="I224" s="49">
        <f t="shared" si="42"/>
        <v>29319.97</v>
      </c>
      <c r="J224" s="49">
        <v>10.1167</v>
      </c>
      <c r="K224" s="50">
        <f t="shared" si="35"/>
        <v>20184.939999999999</v>
      </c>
      <c r="L224" s="49">
        <v>1</v>
      </c>
      <c r="M224" s="49">
        <f t="shared" si="36"/>
        <v>725.63</v>
      </c>
      <c r="N224" s="49">
        <v>2</v>
      </c>
      <c r="O224" s="50">
        <f t="shared" si="43"/>
        <v>1451.26</v>
      </c>
      <c r="P224" s="49">
        <f t="shared" si="37"/>
        <v>425177.09</v>
      </c>
      <c r="Q224" s="55">
        <v>165777</v>
      </c>
      <c r="R224" s="52">
        <f t="shared" si="44"/>
        <v>259400.09000000003</v>
      </c>
      <c r="S224" s="52">
        <v>68004</v>
      </c>
      <c r="T224" s="50">
        <f t="shared" si="38"/>
        <v>68004</v>
      </c>
      <c r="U224" s="50">
        <v>258641.45</v>
      </c>
      <c r="V224" s="50">
        <f t="shared" si="39"/>
        <v>245709.38</v>
      </c>
      <c r="W224" s="53">
        <f t="shared" si="45"/>
        <v>327404.09000000003</v>
      </c>
      <c r="X224" s="1"/>
      <c r="Y224" s="1"/>
    </row>
    <row r="225" spans="1:25" s="56" customFormat="1" ht="12.75" x14ac:dyDescent="0.2">
      <c r="A225" s="56">
        <v>521</v>
      </c>
      <c r="B225" s="56" t="s">
        <v>244</v>
      </c>
      <c r="C225" s="56" t="b">
        <f t="shared" si="40"/>
        <v>1</v>
      </c>
      <c r="D225" s="56">
        <v>521</v>
      </c>
      <c r="E225" s="54" t="s">
        <v>244</v>
      </c>
      <c r="F225" s="49">
        <v>283.38850000000002</v>
      </c>
      <c r="G225" s="49">
        <f t="shared" si="41"/>
        <v>1051025.6000000001</v>
      </c>
      <c r="H225" s="49">
        <v>71.418999999999997</v>
      </c>
      <c r="I225" s="49">
        <f t="shared" si="42"/>
        <v>132437.97</v>
      </c>
      <c r="J225" s="49">
        <v>32.238900000000001</v>
      </c>
      <c r="K225" s="50">
        <f t="shared" si="35"/>
        <v>64323.38</v>
      </c>
      <c r="L225" s="49">
        <v>2</v>
      </c>
      <c r="M225" s="49">
        <f t="shared" si="36"/>
        <v>1451.26</v>
      </c>
      <c r="N225" s="49">
        <v>7.6222000000000003</v>
      </c>
      <c r="O225" s="50">
        <f t="shared" si="43"/>
        <v>5530.9</v>
      </c>
      <c r="P225" s="49">
        <f t="shared" si="37"/>
        <v>1254769.1099999999</v>
      </c>
      <c r="Q225" s="55">
        <v>631819</v>
      </c>
      <c r="R225" s="52">
        <f t="shared" si="44"/>
        <v>622950.10999999987</v>
      </c>
      <c r="S225" s="52">
        <v>0</v>
      </c>
      <c r="T225" s="50">
        <f t="shared" si="38"/>
        <v>0</v>
      </c>
      <c r="U225" s="50">
        <v>595502.45000000019</v>
      </c>
      <c r="V225" s="50">
        <f t="shared" si="39"/>
        <v>565727.32999999996</v>
      </c>
      <c r="W225" s="53">
        <f t="shared" si="45"/>
        <v>622950.10999999987</v>
      </c>
      <c r="X225" s="1"/>
      <c r="Y225" s="1"/>
    </row>
    <row r="226" spans="1:25" s="56" customFormat="1" ht="12.75" x14ac:dyDescent="0.2">
      <c r="A226" s="56">
        <v>523</v>
      </c>
      <c r="B226" s="56" t="s">
        <v>245</v>
      </c>
      <c r="C226" s="56" t="b">
        <f t="shared" si="40"/>
        <v>1</v>
      </c>
      <c r="D226" s="56">
        <v>523</v>
      </c>
      <c r="E226" s="54" t="s">
        <v>245</v>
      </c>
      <c r="F226" s="49">
        <v>836.30169999999998</v>
      </c>
      <c r="G226" s="49">
        <f t="shared" si="41"/>
        <v>3101659.02</v>
      </c>
      <c r="H226" s="49">
        <v>320.62110000000001</v>
      </c>
      <c r="I226" s="49">
        <f t="shared" si="42"/>
        <v>594553.36</v>
      </c>
      <c r="J226" s="49">
        <v>161.15520000000001</v>
      </c>
      <c r="K226" s="50">
        <f t="shared" si="35"/>
        <v>321538.46999999997</v>
      </c>
      <c r="L226" s="49">
        <v>7</v>
      </c>
      <c r="M226" s="49">
        <f t="shared" si="36"/>
        <v>5079.41</v>
      </c>
      <c r="N226" s="49">
        <v>14</v>
      </c>
      <c r="O226" s="50">
        <f t="shared" si="43"/>
        <v>10158.82</v>
      </c>
      <c r="P226" s="49">
        <f t="shared" si="37"/>
        <v>4032989.0799999996</v>
      </c>
      <c r="Q226" s="55">
        <v>1203528</v>
      </c>
      <c r="R226" s="52">
        <f t="shared" si="44"/>
        <v>2829461.0799999996</v>
      </c>
      <c r="S226" s="52">
        <v>2769932</v>
      </c>
      <c r="T226" s="50">
        <f t="shared" si="38"/>
        <v>2769932</v>
      </c>
      <c r="U226" s="50">
        <v>5007723.51</v>
      </c>
      <c r="V226" s="50">
        <f t="shared" si="39"/>
        <v>4757337.33</v>
      </c>
      <c r="W226" s="53">
        <f t="shared" si="45"/>
        <v>5599393.0800000001</v>
      </c>
      <c r="X226" s="1"/>
      <c r="Y226" s="1"/>
    </row>
    <row r="227" spans="1:25" s="56" customFormat="1" ht="12.75" x14ac:dyDescent="0.2">
      <c r="A227" s="56">
        <v>525</v>
      </c>
      <c r="B227" s="56" t="s">
        <v>246</v>
      </c>
      <c r="C227" s="56" t="b">
        <f t="shared" si="40"/>
        <v>1</v>
      </c>
      <c r="D227" s="56">
        <v>525</v>
      </c>
      <c r="E227" s="54" t="s">
        <v>246</v>
      </c>
      <c r="F227" s="49">
        <v>281.27909999999997</v>
      </c>
      <c r="G227" s="49">
        <f t="shared" si="41"/>
        <v>1043202.3</v>
      </c>
      <c r="H227" s="49">
        <v>138.82900000000001</v>
      </c>
      <c r="I227" s="49">
        <f t="shared" si="42"/>
        <v>257441.72</v>
      </c>
      <c r="J227" s="49">
        <v>61.2789</v>
      </c>
      <c r="K227" s="50">
        <f t="shared" si="35"/>
        <v>122264.27</v>
      </c>
      <c r="L227" s="49">
        <v>0</v>
      </c>
      <c r="M227" s="49">
        <f t="shared" si="36"/>
        <v>0</v>
      </c>
      <c r="N227" s="49">
        <v>7</v>
      </c>
      <c r="O227" s="50">
        <f t="shared" si="43"/>
        <v>5079.41</v>
      </c>
      <c r="P227" s="49">
        <f t="shared" si="37"/>
        <v>1427987.7</v>
      </c>
      <c r="Q227" s="55">
        <v>747972</v>
      </c>
      <c r="R227" s="52">
        <f t="shared" si="44"/>
        <v>680015.7</v>
      </c>
      <c r="S227" s="52">
        <v>111214</v>
      </c>
      <c r="T227" s="50">
        <f t="shared" si="38"/>
        <v>111214</v>
      </c>
      <c r="U227" s="50">
        <v>703936.10000000009</v>
      </c>
      <c r="V227" s="50">
        <f t="shared" si="39"/>
        <v>668739.30000000005</v>
      </c>
      <c r="W227" s="53">
        <f t="shared" si="45"/>
        <v>791229.7</v>
      </c>
      <c r="X227" s="1"/>
      <c r="Y227" s="1"/>
    </row>
    <row r="228" spans="1:25" s="56" customFormat="1" ht="12.75" x14ac:dyDescent="0.2">
      <c r="A228" s="56">
        <v>527</v>
      </c>
      <c r="B228" s="56" t="s">
        <v>247</v>
      </c>
      <c r="C228" s="56" t="b">
        <f t="shared" si="40"/>
        <v>1</v>
      </c>
      <c r="D228" s="56">
        <v>527</v>
      </c>
      <c r="E228" s="54" t="s">
        <v>247</v>
      </c>
      <c r="F228" s="49">
        <v>145.803</v>
      </c>
      <c r="G228" s="49">
        <f t="shared" si="41"/>
        <v>540751.25</v>
      </c>
      <c r="H228" s="49">
        <v>20.0852</v>
      </c>
      <c r="I228" s="49">
        <f t="shared" si="42"/>
        <v>37245.589999999997</v>
      </c>
      <c r="J228" s="49">
        <v>20.229199999999999</v>
      </c>
      <c r="K228" s="50">
        <f t="shared" si="35"/>
        <v>40361.5</v>
      </c>
      <c r="L228" s="49">
        <v>3</v>
      </c>
      <c r="M228" s="49">
        <f t="shared" si="36"/>
        <v>2176.89</v>
      </c>
      <c r="N228" s="49">
        <v>2</v>
      </c>
      <c r="O228" s="50">
        <f t="shared" si="43"/>
        <v>1451.26</v>
      </c>
      <c r="P228" s="49">
        <f t="shared" si="37"/>
        <v>621986.49</v>
      </c>
      <c r="Q228" s="55">
        <v>310211</v>
      </c>
      <c r="R228" s="52">
        <f t="shared" si="44"/>
        <v>311775.49</v>
      </c>
      <c r="S228" s="52">
        <v>84695</v>
      </c>
      <c r="T228" s="50">
        <f t="shared" si="38"/>
        <v>84695</v>
      </c>
      <c r="U228" s="50">
        <v>379823.31</v>
      </c>
      <c r="V228" s="50">
        <f t="shared" si="39"/>
        <v>360832.14</v>
      </c>
      <c r="W228" s="53">
        <f t="shared" si="45"/>
        <v>396470.49</v>
      </c>
      <c r="X228" s="1"/>
      <c r="Y228" s="1"/>
    </row>
    <row r="229" spans="1:25" s="56" customFormat="1" ht="12.75" x14ac:dyDescent="0.2">
      <c r="A229" s="56">
        <v>531</v>
      </c>
      <c r="B229" s="56" t="s">
        <v>248</v>
      </c>
      <c r="C229" s="56" t="b">
        <f t="shared" si="40"/>
        <v>1</v>
      </c>
      <c r="D229" s="56">
        <v>531</v>
      </c>
      <c r="E229" s="54" t="s">
        <v>248</v>
      </c>
      <c r="F229" s="49">
        <v>319.20929999999998</v>
      </c>
      <c r="G229" s="49">
        <f t="shared" si="41"/>
        <v>1183877.07</v>
      </c>
      <c r="H229" s="49">
        <v>113.2873</v>
      </c>
      <c r="I229" s="49">
        <f t="shared" si="42"/>
        <v>210077.7</v>
      </c>
      <c r="J229" s="49">
        <v>37.149800000000006</v>
      </c>
      <c r="K229" s="50">
        <f t="shared" si="35"/>
        <v>74121.649999999994</v>
      </c>
      <c r="L229" s="49">
        <v>0</v>
      </c>
      <c r="M229" s="49">
        <f t="shared" si="36"/>
        <v>0</v>
      </c>
      <c r="N229" s="49">
        <v>4.4722</v>
      </c>
      <c r="O229" s="50">
        <f t="shared" si="43"/>
        <v>3245.16</v>
      </c>
      <c r="P229" s="49">
        <f t="shared" si="37"/>
        <v>1471321.5799999998</v>
      </c>
      <c r="Q229" s="55">
        <v>749417</v>
      </c>
      <c r="R229" s="52">
        <f t="shared" si="44"/>
        <v>721904.57999999984</v>
      </c>
      <c r="S229" s="52">
        <v>153102</v>
      </c>
      <c r="T229" s="50">
        <f t="shared" si="38"/>
        <v>153102</v>
      </c>
      <c r="U229" s="50">
        <v>781404.23</v>
      </c>
      <c r="V229" s="50">
        <f t="shared" si="39"/>
        <v>742334.02</v>
      </c>
      <c r="W229" s="53">
        <f t="shared" si="45"/>
        <v>875006.57999999984</v>
      </c>
      <c r="X229" s="1"/>
      <c r="Y229" s="1"/>
    </row>
    <row r="230" spans="1:25" s="56" customFormat="1" ht="12.75" x14ac:dyDescent="0.2">
      <c r="A230" s="56">
        <v>532</v>
      </c>
      <c r="B230" s="56" t="s">
        <v>249</v>
      </c>
      <c r="C230" s="56" t="b">
        <f t="shared" si="40"/>
        <v>1</v>
      </c>
      <c r="D230" s="56">
        <v>532</v>
      </c>
      <c r="E230" s="54" t="s">
        <v>249</v>
      </c>
      <c r="F230" s="49">
        <v>458.91989999999998</v>
      </c>
      <c r="G230" s="49">
        <f t="shared" si="41"/>
        <v>1702032.95</v>
      </c>
      <c r="H230" s="49">
        <v>182.10380000000001</v>
      </c>
      <c r="I230" s="49">
        <f t="shared" si="42"/>
        <v>337689.64</v>
      </c>
      <c r="J230" s="49">
        <v>81.839500000000001</v>
      </c>
      <c r="K230" s="50">
        <f t="shared" si="35"/>
        <v>163286.99</v>
      </c>
      <c r="L230" s="49">
        <v>8.0363000000000007</v>
      </c>
      <c r="M230" s="49">
        <f t="shared" si="36"/>
        <v>5831.38</v>
      </c>
      <c r="N230" s="49">
        <v>1</v>
      </c>
      <c r="O230" s="50">
        <f t="shared" si="43"/>
        <v>725.63</v>
      </c>
      <c r="P230" s="49">
        <f t="shared" si="37"/>
        <v>2209566.59</v>
      </c>
      <c r="Q230" s="55">
        <v>1088214</v>
      </c>
      <c r="R230" s="52">
        <f t="shared" si="44"/>
        <v>1121352.5899999999</v>
      </c>
      <c r="S230" s="52">
        <v>566664</v>
      </c>
      <c r="T230" s="50">
        <f t="shared" si="38"/>
        <v>566664</v>
      </c>
      <c r="U230" s="50">
        <v>1609791.4599999997</v>
      </c>
      <c r="V230" s="50">
        <f t="shared" si="39"/>
        <v>1529301.89</v>
      </c>
      <c r="W230" s="53">
        <f t="shared" si="45"/>
        <v>1688016.5899999999</v>
      </c>
      <c r="X230" s="1"/>
      <c r="Y230" s="1"/>
    </row>
    <row r="231" spans="1:25" s="56" customFormat="1" ht="12.75" x14ac:dyDescent="0.2">
      <c r="A231" s="56">
        <v>535</v>
      </c>
      <c r="B231" s="56" t="s">
        <v>250</v>
      </c>
      <c r="C231" s="56" t="b">
        <f t="shared" si="40"/>
        <v>1</v>
      </c>
      <c r="D231" s="56">
        <v>535</v>
      </c>
      <c r="E231" s="54" t="s">
        <v>250</v>
      </c>
      <c r="F231" s="49">
        <v>319.96130000000005</v>
      </c>
      <c r="G231" s="49">
        <f t="shared" si="41"/>
        <v>1186666.07</v>
      </c>
      <c r="H231" s="49">
        <v>146.61020000000002</v>
      </c>
      <c r="I231" s="49">
        <f t="shared" si="42"/>
        <v>271871.02</v>
      </c>
      <c r="J231" s="49">
        <v>61.8279</v>
      </c>
      <c r="K231" s="50">
        <f t="shared" si="35"/>
        <v>123359.64</v>
      </c>
      <c r="L231" s="49">
        <v>0</v>
      </c>
      <c r="M231" s="49">
        <f t="shared" si="36"/>
        <v>0</v>
      </c>
      <c r="N231" s="49">
        <v>8</v>
      </c>
      <c r="O231" s="50">
        <f t="shared" si="43"/>
        <v>5805.04</v>
      </c>
      <c r="P231" s="49">
        <f t="shared" si="37"/>
        <v>1587701.77</v>
      </c>
      <c r="Q231" s="55">
        <v>232866</v>
      </c>
      <c r="R231" s="52">
        <f t="shared" si="44"/>
        <v>1354835.77</v>
      </c>
      <c r="S231" s="52">
        <v>1085559</v>
      </c>
      <c r="T231" s="50">
        <f t="shared" si="38"/>
        <v>1085559</v>
      </c>
      <c r="U231" s="50">
        <v>2074399.62</v>
      </c>
      <c r="V231" s="50">
        <f t="shared" si="39"/>
        <v>1970679.64</v>
      </c>
      <c r="W231" s="53">
        <f t="shared" si="45"/>
        <v>2440394.77</v>
      </c>
      <c r="X231" s="1"/>
      <c r="Y231" s="1"/>
    </row>
    <row r="232" spans="1:25" s="56" customFormat="1" ht="12.75" x14ac:dyDescent="0.2">
      <c r="A232" s="56">
        <v>537</v>
      </c>
      <c r="B232" s="56" t="s">
        <v>251</v>
      </c>
      <c r="C232" s="56" t="b">
        <f t="shared" si="40"/>
        <v>1</v>
      </c>
      <c r="D232" s="56">
        <v>537</v>
      </c>
      <c r="E232" s="54" t="s">
        <v>251</v>
      </c>
      <c r="F232" s="49">
        <v>252.39020000000002</v>
      </c>
      <c r="G232" s="49">
        <f t="shared" si="41"/>
        <v>936059.73</v>
      </c>
      <c r="H232" s="49">
        <v>86.870599999999996</v>
      </c>
      <c r="I232" s="49">
        <f t="shared" si="42"/>
        <v>161091.1</v>
      </c>
      <c r="J232" s="49">
        <v>44.821199999999997</v>
      </c>
      <c r="K232" s="50">
        <f t="shared" si="35"/>
        <v>89427.71</v>
      </c>
      <c r="L232" s="49">
        <v>0</v>
      </c>
      <c r="M232" s="49">
        <f t="shared" si="36"/>
        <v>0</v>
      </c>
      <c r="N232" s="49">
        <v>3.5865999999999998</v>
      </c>
      <c r="O232" s="50">
        <f t="shared" si="43"/>
        <v>2602.54</v>
      </c>
      <c r="P232" s="49">
        <f t="shared" si="37"/>
        <v>1189181.08</v>
      </c>
      <c r="Q232" s="55">
        <v>2246483</v>
      </c>
      <c r="R232" s="52">
        <f t="shared" si="44"/>
        <v>0</v>
      </c>
      <c r="S232" s="52">
        <v>201448</v>
      </c>
      <c r="T232" s="50">
        <f t="shared" si="38"/>
        <v>0</v>
      </c>
      <c r="U232" s="50">
        <v>0</v>
      </c>
      <c r="V232" s="50">
        <f t="shared" si="39"/>
        <v>0</v>
      </c>
      <c r="W232" s="53">
        <f t="shared" si="45"/>
        <v>0</v>
      </c>
      <c r="X232" s="1"/>
      <c r="Y232" s="1"/>
    </row>
    <row r="233" spans="1:25" s="56" customFormat="1" ht="12.75" x14ac:dyDescent="0.2">
      <c r="A233" s="56">
        <v>539</v>
      </c>
      <c r="B233" s="56" t="s">
        <v>252</v>
      </c>
      <c r="C233" s="56" t="b">
        <f t="shared" si="40"/>
        <v>1</v>
      </c>
      <c r="D233" s="56">
        <v>539</v>
      </c>
      <c r="E233" s="54" t="s">
        <v>252</v>
      </c>
      <c r="F233" s="49">
        <v>146.66460000000001</v>
      </c>
      <c r="G233" s="49">
        <f t="shared" si="41"/>
        <v>543946.74</v>
      </c>
      <c r="H233" s="49">
        <v>61.247900000000001</v>
      </c>
      <c r="I233" s="49">
        <f t="shared" si="42"/>
        <v>113576.88</v>
      </c>
      <c r="J233" s="49">
        <v>27.614100000000001</v>
      </c>
      <c r="K233" s="50">
        <f t="shared" si="35"/>
        <v>55095.93</v>
      </c>
      <c r="L233" s="49">
        <v>0</v>
      </c>
      <c r="M233" s="49">
        <f t="shared" si="36"/>
        <v>0</v>
      </c>
      <c r="N233" s="49">
        <v>2</v>
      </c>
      <c r="O233" s="50">
        <f t="shared" si="43"/>
        <v>1451.26</v>
      </c>
      <c r="P233" s="49">
        <f t="shared" si="37"/>
        <v>714070.81</v>
      </c>
      <c r="Q233" s="55">
        <v>250832</v>
      </c>
      <c r="R233" s="52">
        <f t="shared" si="44"/>
        <v>463238.81000000006</v>
      </c>
      <c r="S233" s="52">
        <v>426902</v>
      </c>
      <c r="T233" s="50">
        <f t="shared" si="38"/>
        <v>426902</v>
      </c>
      <c r="U233" s="50">
        <v>798394.47</v>
      </c>
      <c r="V233" s="50">
        <f t="shared" si="39"/>
        <v>758474.75</v>
      </c>
      <c r="W233" s="53">
        <f t="shared" si="45"/>
        <v>890140.81</v>
      </c>
      <c r="X233" s="1"/>
      <c r="Y233" s="1"/>
    </row>
    <row r="234" spans="1:25" s="56" customFormat="1" ht="12.75" x14ac:dyDescent="0.2">
      <c r="A234" s="56">
        <v>543</v>
      </c>
      <c r="B234" s="56" t="s">
        <v>253</v>
      </c>
      <c r="C234" s="56" t="b">
        <f t="shared" si="40"/>
        <v>1</v>
      </c>
      <c r="D234" s="56">
        <v>543</v>
      </c>
      <c r="E234" s="54" t="s">
        <v>253</v>
      </c>
      <c r="F234" s="49">
        <v>617.69119999999998</v>
      </c>
      <c r="G234" s="49">
        <f t="shared" si="41"/>
        <v>2290880.77</v>
      </c>
      <c r="H234" s="49">
        <v>267.95209999999997</v>
      </c>
      <c r="I234" s="49">
        <f t="shared" si="42"/>
        <v>496885.02</v>
      </c>
      <c r="J234" s="49">
        <v>115.12009999999999</v>
      </c>
      <c r="K234" s="50">
        <f t="shared" si="35"/>
        <v>229688.77</v>
      </c>
      <c r="L234" s="49">
        <v>0</v>
      </c>
      <c r="M234" s="49">
        <f t="shared" si="36"/>
        <v>0</v>
      </c>
      <c r="N234" s="49">
        <v>9</v>
      </c>
      <c r="O234" s="50">
        <f t="shared" si="43"/>
        <v>6530.67</v>
      </c>
      <c r="P234" s="49">
        <f t="shared" si="37"/>
        <v>3023985.23</v>
      </c>
      <c r="Q234" s="55">
        <v>2130402</v>
      </c>
      <c r="R234" s="52">
        <f t="shared" si="44"/>
        <v>893583.23</v>
      </c>
      <c r="S234" s="52">
        <v>644897</v>
      </c>
      <c r="T234" s="50">
        <f t="shared" si="38"/>
        <v>644897</v>
      </c>
      <c r="U234" s="50">
        <v>1252250.23</v>
      </c>
      <c r="V234" s="50">
        <f t="shared" si="39"/>
        <v>1189637.72</v>
      </c>
      <c r="W234" s="53">
        <f t="shared" si="45"/>
        <v>1538480.23</v>
      </c>
      <c r="X234" s="1"/>
      <c r="Y234" s="1"/>
    </row>
    <row r="235" spans="1:25" s="56" customFormat="1" ht="12.75" x14ac:dyDescent="0.2">
      <c r="A235" s="56">
        <v>545</v>
      </c>
      <c r="B235" s="56" t="s">
        <v>254</v>
      </c>
      <c r="C235" s="56" t="b">
        <f t="shared" si="40"/>
        <v>1</v>
      </c>
      <c r="D235" s="56">
        <v>545</v>
      </c>
      <c r="E235" s="54" t="s">
        <v>254</v>
      </c>
      <c r="F235" s="49">
        <v>397.63130000000001</v>
      </c>
      <c r="G235" s="49">
        <f t="shared" si="41"/>
        <v>1474727.01</v>
      </c>
      <c r="H235" s="49">
        <v>101.0239</v>
      </c>
      <c r="I235" s="49">
        <f t="shared" si="42"/>
        <v>187336.7</v>
      </c>
      <c r="J235" s="49">
        <v>48.6205</v>
      </c>
      <c r="K235" s="50">
        <f t="shared" si="35"/>
        <v>97008.11</v>
      </c>
      <c r="L235" s="49">
        <v>1</v>
      </c>
      <c r="M235" s="49">
        <f t="shared" si="36"/>
        <v>725.63</v>
      </c>
      <c r="N235" s="49">
        <v>3</v>
      </c>
      <c r="O235" s="50">
        <f t="shared" si="43"/>
        <v>2176.89</v>
      </c>
      <c r="P235" s="49">
        <f t="shared" si="37"/>
        <v>1761974.3399999999</v>
      </c>
      <c r="Q235" s="55">
        <v>856162</v>
      </c>
      <c r="R235" s="52">
        <f t="shared" si="44"/>
        <v>905812.33999999985</v>
      </c>
      <c r="S235" s="52">
        <v>386221</v>
      </c>
      <c r="T235" s="50">
        <f t="shared" si="38"/>
        <v>386221</v>
      </c>
      <c r="U235" s="50">
        <v>1207767.19</v>
      </c>
      <c r="V235" s="50">
        <f t="shared" si="39"/>
        <v>1147378.83</v>
      </c>
      <c r="W235" s="53">
        <f t="shared" si="45"/>
        <v>1292033.3399999999</v>
      </c>
      <c r="X235" s="1"/>
      <c r="Y235" s="1"/>
    </row>
    <row r="236" spans="1:25" s="56" customFormat="1" ht="12.75" x14ac:dyDescent="0.2">
      <c r="A236" s="56">
        <v>547</v>
      </c>
      <c r="B236" s="56" t="s">
        <v>255</v>
      </c>
      <c r="C236" s="56" t="b">
        <f t="shared" si="40"/>
        <v>1</v>
      </c>
      <c r="D236" s="56">
        <v>547</v>
      </c>
      <c r="E236" s="54" t="s">
        <v>255</v>
      </c>
      <c r="F236" s="49">
        <v>339.50009999999997</v>
      </c>
      <c r="G236" s="49">
        <f t="shared" si="41"/>
        <v>1259131.18</v>
      </c>
      <c r="H236" s="49">
        <v>91.183199999999999</v>
      </c>
      <c r="I236" s="49">
        <f t="shared" si="42"/>
        <v>169088.3</v>
      </c>
      <c r="J236" s="49">
        <v>47.988900000000001</v>
      </c>
      <c r="K236" s="50">
        <f t="shared" si="35"/>
        <v>95747.93</v>
      </c>
      <c r="L236" s="49">
        <v>1</v>
      </c>
      <c r="M236" s="49">
        <f t="shared" si="36"/>
        <v>725.63</v>
      </c>
      <c r="N236" s="49">
        <v>4</v>
      </c>
      <c r="O236" s="50">
        <f t="shared" si="43"/>
        <v>2902.52</v>
      </c>
      <c r="P236" s="49">
        <f t="shared" si="37"/>
        <v>1527595.5599999998</v>
      </c>
      <c r="Q236" s="55">
        <v>563042</v>
      </c>
      <c r="R236" s="52">
        <f t="shared" si="44"/>
        <v>964553.55999999982</v>
      </c>
      <c r="S236" s="52">
        <v>228711</v>
      </c>
      <c r="T236" s="50">
        <f t="shared" si="38"/>
        <v>228711</v>
      </c>
      <c r="U236" s="50">
        <v>1082074.0499999998</v>
      </c>
      <c r="V236" s="50">
        <f t="shared" si="39"/>
        <v>1027970.35</v>
      </c>
      <c r="W236" s="53">
        <f t="shared" si="45"/>
        <v>1193264.5599999998</v>
      </c>
      <c r="X236" s="1"/>
      <c r="Y236" s="1"/>
    </row>
    <row r="237" spans="1:25" s="56" customFormat="1" ht="12.75" x14ac:dyDescent="0.2">
      <c r="A237" s="56">
        <v>549</v>
      </c>
      <c r="B237" s="56" t="s">
        <v>256</v>
      </c>
      <c r="C237" s="56" t="b">
        <f t="shared" si="40"/>
        <v>1</v>
      </c>
      <c r="D237" s="56">
        <v>549</v>
      </c>
      <c r="E237" s="54" t="s">
        <v>256</v>
      </c>
      <c r="F237" s="49">
        <v>107.3792</v>
      </c>
      <c r="G237" s="49">
        <f t="shared" si="41"/>
        <v>398245.83</v>
      </c>
      <c r="H237" s="49">
        <v>43.238599999999998</v>
      </c>
      <c r="I237" s="49">
        <f t="shared" si="42"/>
        <v>80180.800000000003</v>
      </c>
      <c r="J237" s="49">
        <v>19.0579</v>
      </c>
      <c r="K237" s="50">
        <f t="shared" si="35"/>
        <v>38024.51</v>
      </c>
      <c r="L237" s="49">
        <v>0</v>
      </c>
      <c r="M237" s="49">
        <f t="shared" si="36"/>
        <v>0</v>
      </c>
      <c r="N237" s="49">
        <v>1</v>
      </c>
      <c r="O237" s="50">
        <f t="shared" si="43"/>
        <v>725.63</v>
      </c>
      <c r="P237" s="49">
        <f t="shared" si="37"/>
        <v>517176.77</v>
      </c>
      <c r="Q237" s="55">
        <v>136364</v>
      </c>
      <c r="R237" s="52">
        <f t="shared" si="44"/>
        <v>380812.77</v>
      </c>
      <c r="S237" s="52">
        <v>421988</v>
      </c>
      <c r="T237" s="50">
        <f t="shared" si="38"/>
        <v>421988</v>
      </c>
      <c r="U237" s="50">
        <v>733735.22</v>
      </c>
      <c r="V237" s="50">
        <f t="shared" si="39"/>
        <v>697048.46</v>
      </c>
      <c r="W237" s="53">
        <f t="shared" si="45"/>
        <v>802800.77</v>
      </c>
      <c r="X237" s="1"/>
      <c r="Y237" s="1"/>
    </row>
    <row r="238" spans="1:25" s="56" customFormat="1" ht="12.75" x14ac:dyDescent="0.2">
      <c r="A238" s="56">
        <v>551</v>
      </c>
      <c r="B238" s="56" t="s">
        <v>257</v>
      </c>
      <c r="C238" s="56" t="b">
        <f t="shared" si="40"/>
        <v>1</v>
      </c>
      <c r="D238" s="56">
        <v>551</v>
      </c>
      <c r="E238" s="54" t="s">
        <v>257</v>
      </c>
      <c r="F238" s="49">
        <v>112.092</v>
      </c>
      <c r="G238" s="49">
        <f t="shared" si="41"/>
        <v>415724.57</v>
      </c>
      <c r="H238" s="49">
        <v>41.09</v>
      </c>
      <c r="I238" s="49">
        <f t="shared" si="42"/>
        <v>76196.47</v>
      </c>
      <c r="J238" s="49">
        <v>11.8978</v>
      </c>
      <c r="K238" s="50">
        <f t="shared" si="35"/>
        <v>23738.61</v>
      </c>
      <c r="L238" s="49">
        <v>0</v>
      </c>
      <c r="M238" s="49">
        <f t="shared" si="36"/>
        <v>0</v>
      </c>
      <c r="N238" s="49">
        <v>0</v>
      </c>
      <c r="O238" s="50">
        <f t="shared" si="43"/>
        <v>0</v>
      </c>
      <c r="P238" s="49">
        <f t="shared" si="37"/>
        <v>515659.65</v>
      </c>
      <c r="Q238" s="55">
        <v>483895</v>
      </c>
      <c r="R238" s="52">
        <f t="shared" si="44"/>
        <v>31764.650000000023</v>
      </c>
      <c r="S238" s="52">
        <v>0</v>
      </c>
      <c r="T238" s="50">
        <f t="shared" si="38"/>
        <v>0</v>
      </c>
      <c r="U238" s="50">
        <v>6142.1900000000023</v>
      </c>
      <c r="V238" s="50">
        <f t="shared" si="39"/>
        <v>5835.08</v>
      </c>
      <c r="W238" s="53">
        <f t="shared" si="45"/>
        <v>31764.650000000023</v>
      </c>
      <c r="X238" s="1"/>
      <c r="Y238" s="1"/>
    </row>
    <row r="239" spans="1:25" s="56" customFormat="1" ht="12.75" x14ac:dyDescent="0.2">
      <c r="A239" s="56">
        <v>553</v>
      </c>
      <c r="B239" s="56" t="s">
        <v>258</v>
      </c>
      <c r="C239" s="56" t="b">
        <f t="shared" si="40"/>
        <v>1</v>
      </c>
      <c r="D239" s="56">
        <v>553</v>
      </c>
      <c r="E239" s="54" t="s">
        <v>258</v>
      </c>
      <c r="F239" s="49">
        <v>31.5657</v>
      </c>
      <c r="G239" s="49">
        <f t="shared" si="41"/>
        <v>117070.24</v>
      </c>
      <c r="H239" s="49">
        <v>5.5960999999999999</v>
      </c>
      <c r="I239" s="49">
        <f t="shared" si="42"/>
        <v>10377.299999999999</v>
      </c>
      <c r="J239" s="49">
        <v>6.5307000000000004</v>
      </c>
      <c r="K239" s="50">
        <f t="shared" si="35"/>
        <v>13030.12</v>
      </c>
      <c r="L239" s="49">
        <v>0</v>
      </c>
      <c r="M239" s="49">
        <f t="shared" si="36"/>
        <v>0</v>
      </c>
      <c r="N239" s="49">
        <v>0</v>
      </c>
      <c r="O239" s="50">
        <f t="shared" si="43"/>
        <v>0</v>
      </c>
      <c r="P239" s="49">
        <f t="shared" si="37"/>
        <v>140477.66</v>
      </c>
      <c r="Q239" s="55">
        <v>675266</v>
      </c>
      <c r="R239" s="52">
        <f t="shared" si="44"/>
        <v>0</v>
      </c>
      <c r="S239" s="52">
        <v>0</v>
      </c>
      <c r="T239" s="50">
        <f t="shared" si="38"/>
        <v>0</v>
      </c>
      <c r="U239" s="50">
        <v>0</v>
      </c>
      <c r="V239" s="50">
        <f t="shared" si="39"/>
        <v>0</v>
      </c>
      <c r="W239" s="53">
        <f t="shared" si="45"/>
        <v>0</v>
      </c>
      <c r="X239" s="1"/>
      <c r="Y239" s="1"/>
    </row>
    <row r="240" spans="1:25" s="56" customFormat="1" ht="12.75" x14ac:dyDescent="0.2">
      <c r="A240" s="56">
        <v>555</v>
      </c>
      <c r="B240" s="56" t="s">
        <v>259</v>
      </c>
      <c r="C240" s="56" t="b">
        <f t="shared" si="40"/>
        <v>1</v>
      </c>
      <c r="D240" s="56">
        <v>555</v>
      </c>
      <c r="E240" s="54" t="s">
        <v>259</v>
      </c>
      <c r="F240" s="49">
        <v>1405.6872000000001</v>
      </c>
      <c r="G240" s="49">
        <f t="shared" si="41"/>
        <v>5213384.57</v>
      </c>
      <c r="H240" s="49">
        <v>255.89960000000002</v>
      </c>
      <c r="I240" s="49">
        <f t="shared" si="42"/>
        <v>474535.1</v>
      </c>
      <c r="J240" s="49">
        <v>212.53919999999999</v>
      </c>
      <c r="K240" s="50">
        <f t="shared" si="35"/>
        <v>424060.34</v>
      </c>
      <c r="L240" s="49">
        <v>10</v>
      </c>
      <c r="M240" s="49">
        <f t="shared" si="36"/>
        <v>7256.3</v>
      </c>
      <c r="N240" s="49">
        <v>29.804500000000001</v>
      </c>
      <c r="O240" s="50">
        <f t="shared" si="43"/>
        <v>21627.040000000001</v>
      </c>
      <c r="P240" s="49">
        <f t="shared" si="37"/>
        <v>6140863.3499999996</v>
      </c>
      <c r="Q240" s="55">
        <v>1789999</v>
      </c>
      <c r="R240" s="52">
        <f t="shared" si="44"/>
        <v>4350864.3499999996</v>
      </c>
      <c r="S240" s="52">
        <v>3125899</v>
      </c>
      <c r="T240" s="50">
        <f t="shared" si="38"/>
        <v>3125899</v>
      </c>
      <c r="U240" s="50">
        <v>6957513.8799999999</v>
      </c>
      <c r="V240" s="50">
        <f t="shared" si="39"/>
        <v>6609638.1900000004</v>
      </c>
      <c r="W240" s="53">
        <f t="shared" si="45"/>
        <v>7476763.3499999996</v>
      </c>
      <c r="X240" s="1"/>
      <c r="Y240" s="1"/>
    </row>
    <row r="241" spans="1:25" s="56" customFormat="1" ht="12.75" x14ac:dyDescent="0.2">
      <c r="A241" s="56">
        <v>557</v>
      </c>
      <c r="B241" s="56" t="s">
        <v>260</v>
      </c>
      <c r="C241" s="56" t="b">
        <f t="shared" si="40"/>
        <v>1</v>
      </c>
      <c r="D241" s="56">
        <v>557</v>
      </c>
      <c r="E241" s="54" t="s">
        <v>260</v>
      </c>
      <c r="F241" s="49">
        <v>225.48330000000001</v>
      </c>
      <c r="G241" s="49">
        <f t="shared" si="41"/>
        <v>836267.95</v>
      </c>
      <c r="H241" s="49">
        <v>51.122199999999999</v>
      </c>
      <c r="I241" s="49">
        <f t="shared" si="42"/>
        <v>94799.99</v>
      </c>
      <c r="J241" s="49">
        <v>45.505499999999998</v>
      </c>
      <c r="K241" s="50">
        <f t="shared" si="35"/>
        <v>90793.03</v>
      </c>
      <c r="L241" s="49">
        <v>0</v>
      </c>
      <c r="M241" s="49">
        <f t="shared" si="36"/>
        <v>0</v>
      </c>
      <c r="N241" s="49">
        <v>5</v>
      </c>
      <c r="O241" s="50">
        <f t="shared" si="43"/>
        <v>3628.15</v>
      </c>
      <c r="P241" s="49">
        <f t="shared" si="37"/>
        <v>1025489.12</v>
      </c>
      <c r="Q241" s="55">
        <v>428332</v>
      </c>
      <c r="R241" s="52">
        <f t="shared" si="44"/>
        <v>597157.12</v>
      </c>
      <c r="S241" s="52">
        <v>12839</v>
      </c>
      <c r="T241" s="50">
        <f t="shared" si="38"/>
        <v>12839</v>
      </c>
      <c r="U241" s="50">
        <v>597606.54</v>
      </c>
      <c r="V241" s="50">
        <f t="shared" si="39"/>
        <v>567726.21</v>
      </c>
      <c r="W241" s="53">
        <f t="shared" si="45"/>
        <v>609996.12</v>
      </c>
      <c r="X241" s="1"/>
      <c r="Y241" s="1"/>
    </row>
    <row r="242" spans="1:25" s="56" customFormat="1" ht="12.75" x14ac:dyDescent="0.2">
      <c r="A242" s="56">
        <v>559</v>
      </c>
      <c r="B242" s="56" t="s">
        <v>261</v>
      </c>
      <c r="C242" s="56" t="b">
        <f t="shared" si="40"/>
        <v>1</v>
      </c>
      <c r="D242" s="56">
        <v>559</v>
      </c>
      <c r="E242" s="54" t="s">
        <v>261</v>
      </c>
      <c r="F242" s="49">
        <v>87.599299999999999</v>
      </c>
      <c r="G242" s="49">
        <f t="shared" si="41"/>
        <v>324886.53000000003</v>
      </c>
      <c r="H242" s="49">
        <v>42.621600000000001</v>
      </c>
      <c r="I242" s="49">
        <f t="shared" si="42"/>
        <v>79036.639999999999</v>
      </c>
      <c r="J242" s="49">
        <v>20.682700000000001</v>
      </c>
      <c r="K242" s="50">
        <f t="shared" si="35"/>
        <v>41266.33</v>
      </c>
      <c r="L242" s="49">
        <v>0</v>
      </c>
      <c r="M242" s="49">
        <f t="shared" si="36"/>
        <v>0</v>
      </c>
      <c r="N242" s="49">
        <v>1</v>
      </c>
      <c r="O242" s="50">
        <f t="shared" si="43"/>
        <v>725.63</v>
      </c>
      <c r="P242" s="49">
        <f t="shared" si="37"/>
        <v>445915.13000000006</v>
      </c>
      <c r="Q242" s="55">
        <v>183144</v>
      </c>
      <c r="R242" s="52">
        <f t="shared" si="44"/>
        <v>262771.13000000006</v>
      </c>
      <c r="S242" s="52">
        <v>297453</v>
      </c>
      <c r="T242" s="50">
        <f t="shared" si="38"/>
        <v>297453</v>
      </c>
      <c r="U242" s="50">
        <v>467514.27</v>
      </c>
      <c r="V242" s="50">
        <f t="shared" si="39"/>
        <v>444138.56</v>
      </c>
      <c r="W242" s="53">
        <f t="shared" si="45"/>
        <v>560224.13000000012</v>
      </c>
      <c r="X242" s="1"/>
      <c r="Y242" s="1"/>
    </row>
    <row r="243" spans="1:25" s="56" customFormat="1" ht="12.75" x14ac:dyDescent="0.2">
      <c r="A243" s="56">
        <v>561</v>
      </c>
      <c r="B243" s="56" t="s">
        <v>262</v>
      </c>
      <c r="C243" s="56" t="b">
        <f t="shared" si="40"/>
        <v>1</v>
      </c>
      <c r="D243" s="56">
        <v>561</v>
      </c>
      <c r="E243" s="54" t="s">
        <v>262</v>
      </c>
      <c r="F243" s="49">
        <v>0</v>
      </c>
      <c r="G243" s="49">
        <f t="shared" si="41"/>
        <v>0</v>
      </c>
      <c r="H243" s="49">
        <v>0</v>
      </c>
      <c r="I243" s="49">
        <f t="shared" si="42"/>
        <v>0</v>
      </c>
      <c r="J243" s="49">
        <v>0</v>
      </c>
      <c r="K243" s="50">
        <f t="shared" si="35"/>
        <v>0</v>
      </c>
      <c r="L243" s="49">
        <v>0</v>
      </c>
      <c r="M243" s="49">
        <f t="shared" si="36"/>
        <v>0</v>
      </c>
      <c r="N243" s="49">
        <v>0</v>
      </c>
      <c r="O243" s="50">
        <f t="shared" si="43"/>
        <v>0</v>
      </c>
      <c r="P243" s="49">
        <f t="shared" si="37"/>
        <v>0</v>
      </c>
      <c r="Q243" s="55">
        <v>18081</v>
      </c>
      <c r="R243" s="52">
        <f t="shared" si="44"/>
        <v>0</v>
      </c>
      <c r="S243" s="52">
        <v>0</v>
      </c>
      <c r="T243" s="50">
        <f t="shared" si="38"/>
        <v>0</v>
      </c>
      <c r="U243" s="50">
        <v>0</v>
      </c>
      <c r="V243" s="50">
        <f t="shared" si="39"/>
        <v>0</v>
      </c>
      <c r="W243" s="53">
        <f t="shared" si="45"/>
        <v>0</v>
      </c>
      <c r="X243" s="1"/>
      <c r="Y243" s="1"/>
    </row>
    <row r="244" spans="1:25" s="56" customFormat="1" ht="12.75" x14ac:dyDescent="0.2">
      <c r="A244" s="56">
        <v>563</v>
      </c>
      <c r="B244" s="56" t="s">
        <v>263</v>
      </c>
      <c r="C244" s="56" t="b">
        <f t="shared" si="40"/>
        <v>1</v>
      </c>
      <c r="D244" s="56">
        <v>563</v>
      </c>
      <c r="E244" s="54" t="s">
        <v>263</v>
      </c>
      <c r="F244" s="49">
        <v>207.34389999999999</v>
      </c>
      <c r="G244" s="49">
        <f t="shared" si="41"/>
        <v>768992.91</v>
      </c>
      <c r="H244" s="49">
        <v>25.832799999999999</v>
      </c>
      <c r="I244" s="49">
        <f t="shared" si="42"/>
        <v>47903.83</v>
      </c>
      <c r="J244" s="49">
        <v>32.777799999999999</v>
      </c>
      <c r="K244" s="50">
        <f t="shared" si="35"/>
        <v>65398.59</v>
      </c>
      <c r="L244" s="49">
        <v>2</v>
      </c>
      <c r="M244" s="49">
        <f t="shared" si="36"/>
        <v>1451.26</v>
      </c>
      <c r="N244" s="49">
        <v>2</v>
      </c>
      <c r="O244" s="50">
        <f t="shared" si="43"/>
        <v>1451.26</v>
      </c>
      <c r="P244" s="49">
        <f t="shared" si="37"/>
        <v>885197.85</v>
      </c>
      <c r="Q244" s="55">
        <v>350586</v>
      </c>
      <c r="R244" s="52">
        <f t="shared" si="44"/>
        <v>534611.85</v>
      </c>
      <c r="S244" s="52">
        <v>242579</v>
      </c>
      <c r="T244" s="50">
        <f t="shared" si="38"/>
        <v>242579</v>
      </c>
      <c r="U244" s="50">
        <v>676412.41000000015</v>
      </c>
      <c r="V244" s="50">
        <f t="shared" si="39"/>
        <v>642591.79</v>
      </c>
      <c r="W244" s="53">
        <f t="shared" si="45"/>
        <v>777190.85</v>
      </c>
      <c r="X244" s="1"/>
      <c r="Y244" s="1"/>
    </row>
    <row r="245" spans="1:25" s="56" customFormat="1" ht="12.75" x14ac:dyDescent="0.2">
      <c r="A245" s="56">
        <v>567</v>
      </c>
      <c r="B245" s="56" t="s">
        <v>264</v>
      </c>
      <c r="C245" s="56" t="b">
        <f t="shared" si="40"/>
        <v>1</v>
      </c>
      <c r="D245" s="56">
        <v>567</v>
      </c>
      <c r="E245" s="54" t="s">
        <v>264</v>
      </c>
      <c r="F245" s="49">
        <v>283.17219999999998</v>
      </c>
      <c r="G245" s="49">
        <f t="shared" si="41"/>
        <v>1050223.3899999999</v>
      </c>
      <c r="H245" s="49">
        <v>147.9605</v>
      </c>
      <c r="I245" s="49">
        <f t="shared" si="42"/>
        <v>274374.99</v>
      </c>
      <c r="J245" s="49">
        <v>65.4011</v>
      </c>
      <c r="K245" s="50">
        <f t="shared" si="35"/>
        <v>130488.93</v>
      </c>
      <c r="L245" s="49">
        <v>0</v>
      </c>
      <c r="M245" s="49">
        <f t="shared" si="36"/>
        <v>0</v>
      </c>
      <c r="N245" s="49">
        <v>6</v>
      </c>
      <c r="O245" s="50">
        <f t="shared" si="43"/>
        <v>4353.78</v>
      </c>
      <c r="P245" s="49">
        <f t="shared" si="37"/>
        <v>1459441.0899999999</v>
      </c>
      <c r="Q245" s="55">
        <v>376849</v>
      </c>
      <c r="R245" s="52">
        <f t="shared" si="44"/>
        <v>1082592.0899999999</v>
      </c>
      <c r="S245" s="52">
        <v>838190</v>
      </c>
      <c r="T245" s="50">
        <f t="shared" si="38"/>
        <v>838190</v>
      </c>
      <c r="U245" s="50">
        <v>1763184.96</v>
      </c>
      <c r="V245" s="50">
        <f t="shared" si="39"/>
        <v>1675025.71</v>
      </c>
      <c r="W245" s="53">
        <f t="shared" si="45"/>
        <v>1920782.0899999999</v>
      </c>
      <c r="X245" s="1"/>
      <c r="Y245" s="1"/>
    </row>
    <row r="246" spans="1:25" s="56" customFormat="1" ht="12.75" x14ac:dyDescent="0.2">
      <c r="A246" s="56">
        <v>569</v>
      </c>
      <c r="B246" s="56" t="s">
        <v>265</v>
      </c>
      <c r="C246" s="56" t="b">
        <f t="shared" si="40"/>
        <v>1</v>
      </c>
      <c r="D246" s="56">
        <v>569</v>
      </c>
      <c r="E246" s="54" t="s">
        <v>265</v>
      </c>
      <c r="F246" s="49">
        <v>159.28450000000001</v>
      </c>
      <c r="G246" s="49">
        <f t="shared" si="41"/>
        <v>590751.17000000004</v>
      </c>
      <c r="H246" s="49">
        <v>29.673400000000001</v>
      </c>
      <c r="I246" s="49">
        <f t="shared" si="42"/>
        <v>55025.760000000002</v>
      </c>
      <c r="J246" s="49">
        <v>16.2361</v>
      </c>
      <c r="K246" s="50">
        <f t="shared" si="35"/>
        <v>32394.43</v>
      </c>
      <c r="L246" s="49">
        <v>0</v>
      </c>
      <c r="M246" s="49">
        <f t="shared" si="36"/>
        <v>0</v>
      </c>
      <c r="N246" s="49">
        <v>3</v>
      </c>
      <c r="O246" s="50">
        <f t="shared" si="43"/>
        <v>2176.89</v>
      </c>
      <c r="P246" s="49">
        <f t="shared" si="37"/>
        <v>680348.25000000012</v>
      </c>
      <c r="Q246" s="55">
        <v>385513</v>
      </c>
      <c r="R246" s="52">
        <f t="shared" si="44"/>
        <v>294835.25000000012</v>
      </c>
      <c r="S246" s="52">
        <v>81042</v>
      </c>
      <c r="T246" s="50">
        <f t="shared" si="38"/>
        <v>81042</v>
      </c>
      <c r="U246" s="50">
        <v>297539.62</v>
      </c>
      <c r="V246" s="50">
        <f t="shared" si="39"/>
        <v>282662.64</v>
      </c>
      <c r="W246" s="53">
        <f t="shared" si="45"/>
        <v>375877.25000000012</v>
      </c>
      <c r="X246" s="1"/>
      <c r="Y246" s="1"/>
    </row>
    <row r="247" spans="1:25" s="56" customFormat="1" ht="12.75" x14ac:dyDescent="0.2">
      <c r="A247" s="56">
        <v>571</v>
      </c>
      <c r="B247" s="56" t="s">
        <v>266</v>
      </c>
      <c r="C247" s="56" t="b">
        <f t="shared" si="40"/>
        <v>1</v>
      </c>
      <c r="D247" s="56">
        <v>571</v>
      </c>
      <c r="E247" s="54" t="s">
        <v>266</v>
      </c>
      <c r="F247" s="49">
        <v>400.4427</v>
      </c>
      <c r="G247" s="49">
        <f t="shared" si="41"/>
        <v>1485153.88</v>
      </c>
      <c r="H247" s="49">
        <v>111.9281</v>
      </c>
      <c r="I247" s="49">
        <f t="shared" si="42"/>
        <v>207557.23</v>
      </c>
      <c r="J247" s="49">
        <v>85.490899999999996</v>
      </c>
      <c r="K247" s="50">
        <f t="shared" si="35"/>
        <v>170572.3</v>
      </c>
      <c r="L247" s="49">
        <v>0.83899999999999997</v>
      </c>
      <c r="M247" s="49">
        <f t="shared" si="36"/>
        <v>608.79999999999995</v>
      </c>
      <c r="N247" s="49">
        <v>6</v>
      </c>
      <c r="O247" s="50">
        <f t="shared" si="43"/>
        <v>4353.78</v>
      </c>
      <c r="P247" s="49">
        <f t="shared" si="37"/>
        <v>1868245.99</v>
      </c>
      <c r="Q247" s="55">
        <v>789814</v>
      </c>
      <c r="R247" s="52">
        <f t="shared" si="44"/>
        <v>1078431.99</v>
      </c>
      <c r="S247" s="52">
        <v>67411</v>
      </c>
      <c r="T247" s="50">
        <f t="shared" si="38"/>
        <v>67411</v>
      </c>
      <c r="U247" s="50">
        <v>975657.33999999985</v>
      </c>
      <c r="V247" s="50">
        <f t="shared" si="39"/>
        <v>926874.47</v>
      </c>
      <c r="W247" s="53">
        <f t="shared" si="45"/>
        <v>1145842.99</v>
      </c>
      <c r="X247" s="1"/>
      <c r="Y247" s="1"/>
    </row>
    <row r="248" spans="1:25" s="56" customFormat="1" ht="12.75" x14ac:dyDescent="0.2">
      <c r="A248" s="56">
        <v>573</v>
      </c>
      <c r="B248" s="56" t="s">
        <v>267</v>
      </c>
      <c r="C248" s="56" t="b">
        <f t="shared" si="40"/>
        <v>1</v>
      </c>
      <c r="D248" s="56">
        <v>573</v>
      </c>
      <c r="E248" s="54" t="s">
        <v>267</v>
      </c>
      <c r="F248" s="49">
        <v>537.16740000000004</v>
      </c>
      <c r="G248" s="49">
        <f t="shared" si="41"/>
        <v>1992235.71</v>
      </c>
      <c r="H248" s="49">
        <v>295.52679999999998</v>
      </c>
      <c r="I248" s="49">
        <f t="shared" si="42"/>
        <v>548018.99</v>
      </c>
      <c r="J248" s="49">
        <v>144.91029999999998</v>
      </c>
      <c r="K248" s="50">
        <f t="shared" si="35"/>
        <v>289126.48</v>
      </c>
      <c r="L248" s="49">
        <v>3.3111999999999999</v>
      </c>
      <c r="M248" s="49">
        <f t="shared" si="36"/>
        <v>2402.71</v>
      </c>
      <c r="N248" s="49">
        <v>5.3888999999999996</v>
      </c>
      <c r="O248" s="50">
        <f t="shared" si="43"/>
        <v>3910.35</v>
      </c>
      <c r="P248" s="49">
        <f t="shared" si="37"/>
        <v>2835694.24</v>
      </c>
      <c r="Q248" s="55">
        <v>536524</v>
      </c>
      <c r="R248" s="52">
        <f t="shared" si="44"/>
        <v>2299170.2400000002</v>
      </c>
      <c r="S248" s="52">
        <v>1854823</v>
      </c>
      <c r="T248" s="50">
        <f t="shared" si="38"/>
        <v>1854823</v>
      </c>
      <c r="U248" s="50">
        <v>3877529.63</v>
      </c>
      <c r="V248" s="50">
        <f t="shared" si="39"/>
        <v>3683653.15</v>
      </c>
      <c r="W248" s="53">
        <f t="shared" si="45"/>
        <v>4153993.24</v>
      </c>
      <c r="X248" s="1"/>
      <c r="Y248" s="1"/>
    </row>
    <row r="249" spans="1:25" s="56" customFormat="1" ht="12.75" x14ac:dyDescent="0.2">
      <c r="A249" s="56">
        <v>575</v>
      </c>
      <c r="B249" s="56" t="s">
        <v>268</v>
      </c>
      <c r="C249" s="56" t="b">
        <f t="shared" si="40"/>
        <v>1</v>
      </c>
      <c r="D249" s="56">
        <v>575</v>
      </c>
      <c r="E249" s="54" t="s">
        <v>268</v>
      </c>
      <c r="F249" s="49">
        <v>2866.7410999999997</v>
      </c>
      <c r="G249" s="49">
        <f t="shared" si="41"/>
        <v>10632112.060000001</v>
      </c>
      <c r="H249" s="49">
        <v>89.580399999999997</v>
      </c>
      <c r="I249" s="49">
        <f t="shared" si="42"/>
        <v>166116.1</v>
      </c>
      <c r="J249" s="49">
        <v>456.94440000000003</v>
      </c>
      <c r="K249" s="50">
        <f t="shared" si="35"/>
        <v>911700.04</v>
      </c>
      <c r="L249" s="49">
        <v>55.316600000000001</v>
      </c>
      <c r="M249" s="49">
        <f t="shared" si="36"/>
        <v>40139.379999999997</v>
      </c>
      <c r="N249" s="49">
        <v>47.583300000000001</v>
      </c>
      <c r="O249" s="50">
        <f t="shared" si="43"/>
        <v>34527.870000000003</v>
      </c>
      <c r="P249" s="49">
        <f t="shared" si="37"/>
        <v>11784595.449999999</v>
      </c>
      <c r="Q249" s="55">
        <v>5454666</v>
      </c>
      <c r="R249" s="52">
        <f t="shared" si="44"/>
        <v>6329929.4499999993</v>
      </c>
      <c r="S249" s="52">
        <v>0</v>
      </c>
      <c r="T249" s="50">
        <f t="shared" si="38"/>
        <v>0</v>
      </c>
      <c r="U249" s="50">
        <v>6244337.4499999993</v>
      </c>
      <c r="V249" s="50">
        <f t="shared" si="39"/>
        <v>5932120.5800000001</v>
      </c>
      <c r="W249" s="53">
        <f t="shared" si="45"/>
        <v>6329929.4499999993</v>
      </c>
      <c r="X249" s="1"/>
      <c r="Y249" s="1"/>
    </row>
    <row r="250" spans="1:25" s="56" customFormat="1" ht="12.75" x14ac:dyDescent="0.2">
      <c r="A250" s="56">
        <v>579</v>
      </c>
      <c r="B250" s="56" t="s">
        <v>269</v>
      </c>
      <c r="C250" s="56" t="b">
        <f t="shared" si="40"/>
        <v>1</v>
      </c>
      <c r="D250" s="56">
        <v>579</v>
      </c>
      <c r="E250" s="54" t="s">
        <v>269</v>
      </c>
      <c r="F250" s="49">
        <v>13.41</v>
      </c>
      <c r="G250" s="49">
        <f t="shared" si="41"/>
        <v>49734.74</v>
      </c>
      <c r="H250" s="49">
        <v>7.41</v>
      </c>
      <c r="I250" s="49">
        <f t="shared" si="42"/>
        <v>13740.96</v>
      </c>
      <c r="J250" s="49">
        <v>2</v>
      </c>
      <c r="K250" s="50">
        <f t="shared" si="35"/>
        <v>3990.42</v>
      </c>
      <c r="L250" s="49">
        <v>0</v>
      </c>
      <c r="M250" s="49">
        <f t="shared" si="36"/>
        <v>0</v>
      </c>
      <c r="N250" s="49">
        <v>0</v>
      </c>
      <c r="O250" s="50">
        <f t="shared" si="43"/>
        <v>0</v>
      </c>
      <c r="P250" s="49">
        <f t="shared" si="37"/>
        <v>67466.12</v>
      </c>
      <c r="Q250" s="55">
        <v>58280</v>
      </c>
      <c r="R250" s="52">
        <f t="shared" si="44"/>
        <v>9186.1199999999953</v>
      </c>
      <c r="S250" s="52">
        <v>65534</v>
      </c>
      <c r="T250" s="50">
        <f t="shared" si="38"/>
        <v>65534</v>
      </c>
      <c r="U250" s="50">
        <v>0</v>
      </c>
      <c r="V250" s="50">
        <f t="shared" si="39"/>
        <v>0</v>
      </c>
      <c r="W250" s="53">
        <f t="shared" si="45"/>
        <v>74720.12</v>
      </c>
      <c r="X250" s="1"/>
      <c r="Y250" s="1"/>
    </row>
    <row r="251" spans="1:25" s="56" customFormat="1" ht="12.75" x14ac:dyDescent="0.2">
      <c r="A251" s="56">
        <v>583</v>
      </c>
      <c r="B251" s="56" t="s">
        <v>270</v>
      </c>
      <c r="C251" s="56" t="b">
        <f t="shared" si="40"/>
        <v>1</v>
      </c>
      <c r="D251" s="56">
        <v>583</v>
      </c>
      <c r="E251" s="54" t="s">
        <v>270</v>
      </c>
      <c r="F251" s="49">
        <v>711.00900000000001</v>
      </c>
      <c r="G251" s="49">
        <f t="shared" si="41"/>
        <v>2636975.96</v>
      </c>
      <c r="H251" s="49">
        <v>183.58</v>
      </c>
      <c r="I251" s="49">
        <f t="shared" si="42"/>
        <v>340427.08</v>
      </c>
      <c r="J251" s="49">
        <v>60.607099999999996</v>
      </c>
      <c r="K251" s="50">
        <f t="shared" si="35"/>
        <v>120923.89</v>
      </c>
      <c r="L251" s="49">
        <v>1.7598</v>
      </c>
      <c r="M251" s="49">
        <f t="shared" si="36"/>
        <v>1276.96</v>
      </c>
      <c r="N251" s="49">
        <v>11</v>
      </c>
      <c r="O251" s="50">
        <f t="shared" si="43"/>
        <v>7981.93</v>
      </c>
      <c r="P251" s="49">
        <f t="shared" si="37"/>
        <v>3107585.8200000003</v>
      </c>
      <c r="Q251" s="55">
        <v>4473057</v>
      </c>
      <c r="R251" s="52">
        <f t="shared" si="44"/>
        <v>0</v>
      </c>
      <c r="S251" s="52">
        <v>129926</v>
      </c>
      <c r="T251" s="50">
        <f t="shared" si="38"/>
        <v>0</v>
      </c>
      <c r="U251" s="50">
        <v>0</v>
      </c>
      <c r="V251" s="50">
        <f t="shared" si="39"/>
        <v>0</v>
      </c>
      <c r="W251" s="53">
        <f t="shared" si="45"/>
        <v>0</v>
      </c>
      <c r="X251" s="1"/>
      <c r="Y251" s="1"/>
    </row>
    <row r="252" spans="1:25" s="56" customFormat="1" ht="12.75" x14ac:dyDescent="0.2">
      <c r="A252" s="56">
        <v>585</v>
      </c>
      <c r="B252" s="56" t="s">
        <v>271</v>
      </c>
      <c r="C252" s="56" t="b">
        <f t="shared" si="40"/>
        <v>1</v>
      </c>
      <c r="D252" s="56">
        <v>585</v>
      </c>
      <c r="E252" s="54" t="s">
        <v>271</v>
      </c>
      <c r="F252" s="49">
        <v>155.84289999999999</v>
      </c>
      <c r="G252" s="49">
        <f t="shared" si="41"/>
        <v>577987.03</v>
      </c>
      <c r="H252" s="49">
        <v>78.242800000000003</v>
      </c>
      <c r="I252" s="49">
        <f t="shared" si="42"/>
        <v>145091.88</v>
      </c>
      <c r="J252" s="49">
        <v>24.001200000000001</v>
      </c>
      <c r="K252" s="50">
        <f t="shared" si="35"/>
        <v>47887.43</v>
      </c>
      <c r="L252" s="49">
        <v>0</v>
      </c>
      <c r="M252" s="49">
        <f t="shared" si="36"/>
        <v>0</v>
      </c>
      <c r="N252" s="49">
        <v>0</v>
      </c>
      <c r="O252" s="50">
        <f t="shared" si="43"/>
        <v>0</v>
      </c>
      <c r="P252" s="49">
        <f t="shared" si="37"/>
        <v>770966.34000000008</v>
      </c>
      <c r="Q252" s="55">
        <v>509766</v>
      </c>
      <c r="R252" s="52">
        <f t="shared" si="44"/>
        <v>261200.34000000008</v>
      </c>
      <c r="S252" s="52">
        <v>103906</v>
      </c>
      <c r="T252" s="50">
        <f t="shared" si="38"/>
        <v>103906</v>
      </c>
      <c r="U252" s="50">
        <v>261651.55</v>
      </c>
      <c r="V252" s="50">
        <f t="shared" si="39"/>
        <v>248568.97</v>
      </c>
      <c r="W252" s="53">
        <f t="shared" si="45"/>
        <v>365106.34000000008</v>
      </c>
      <c r="X252" s="1"/>
      <c r="Y252" s="1"/>
    </row>
    <row r="253" spans="1:25" s="12" customFormat="1" ht="12.75" x14ac:dyDescent="0.2">
      <c r="A253" s="56">
        <v>417</v>
      </c>
      <c r="B253" s="12" t="e">
        <v>#REF!</v>
      </c>
      <c r="C253" s="12" t="e">
        <f t="shared" si="40"/>
        <v>#REF!</v>
      </c>
      <c r="D253" s="12">
        <v>417</v>
      </c>
      <c r="E253" s="54" t="s">
        <v>272</v>
      </c>
      <c r="F253" s="49">
        <v>118.69</v>
      </c>
      <c r="G253" s="49">
        <f t="shared" si="41"/>
        <v>440195.1</v>
      </c>
      <c r="H253" s="49">
        <v>37</v>
      </c>
      <c r="I253" s="49">
        <f t="shared" si="42"/>
        <v>68612.06</v>
      </c>
      <c r="J253" s="49">
        <v>20.48</v>
      </c>
      <c r="K253" s="50">
        <f t="shared" si="35"/>
        <v>40861.9</v>
      </c>
      <c r="L253" s="49">
        <v>0</v>
      </c>
      <c r="M253" s="49">
        <f t="shared" si="36"/>
        <v>0</v>
      </c>
      <c r="N253" s="49">
        <v>0</v>
      </c>
      <c r="O253" s="50">
        <f t="shared" si="43"/>
        <v>0</v>
      </c>
      <c r="P253" s="49">
        <f t="shared" si="37"/>
        <v>549669.05999999994</v>
      </c>
      <c r="Q253" s="55">
        <v>300021</v>
      </c>
      <c r="R253" s="52">
        <f t="shared" si="44"/>
        <v>249648.05999999994</v>
      </c>
      <c r="S253" s="52">
        <v>54251</v>
      </c>
      <c r="T253" s="50">
        <f t="shared" si="38"/>
        <v>54251</v>
      </c>
      <c r="U253" s="50">
        <v>311425.81999999995</v>
      </c>
      <c r="V253" s="50">
        <f>ROUND(U253*$V$6,2)</f>
        <v>295854.53000000003</v>
      </c>
      <c r="W253" s="53">
        <f t="shared" si="45"/>
        <v>303899.05999999994</v>
      </c>
      <c r="X253" s="1"/>
      <c r="Y253" s="1"/>
    </row>
    <row r="254" spans="1:25" ht="12.75" x14ac:dyDescent="0.2">
      <c r="F254" s="54"/>
      <c r="G254" s="61"/>
      <c r="H254" s="5"/>
      <c r="I254" s="55"/>
      <c r="K254" s="55"/>
      <c r="M254" s="55"/>
      <c r="N254" s="3"/>
      <c r="O254" s="51"/>
      <c r="P254" s="55"/>
      <c r="Q254" s="55"/>
      <c r="R254" s="50"/>
      <c r="T254" s="50"/>
      <c r="U254" s="50"/>
      <c r="V254" s="50">
        <f t="shared" si="39"/>
        <v>0</v>
      </c>
      <c r="W254" s="53">
        <f t="shared" si="45"/>
        <v>0</v>
      </c>
    </row>
    <row r="255" spans="1:25" ht="12.75" x14ac:dyDescent="0.2">
      <c r="F255" s="54"/>
      <c r="G255" s="61"/>
      <c r="H255" s="5"/>
      <c r="I255" s="55"/>
      <c r="K255" s="55"/>
      <c r="M255" s="55"/>
      <c r="N255" s="3"/>
      <c r="O255" s="51"/>
      <c r="P255" s="55"/>
      <c r="Q255" s="55"/>
      <c r="R255" s="50"/>
      <c r="T255" s="50"/>
      <c r="U255" s="50"/>
      <c r="V255" s="50">
        <f t="shared" si="39"/>
        <v>0</v>
      </c>
      <c r="W255" s="53">
        <f t="shared" si="45"/>
        <v>0</v>
      </c>
    </row>
    <row r="256" spans="1:25" ht="12.75" x14ac:dyDescent="0.2">
      <c r="D256" s="62" t="s">
        <v>273</v>
      </c>
      <c r="E256" s="54" t="s">
        <v>288</v>
      </c>
      <c r="F256" s="63">
        <v>0</v>
      </c>
      <c r="G256" s="49">
        <f t="shared" ref="G256:G270" si="46">ROUND(F256*G$6,2)</f>
        <v>0</v>
      </c>
      <c r="H256" s="63">
        <v>0</v>
      </c>
      <c r="I256" s="50">
        <f t="shared" ref="I256:I270" si="47">ROUND(H256*$I$6,0)</f>
        <v>0</v>
      </c>
      <c r="J256" s="63">
        <v>0</v>
      </c>
      <c r="K256" s="50">
        <f t="shared" ref="K256:K270" si="48">ROUND(J256*$K$6,0)</f>
        <v>0</v>
      </c>
      <c r="L256" s="63">
        <v>0</v>
      </c>
      <c r="M256" s="50">
        <f t="shared" ref="M256:M270" si="49">ROUND(L256*$M$6,0)</f>
        <v>0</v>
      </c>
      <c r="N256" s="64">
        <v>0</v>
      </c>
      <c r="O256" s="50">
        <f t="shared" ref="O256:O270" si="50">ROUND(N256*$O$6,0)</f>
        <v>0</v>
      </c>
      <c r="P256" s="49">
        <f t="shared" ref="P256:P270" si="51">G256+I256+K256+M256+O256</f>
        <v>0</v>
      </c>
      <c r="Q256" s="55">
        <v>1721</v>
      </c>
      <c r="R256" s="60">
        <f t="shared" ref="R256:R270" si="52">IF(P256&gt;Q256,P256-Q256,0)</f>
        <v>0</v>
      </c>
      <c r="S256" s="52">
        <v>61</v>
      </c>
      <c r="T256" s="50">
        <f t="shared" ref="T256:T270" si="53">IF(OR(F256=0,Q256&gt;P256),0,ROUND(S256*$T$6,2))</f>
        <v>0</v>
      </c>
      <c r="U256" s="50">
        <v>0</v>
      </c>
      <c r="V256" s="50">
        <f t="shared" si="39"/>
        <v>0</v>
      </c>
      <c r="W256" s="53">
        <f t="shared" si="45"/>
        <v>0</v>
      </c>
    </row>
    <row r="257" spans="4:23" ht="12.75" x14ac:dyDescent="0.2">
      <c r="D257" s="62" t="s">
        <v>274</v>
      </c>
      <c r="E257" s="54" t="s">
        <v>289</v>
      </c>
      <c r="F257" s="63">
        <v>0</v>
      </c>
      <c r="G257" s="49">
        <f t="shared" si="46"/>
        <v>0</v>
      </c>
      <c r="H257" s="63">
        <v>0</v>
      </c>
      <c r="I257" s="50">
        <f t="shared" si="47"/>
        <v>0</v>
      </c>
      <c r="J257" s="63">
        <v>0</v>
      </c>
      <c r="K257" s="50">
        <f t="shared" si="48"/>
        <v>0</v>
      </c>
      <c r="L257" s="63">
        <v>0</v>
      </c>
      <c r="M257" s="50">
        <f t="shared" si="49"/>
        <v>0</v>
      </c>
      <c r="N257" s="64">
        <v>0</v>
      </c>
      <c r="O257" s="50">
        <f t="shared" si="50"/>
        <v>0</v>
      </c>
      <c r="P257" s="49">
        <f t="shared" si="51"/>
        <v>0</v>
      </c>
      <c r="Q257" s="55">
        <v>0</v>
      </c>
      <c r="R257" s="60">
        <f t="shared" si="52"/>
        <v>0</v>
      </c>
      <c r="S257" s="52">
        <v>0</v>
      </c>
      <c r="T257" s="50">
        <f t="shared" si="53"/>
        <v>0</v>
      </c>
      <c r="U257" s="50">
        <v>0</v>
      </c>
      <c r="V257" s="50">
        <f t="shared" si="39"/>
        <v>0</v>
      </c>
      <c r="W257" s="53">
        <f t="shared" si="45"/>
        <v>0</v>
      </c>
    </row>
    <row r="258" spans="4:23" ht="12.75" x14ac:dyDescent="0.2">
      <c r="D258" s="62" t="s">
        <v>275</v>
      </c>
      <c r="E258" s="54" t="s">
        <v>290</v>
      </c>
      <c r="F258" s="63">
        <v>0</v>
      </c>
      <c r="G258" s="49">
        <f t="shared" si="46"/>
        <v>0</v>
      </c>
      <c r="H258" s="63">
        <v>0</v>
      </c>
      <c r="I258" s="50">
        <f t="shared" si="47"/>
        <v>0</v>
      </c>
      <c r="J258" s="63">
        <v>0</v>
      </c>
      <c r="K258" s="50">
        <f t="shared" si="48"/>
        <v>0</v>
      </c>
      <c r="L258" s="63">
        <v>0</v>
      </c>
      <c r="M258" s="50">
        <f t="shared" si="49"/>
        <v>0</v>
      </c>
      <c r="N258" s="64">
        <v>0</v>
      </c>
      <c r="O258" s="50">
        <f t="shared" si="50"/>
        <v>0</v>
      </c>
      <c r="P258" s="49">
        <f t="shared" si="51"/>
        <v>0</v>
      </c>
      <c r="Q258" s="55">
        <v>0</v>
      </c>
      <c r="R258" s="60">
        <f t="shared" si="52"/>
        <v>0</v>
      </c>
      <c r="S258" s="52">
        <v>7</v>
      </c>
      <c r="T258" s="50">
        <f t="shared" si="53"/>
        <v>0</v>
      </c>
      <c r="U258" s="50">
        <v>0</v>
      </c>
      <c r="V258" s="50">
        <f t="shared" si="39"/>
        <v>0</v>
      </c>
      <c r="W258" s="53">
        <f t="shared" si="45"/>
        <v>0</v>
      </c>
    </row>
    <row r="259" spans="4:23" ht="12.75" x14ac:dyDescent="0.2">
      <c r="D259" s="62" t="s">
        <v>276</v>
      </c>
      <c r="E259" s="54" t="s">
        <v>291</v>
      </c>
      <c r="F259" s="63">
        <v>0</v>
      </c>
      <c r="G259" s="49">
        <f t="shared" si="46"/>
        <v>0</v>
      </c>
      <c r="H259" s="63">
        <v>0</v>
      </c>
      <c r="I259" s="50">
        <f t="shared" si="47"/>
        <v>0</v>
      </c>
      <c r="J259" s="63">
        <v>0</v>
      </c>
      <c r="K259" s="50">
        <f t="shared" si="48"/>
        <v>0</v>
      </c>
      <c r="L259" s="63">
        <v>0</v>
      </c>
      <c r="M259" s="50">
        <f t="shared" si="49"/>
        <v>0</v>
      </c>
      <c r="N259" s="64">
        <v>0</v>
      </c>
      <c r="O259" s="50">
        <f t="shared" si="50"/>
        <v>0</v>
      </c>
      <c r="P259" s="49">
        <f t="shared" si="51"/>
        <v>0</v>
      </c>
      <c r="Q259" s="55">
        <v>95</v>
      </c>
      <c r="R259" s="60">
        <f t="shared" si="52"/>
        <v>0</v>
      </c>
      <c r="S259" s="52">
        <v>0</v>
      </c>
      <c r="T259" s="50">
        <f t="shared" si="53"/>
        <v>0</v>
      </c>
      <c r="U259" s="50">
        <v>0</v>
      </c>
      <c r="V259" s="50">
        <f t="shared" si="39"/>
        <v>0</v>
      </c>
      <c r="W259" s="53">
        <f t="shared" si="45"/>
        <v>0</v>
      </c>
    </row>
    <row r="260" spans="4:23" ht="12.75" x14ac:dyDescent="0.2">
      <c r="D260" s="62" t="s">
        <v>277</v>
      </c>
      <c r="E260" s="54" t="s">
        <v>292</v>
      </c>
      <c r="F260" s="63">
        <v>0</v>
      </c>
      <c r="G260" s="49">
        <f t="shared" si="46"/>
        <v>0</v>
      </c>
      <c r="H260" s="63">
        <v>0</v>
      </c>
      <c r="I260" s="50">
        <f t="shared" si="47"/>
        <v>0</v>
      </c>
      <c r="J260" s="63">
        <v>0</v>
      </c>
      <c r="K260" s="50">
        <f t="shared" si="48"/>
        <v>0</v>
      </c>
      <c r="L260" s="63">
        <v>0</v>
      </c>
      <c r="M260" s="50">
        <f t="shared" si="49"/>
        <v>0</v>
      </c>
      <c r="N260" s="64">
        <v>0</v>
      </c>
      <c r="O260" s="50">
        <f t="shared" si="50"/>
        <v>0</v>
      </c>
      <c r="P260" s="49">
        <f t="shared" si="51"/>
        <v>0</v>
      </c>
      <c r="Q260" s="55">
        <v>466</v>
      </c>
      <c r="R260" s="60">
        <f t="shared" si="52"/>
        <v>0</v>
      </c>
      <c r="S260" s="52">
        <v>236</v>
      </c>
      <c r="T260" s="50">
        <f t="shared" si="53"/>
        <v>0</v>
      </c>
      <c r="U260" s="50">
        <v>0</v>
      </c>
      <c r="V260" s="50">
        <f t="shared" si="39"/>
        <v>0</v>
      </c>
      <c r="W260" s="53">
        <f t="shared" si="45"/>
        <v>0</v>
      </c>
    </row>
    <row r="261" spans="4:23" ht="12.75" x14ac:dyDescent="0.2">
      <c r="D261" s="62" t="s">
        <v>278</v>
      </c>
      <c r="E261" s="54" t="s">
        <v>293</v>
      </c>
      <c r="F261" s="63">
        <v>0</v>
      </c>
      <c r="G261" s="49">
        <f t="shared" si="46"/>
        <v>0</v>
      </c>
      <c r="H261" s="63">
        <v>0</v>
      </c>
      <c r="I261" s="50">
        <f t="shared" si="47"/>
        <v>0</v>
      </c>
      <c r="J261" s="63">
        <v>0</v>
      </c>
      <c r="K261" s="50">
        <f t="shared" si="48"/>
        <v>0</v>
      </c>
      <c r="L261" s="63">
        <v>0</v>
      </c>
      <c r="M261" s="50">
        <f t="shared" si="49"/>
        <v>0</v>
      </c>
      <c r="N261" s="64">
        <v>0</v>
      </c>
      <c r="O261" s="50">
        <f t="shared" si="50"/>
        <v>0</v>
      </c>
      <c r="P261" s="49">
        <f t="shared" si="51"/>
        <v>0</v>
      </c>
      <c r="Q261" s="55">
        <v>0</v>
      </c>
      <c r="R261" s="60">
        <f t="shared" si="52"/>
        <v>0</v>
      </c>
      <c r="S261" s="52">
        <v>0</v>
      </c>
      <c r="T261" s="50">
        <f t="shared" si="53"/>
        <v>0</v>
      </c>
      <c r="U261" s="50">
        <v>0</v>
      </c>
      <c r="V261" s="50">
        <f t="shared" si="39"/>
        <v>0</v>
      </c>
      <c r="W261" s="53">
        <f t="shared" si="45"/>
        <v>0</v>
      </c>
    </row>
    <row r="262" spans="4:23" ht="12.75" x14ac:dyDescent="0.2">
      <c r="D262" s="62" t="s">
        <v>279</v>
      </c>
      <c r="E262" s="54" t="s">
        <v>294</v>
      </c>
      <c r="F262" s="63">
        <v>0</v>
      </c>
      <c r="G262" s="49">
        <f t="shared" si="46"/>
        <v>0</v>
      </c>
      <c r="H262" s="63">
        <v>0</v>
      </c>
      <c r="I262" s="50">
        <f t="shared" si="47"/>
        <v>0</v>
      </c>
      <c r="J262" s="63">
        <v>0</v>
      </c>
      <c r="K262" s="50">
        <f t="shared" si="48"/>
        <v>0</v>
      </c>
      <c r="L262" s="63">
        <v>0</v>
      </c>
      <c r="M262" s="50">
        <f t="shared" si="49"/>
        <v>0</v>
      </c>
      <c r="N262" s="64">
        <v>0</v>
      </c>
      <c r="O262" s="50">
        <f t="shared" si="50"/>
        <v>0</v>
      </c>
      <c r="P262" s="49">
        <f t="shared" si="51"/>
        <v>0</v>
      </c>
      <c r="Q262" s="55">
        <v>90</v>
      </c>
      <c r="R262" s="60">
        <f t="shared" si="52"/>
        <v>0</v>
      </c>
      <c r="S262" s="52">
        <v>0</v>
      </c>
      <c r="T262" s="50">
        <f t="shared" si="53"/>
        <v>0</v>
      </c>
      <c r="U262" s="50">
        <v>0</v>
      </c>
      <c r="V262" s="50">
        <f t="shared" si="39"/>
        <v>0</v>
      </c>
      <c r="W262" s="53">
        <f t="shared" si="45"/>
        <v>0</v>
      </c>
    </row>
    <row r="263" spans="4:23" ht="12.75" x14ac:dyDescent="0.2">
      <c r="D263" s="62" t="s">
        <v>280</v>
      </c>
      <c r="E263" s="54" t="s">
        <v>295</v>
      </c>
      <c r="F263" s="63">
        <v>0</v>
      </c>
      <c r="G263" s="49">
        <f t="shared" si="46"/>
        <v>0</v>
      </c>
      <c r="H263" s="63">
        <v>0</v>
      </c>
      <c r="I263" s="50">
        <f t="shared" si="47"/>
        <v>0</v>
      </c>
      <c r="J263" s="63">
        <v>0</v>
      </c>
      <c r="K263" s="50">
        <f t="shared" si="48"/>
        <v>0</v>
      </c>
      <c r="L263" s="63">
        <v>0</v>
      </c>
      <c r="M263" s="50">
        <f t="shared" si="49"/>
        <v>0</v>
      </c>
      <c r="N263" s="64">
        <v>0</v>
      </c>
      <c r="O263" s="50">
        <f t="shared" si="50"/>
        <v>0</v>
      </c>
      <c r="P263" s="49">
        <f t="shared" si="51"/>
        <v>0</v>
      </c>
      <c r="Q263" s="55">
        <v>7714</v>
      </c>
      <c r="R263" s="60">
        <f t="shared" si="52"/>
        <v>0</v>
      </c>
      <c r="S263" s="52">
        <v>1283</v>
      </c>
      <c r="T263" s="50">
        <f t="shared" si="53"/>
        <v>0</v>
      </c>
      <c r="U263" s="50">
        <v>0</v>
      </c>
      <c r="V263" s="50">
        <f t="shared" si="39"/>
        <v>0</v>
      </c>
      <c r="W263" s="53">
        <f t="shared" si="45"/>
        <v>0</v>
      </c>
    </row>
    <row r="264" spans="4:23" ht="12.75" x14ac:dyDescent="0.2">
      <c r="D264" s="62" t="s">
        <v>281</v>
      </c>
      <c r="E264" s="54" t="s">
        <v>296</v>
      </c>
      <c r="F264" s="63">
        <v>0</v>
      </c>
      <c r="G264" s="49">
        <f t="shared" si="46"/>
        <v>0</v>
      </c>
      <c r="H264" s="63">
        <v>0</v>
      </c>
      <c r="I264" s="50">
        <f t="shared" si="47"/>
        <v>0</v>
      </c>
      <c r="J264" s="63">
        <v>0</v>
      </c>
      <c r="K264" s="50">
        <f t="shared" si="48"/>
        <v>0</v>
      </c>
      <c r="L264" s="63">
        <v>0</v>
      </c>
      <c r="M264" s="50">
        <f t="shared" si="49"/>
        <v>0</v>
      </c>
      <c r="N264" s="64">
        <v>0</v>
      </c>
      <c r="O264" s="50">
        <f t="shared" si="50"/>
        <v>0</v>
      </c>
      <c r="P264" s="49">
        <f t="shared" si="51"/>
        <v>0</v>
      </c>
      <c r="Q264" s="55">
        <v>0</v>
      </c>
      <c r="R264" s="60">
        <f t="shared" si="52"/>
        <v>0</v>
      </c>
      <c r="S264" s="52">
        <v>0</v>
      </c>
      <c r="T264" s="50">
        <f t="shared" si="53"/>
        <v>0</v>
      </c>
      <c r="U264" s="50">
        <v>0</v>
      </c>
      <c r="V264" s="50">
        <f t="shared" si="39"/>
        <v>0</v>
      </c>
      <c r="W264" s="53">
        <f t="shared" si="45"/>
        <v>0</v>
      </c>
    </row>
    <row r="265" spans="4:23" ht="12.75" x14ac:dyDescent="0.2">
      <c r="D265" s="62" t="s">
        <v>282</v>
      </c>
      <c r="E265" s="54" t="s">
        <v>297</v>
      </c>
      <c r="F265" s="63">
        <v>0</v>
      </c>
      <c r="G265" s="49">
        <f t="shared" si="46"/>
        <v>0</v>
      </c>
      <c r="H265" s="63">
        <v>0</v>
      </c>
      <c r="I265" s="50">
        <f t="shared" si="47"/>
        <v>0</v>
      </c>
      <c r="J265" s="63">
        <v>0</v>
      </c>
      <c r="K265" s="50">
        <f t="shared" si="48"/>
        <v>0</v>
      </c>
      <c r="L265" s="63">
        <v>0</v>
      </c>
      <c r="M265" s="50">
        <f t="shared" si="49"/>
        <v>0</v>
      </c>
      <c r="N265" s="64">
        <v>0</v>
      </c>
      <c r="O265" s="50">
        <f t="shared" si="50"/>
        <v>0</v>
      </c>
      <c r="P265" s="49">
        <f t="shared" si="51"/>
        <v>0</v>
      </c>
      <c r="Q265" s="55">
        <v>0</v>
      </c>
      <c r="R265" s="60">
        <f t="shared" si="52"/>
        <v>0</v>
      </c>
      <c r="S265" s="52">
        <v>0</v>
      </c>
      <c r="T265" s="50">
        <f t="shared" si="53"/>
        <v>0</v>
      </c>
      <c r="U265" s="50">
        <v>0</v>
      </c>
      <c r="V265" s="50">
        <f t="shared" ref="V265:V270" si="54">ROUND(U265*$V$6,2)</f>
        <v>0</v>
      </c>
      <c r="W265" s="53">
        <f t="shared" si="45"/>
        <v>0</v>
      </c>
    </row>
    <row r="266" spans="4:23" ht="12.75" x14ac:dyDescent="0.2">
      <c r="D266" s="62" t="s">
        <v>283</v>
      </c>
      <c r="E266" s="54" t="s">
        <v>298</v>
      </c>
      <c r="F266" s="63">
        <v>0</v>
      </c>
      <c r="G266" s="49">
        <f t="shared" si="46"/>
        <v>0</v>
      </c>
      <c r="H266" s="63">
        <v>0</v>
      </c>
      <c r="I266" s="50">
        <f t="shared" si="47"/>
        <v>0</v>
      </c>
      <c r="J266" s="63">
        <v>0</v>
      </c>
      <c r="K266" s="50">
        <f t="shared" si="48"/>
        <v>0</v>
      </c>
      <c r="L266" s="63">
        <v>0</v>
      </c>
      <c r="M266" s="50">
        <f t="shared" si="49"/>
        <v>0</v>
      </c>
      <c r="N266" s="64">
        <v>0</v>
      </c>
      <c r="O266" s="50">
        <f t="shared" si="50"/>
        <v>0</v>
      </c>
      <c r="P266" s="49">
        <f t="shared" si="51"/>
        <v>0</v>
      </c>
      <c r="Q266" s="55">
        <v>276</v>
      </c>
      <c r="R266" s="60">
        <f t="shared" si="52"/>
        <v>0</v>
      </c>
      <c r="S266" s="52">
        <v>0</v>
      </c>
      <c r="T266" s="50">
        <f t="shared" si="53"/>
        <v>0</v>
      </c>
      <c r="U266" s="50">
        <v>0</v>
      </c>
      <c r="V266" s="50">
        <f t="shared" si="54"/>
        <v>0</v>
      </c>
      <c r="W266" s="53">
        <f t="shared" ref="W266:W271" si="55">MAX(R266+T266,V266)</f>
        <v>0</v>
      </c>
    </row>
    <row r="267" spans="4:23" ht="12.75" x14ac:dyDescent="0.2">
      <c r="D267" s="62" t="s">
        <v>284</v>
      </c>
      <c r="E267" s="54" t="s">
        <v>299</v>
      </c>
      <c r="F267" s="63">
        <v>0</v>
      </c>
      <c r="G267" s="49">
        <f t="shared" si="46"/>
        <v>0</v>
      </c>
      <c r="H267" s="63">
        <v>0</v>
      </c>
      <c r="I267" s="50">
        <f t="shared" si="47"/>
        <v>0</v>
      </c>
      <c r="J267" s="63">
        <v>0</v>
      </c>
      <c r="K267" s="50">
        <f t="shared" si="48"/>
        <v>0</v>
      </c>
      <c r="L267" s="63">
        <v>0</v>
      </c>
      <c r="M267" s="50">
        <f t="shared" si="49"/>
        <v>0</v>
      </c>
      <c r="N267" s="64">
        <v>0</v>
      </c>
      <c r="O267" s="50">
        <f t="shared" si="50"/>
        <v>0</v>
      </c>
      <c r="P267" s="49">
        <f t="shared" si="51"/>
        <v>0</v>
      </c>
      <c r="Q267" s="55">
        <v>0</v>
      </c>
      <c r="R267" s="60">
        <f t="shared" si="52"/>
        <v>0</v>
      </c>
      <c r="S267" s="52">
        <v>0</v>
      </c>
      <c r="T267" s="50">
        <f t="shared" si="53"/>
        <v>0</v>
      </c>
      <c r="U267" s="50">
        <v>0</v>
      </c>
      <c r="V267" s="50">
        <f t="shared" si="54"/>
        <v>0</v>
      </c>
      <c r="W267" s="53">
        <f t="shared" si="55"/>
        <v>0</v>
      </c>
    </row>
    <row r="268" spans="4:23" ht="12.75" x14ac:dyDescent="0.2">
      <c r="D268" s="62" t="s">
        <v>285</v>
      </c>
      <c r="E268" s="54" t="s">
        <v>300</v>
      </c>
      <c r="F268" s="63">
        <v>0</v>
      </c>
      <c r="G268" s="49">
        <f t="shared" si="46"/>
        <v>0</v>
      </c>
      <c r="H268" s="63">
        <v>0</v>
      </c>
      <c r="I268" s="50">
        <f t="shared" si="47"/>
        <v>0</v>
      </c>
      <c r="J268" s="63">
        <v>0</v>
      </c>
      <c r="K268" s="50">
        <f t="shared" si="48"/>
        <v>0</v>
      </c>
      <c r="L268" s="63">
        <v>0</v>
      </c>
      <c r="M268" s="50">
        <f t="shared" si="49"/>
        <v>0</v>
      </c>
      <c r="N268" s="64">
        <v>0</v>
      </c>
      <c r="O268" s="50">
        <f t="shared" si="50"/>
        <v>0</v>
      </c>
      <c r="P268" s="49">
        <f t="shared" si="51"/>
        <v>0</v>
      </c>
      <c r="Q268" s="55">
        <v>4908</v>
      </c>
      <c r="R268" s="60">
        <f t="shared" si="52"/>
        <v>0</v>
      </c>
      <c r="S268" s="52">
        <v>1605</v>
      </c>
      <c r="T268" s="50">
        <f t="shared" si="53"/>
        <v>0</v>
      </c>
      <c r="U268" s="50">
        <v>0</v>
      </c>
      <c r="V268" s="50">
        <f t="shared" si="54"/>
        <v>0</v>
      </c>
      <c r="W268" s="53">
        <f t="shared" si="55"/>
        <v>0</v>
      </c>
    </row>
    <row r="269" spans="4:23" ht="12.75" x14ac:dyDescent="0.2">
      <c r="D269" s="62" t="s">
        <v>286</v>
      </c>
      <c r="E269" s="54" t="s">
        <v>301</v>
      </c>
      <c r="F269" s="63">
        <v>0</v>
      </c>
      <c r="G269" s="49">
        <f t="shared" si="46"/>
        <v>0</v>
      </c>
      <c r="H269" s="63">
        <v>0</v>
      </c>
      <c r="I269" s="50">
        <f t="shared" si="47"/>
        <v>0</v>
      </c>
      <c r="J269" s="63">
        <v>0</v>
      </c>
      <c r="K269" s="50">
        <f t="shared" si="48"/>
        <v>0</v>
      </c>
      <c r="L269" s="63">
        <v>0</v>
      </c>
      <c r="M269" s="50">
        <f t="shared" si="49"/>
        <v>0</v>
      </c>
      <c r="N269" s="64">
        <v>0</v>
      </c>
      <c r="O269" s="50">
        <f t="shared" si="50"/>
        <v>0</v>
      </c>
      <c r="P269" s="49">
        <f t="shared" si="51"/>
        <v>0</v>
      </c>
      <c r="Q269" s="55">
        <v>2908</v>
      </c>
      <c r="R269" s="60">
        <f t="shared" si="52"/>
        <v>0</v>
      </c>
      <c r="S269" s="52">
        <v>0</v>
      </c>
      <c r="T269" s="50">
        <f t="shared" si="53"/>
        <v>0</v>
      </c>
      <c r="U269" s="50">
        <v>0</v>
      </c>
      <c r="V269" s="50">
        <f t="shared" si="54"/>
        <v>0</v>
      </c>
      <c r="W269" s="53">
        <f t="shared" si="55"/>
        <v>0</v>
      </c>
    </row>
    <row r="270" spans="4:23" ht="12.75" x14ac:dyDescent="0.2">
      <c r="D270" s="62" t="s">
        <v>287</v>
      </c>
      <c r="E270" s="54" t="s">
        <v>302</v>
      </c>
      <c r="F270" s="63">
        <v>0</v>
      </c>
      <c r="G270" s="49">
        <f t="shared" si="46"/>
        <v>0</v>
      </c>
      <c r="H270" s="63">
        <v>0</v>
      </c>
      <c r="I270" s="50">
        <f t="shared" si="47"/>
        <v>0</v>
      </c>
      <c r="J270" s="63">
        <v>0</v>
      </c>
      <c r="K270" s="50">
        <f t="shared" si="48"/>
        <v>0</v>
      </c>
      <c r="L270" s="63">
        <v>0</v>
      </c>
      <c r="M270" s="50">
        <f t="shared" si="49"/>
        <v>0</v>
      </c>
      <c r="N270" s="64">
        <v>0</v>
      </c>
      <c r="O270" s="50">
        <f t="shared" si="50"/>
        <v>0</v>
      </c>
      <c r="P270" s="49">
        <f t="shared" si="51"/>
        <v>0</v>
      </c>
      <c r="Q270" s="55">
        <v>13657</v>
      </c>
      <c r="R270" s="60">
        <f t="shared" si="52"/>
        <v>0</v>
      </c>
      <c r="S270" s="52">
        <v>1639</v>
      </c>
      <c r="T270" s="50">
        <f t="shared" si="53"/>
        <v>0</v>
      </c>
      <c r="U270" s="50">
        <v>0</v>
      </c>
      <c r="V270" s="50">
        <f t="shared" si="54"/>
        <v>0</v>
      </c>
      <c r="W270" s="53">
        <f t="shared" si="55"/>
        <v>0</v>
      </c>
    </row>
    <row r="271" spans="4:23" x14ac:dyDescent="0.2">
      <c r="N271" s="65"/>
      <c r="O271" s="1"/>
      <c r="Q271" s="26"/>
      <c r="W271" s="47"/>
    </row>
    <row r="272" spans="4:23" x14ac:dyDescent="0.2">
      <c r="F272" s="66"/>
      <c r="G272" s="67"/>
      <c r="I272" s="67"/>
      <c r="J272" s="67"/>
      <c r="K272" s="68"/>
      <c r="L272" s="66"/>
      <c r="M272" s="68"/>
      <c r="N272" s="69"/>
      <c r="O272" s="70"/>
      <c r="P272" s="26"/>
      <c r="W272" s="47"/>
    </row>
    <row r="273" spans="6:23" x14ac:dyDescent="0.2">
      <c r="N273" s="65"/>
      <c r="W273" s="1"/>
    </row>
    <row r="274" spans="6:23" x14ac:dyDescent="0.2">
      <c r="N274" s="65"/>
      <c r="W274" s="47"/>
    </row>
    <row r="275" spans="6:23" x14ac:dyDescent="0.2">
      <c r="F275" s="72"/>
      <c r="N275" s="65"/>
      <c r="W275" s="47"/>
    </row>
    <row r="276" spans="6:23" x14ac:dyDescent="0.2">
      <c r="F276" s="72"/>
      <c r="N276" s="65"/>
      <c r="W276" s="47"/>
    </row>
    <row r="277" spans="6:23" x14ac:dyDescent="0.2">
      <c r="F277" s="72"/>
      <c r="N277" s="65"/>
      <c r="W277" s="47"/>
    </row>
    <row r="278" spans="6:23" x14ac:dyDescent="0.2">
      <c r="N278" s="65"/>
      <c r="W278" s="47"/>
    </row>
    <row r="279" spans="6:23" x14ac:dyDescent="0.2">
      <c r="W279" s="47"/>
    </row>
    <row r="280" spans="6:23" x14ac:dyDescent="0.2">
      <c r="W280" s="47"/>
    </row>
    <row r="281" spans="6:23" x14ac:dyDescent="0.2">
      <c r="W281" s="47"/>
    </row>
    <row r="282" spans="6:23" x14ac:dyDescent="0.2">
      <c r="W282" s="47"/>
    </row>
    <row r="283" spans="6:23" x14ac:dyDescent="0.2">
      <c r="W283" s="47"/>
    </row>
    <row r="284" spans="6:23" x14ac:dyDescent="0.2">
      <c r="W284" s="47"/>
    </row>
    <row r="285" spans="6:23" x14ac:dyDescent="0.2">
      <c r="W285" s="47"/>
    </row>
    <row r="286" spans="6:23" x14ac:dyDescent="0.2">
      <c r="W286" s="47"/>
    </row>
    <row r="287" spans="6:23" x14ac:dyDescent="0.2">
      <c r="W287" s="47"/>
    </row>
    <row r="288" spans="6:23" x14ac:dyDescent="0.2">
      <c r="W288" s="47"/>
    </row>
    <row r="289" spans="23:23" x14ac:dyDescent="0.2">
      <c r="W289" s="47"/>
    </row>
    <row r="290" spans="23:23" x14ac:dyDescent="0.2">
      <c r="W290" s="47"/>
    </row>
    <row r="291" spans="23:23" x14ac:dyDescent="0.2">
      <c r="W291" s="47"/>
    </row>
    <row r="292" spans="23:23" x14ac:dyDescent="0.2">
      <c r="W292" s="47"/>
    </row>
    <row r="293" spans="23:23" x14ac:dyDescent="0.2">
      <c r="W293" s="47"/>
    </row>
    <row r="294" spans="23:23" x14ac:dyDescent="0.2">
      <c r="W294" s="47"/>
    </row>
    <row r="295" spans="23:23" x14ac:dyDescent="0.2">
      <c r="W295" s="47"/>
    </row>
    <row r="296" spans="23:23" x14ac:dyDescent="0.2">
      <c r="W296" s="47"/>
    </row>
    <row r="297" spans="23:23" x14ac:dyDescent="0.2">
      <c r="W297" s="47"/>
    </row>
    <row r="298" spans="23:23" x14ac:dyDescent="0.2">
      <c r="W298" s="47"/>
    </row>
    <row r="299" spans="23:23" x14ac:dyDescent="0.2">
      <c r="W299" s="47"/>
    </row>
    <row r="300" spans="23:23" x14ac:dyDescent="0.2">
      <c r="W300" s="47"/>
    </row>
    <row r="301" spans="23:23" x14ac:dyDescent="0.2">
      <c r="W301" s="47"/>
    </row>
    <row r="302" spans="23:23" x14ac:dyDescent="0.2">
      <c r="W302" s="47"/>
    </row>
    <row r="303" spans="23:23" x14ac:dyDescent="0.2">
      <c r="W303" s="47"/>
    </row>
    <row r="304" spans="23:23" x14ac:dyDescent="0.2">
      <c r="W304" s="47"/>
    </row>
    <row r="305" spans="23:23" x14ac:dyDescent="0.2">
      <c r="W305" s="47"/>
    </row>
    <row r="306" spans="23:23" x14ac:dyDescent="0.2">
      <c r="W306" s="47"/>
    </row>
    <row r="307" spans="23:23" x14ac:dyDescent="0.2">
      <c r="W307" s="47"/>
    </row>
    <row r="308" spans="23:23" x14ac:dyDescent="0.2">
      <c r="W308" s="47"/>
    </row>
    <row r="309" spans="23:23" x14ac:dyDescent="0.2">
      <c r="W309" s="47"/>
    </row>
    <row r="310" spans="23:23" x14ac:dyDescent="0.2">
      <c r="W310" s="47"/>
    </row>
    <row r="311" spans="23:23" x14ac:dyDescent="0.2">
      <c r="W311" s="47"/>
    </row>
    <row r="312" spans="23:23" x14ac:dyDescent="0.2">
      <c r="W312" s="47"/>
    </row>
    <row r="313" spans="23:23" x14ac:dyDescent="0.2">
      <c r="W313" s="47"/>
    </row>
    <row r="314" spans="23:23" x14ac:dyDescent="0.2">
      <c r="W314" s="47"/>
    </row>
    <row r="315" spans="23:23" x14ac:dyDescent="0.2">
      <c r="W315" s="47"/>
    </row>
    <row r="316" spans="23:23" x14ac:dyDescent="0.2">
      <c r="W316" s="47"/>
    </row>
    <row r="317" spans="23:23" x14ac:dyDescent="0.2">
      <c r="W317" s="47"/>
    </row>
    <row r="318" spans="23:23" x14ac:dyDescent="0.2">
      <c r="W318" s="47"/>
    </row>
    <row r="319" spans="23:23" x14ac:dyDescent="0.2">
      <c r="W319" s="47"/>
    </row>
    <row r="320" spans="23:23" x14ac:dyDescent="0.2">
      <c r="W320" s="47"/>
    </row>
    <row r="321" spans="23:23" x14ac:dyDescent="0.2">
      <c r="W321" s="47"/>
    </row>
    <row r="322" spans="23:23" x14ac:dyDescent="0.2">
      <c r="W322" s="47"/>
    </row>
    <row r="323" spans="23:23" x14ac:dyDescent="0.2">
      <c r="W323" s="47"/>
    </row>
    <row r="324" spans="23:23" x14ac:dyDescent="0.2">
      <c r="W324" s="47"/>
    </row>
    <row r="325" spans="23:23" x14ac:dyDescent="0.2">
      <c r="W325" s="47"/>
    </row>
    <row r="326" spans="23:23" x14ac:dyDescent="0.2">
      <c r="W326" s="47"/>
    </row>
    <row r="327" spans="23:23" x14ac:dyDescent="0.2">
      <c r="W327" s="47"/>
    </row>
    <row r="328" spans="23:23" x14ac:dyDescent="0.2">
      <c r="W328" s="47"/>
    </row>
    <row r="329" spans="23:23" x14ac:dyDescent="0.2">
      <c r="W329" s="47"/>
    </row>
    <row r="330" spans="23:23" x14ac:dyDescent="0.2">
      <c r="W330" s="47"/>
    </row>
    <row r="331" spans="23:23" x14ac:dyDescent="0.2">
      <c r="W331" s="47"/>
    </row>
    <row r="332" spans="23:23" x14ac:dyDescent="0.2">
      <c r="W332" s="47"/>
    </row>
    <row r="333" spans="23:23" x14ac:dyDescent="0.2">
      <c r="W333" s="47"/>
    </row>
    <row r="334" spans="23:23" x14ac:dyDescent="0.2">
      <c r="W334" s="47"/>
    </row>
    <row r="335" spans="23:23" x14ac:dyDescent="0.2">
      <c r="W335" s="47"/>
    </row>
    <row r="336" spans="23:23" x14ac:dyDescent="0.2">
      <c r="W336" s="47"/>
    </row>
    <row r="337" spans="23:23" x14ac:dyDescent="0.2">
      <c r="W337" s="47"/>
    </row>
    <row r="338" spans="23:23" x14ac:dyDescent="0.2">
      <c r="W338" s="47"/>
    </row>
    <row r="339" spans="23:23" x14ac:dyDescent="0.2">
      <c r="W339" s="47"/>
    </row>
    <row r="340" spans="23:23" x14ac:dyDescent="0.2">
      <c r="W340" s="47"/>
    </row>
    <row r="341" spans="23:23" x14ac:dyDescent="0.2">
      <c r="W341" s="47"/>
    </row>
    <row r="342" spans="23:23" x14ac:dyDescent="0.2">
      <c r="W342" s="47"/>
    </row>
    <row r="343" spans="23:23" x14ac:dyDescent="0.2">
      <c r="W343" s="47"/>
    </row>
    <row r="344" spans="23:23" x14ac:dyDescent="0.2">
      <c r="W344" s="47"/>
    </row>
    <row r="345" spans="23:23" x14ac:dyDescent="0.2">
      <c r="W345" s="47"/>
    </row>
    <row r="346" spans="23:23" x14ac:dyDescent="0.2">
      <c r="W346" s="47"/>
    </row>
    <row r="347" spans="23:23" x14ac:dyDescent="0.2">
      <c r="W347" s="47"/>
    </row>
    <row r="348" spans="23:23" x14ac:dyDescent="0.2">
      <c r="W348" s="47"/>
    </row>
    <row r="349" spans="23:23" x14ac:dyDescent="0.2">
      <c r="W349" s="47"/>
    </row>
    <row r="350" spans="23:23" x14ac:dyDescent="0.2">
      <c r="W350" s="47"/>
    </row>
    <row r="351" spans="23:23" x14ac:dyDescent="0.2">
      <c r="W351" s="47"/>
    </row>
    <row r="352" spans="23:23" x14ac:dyDescent="0.2">
      <c r="W352" s="47"/>
    </row>
    <row r="353" spans="23:23" x14ac:dyDescent="0.2">
      <c r="W353" s="47"/>
    </row>
    <row r="354" spans="23:23" x14ac:dyDescent="0.2">
      <c r="W354" s="47"/>
    </row>
    <row r="355" spans="23:23" x14ac:dyDescent="0.2">
      <c r="W355" s="47"/>
    </row>
    <row r="356" spans="23:23" x14ac:dyDescent="0.2">
      <c r="W356" s="47"/>
    </row>
    <row r="357" spans="23:23" x14ac:dyDescent="0.2">
      <c r="W357" s="47"/>
    </row>
    <row r="358" spans="23:23" x14ac:dyDescent="0.2">
      <c r="W358" s="47"/>
    </row>
    <row r="359" spans="23:23" x14ac:dyDescent="0.2">
      <c r="W359" s="47"/>
    </row>
    <row r="360" spans="23:23" x14ac:dyDescent="0.2">
      <c r="W360" s="47"/>
    </row>
    <row r="361" spans="23:23" x14ac:dyDescent="0.2">
      <c r="W361" s="47"/>
    </row>
    <row r="362" spans="23:23" x14ac:dyDescent="0.2">
      <c r="W362" s="47"/>
    </row>
    <row r="363" spans="23:23" x14ac:dyDescent="0.2">
      <c r="W363" s="47"/>
    </row>
    <row r="364" spans="23:23" x14ac:dyDescent="0.2">
      <c r="W364" s="47"/>
    </row>
    <row r="365" spans="23:23" x14ac:dyDescent="0.2">
      <c r="W365" s="47"/>
    </row>
    <row r="366" spans="23:23" x14ac:dyDescent="0.2">
      <c r="W366" s="47"/>
    </row>
    <row r="367" spans="23:23" x14ac:dyDescent="0.2">
      <c r="W367" s="47"/>
    </row>
    <row r="368" spans="23:23" x14ac:dyDescent="0.2">
      <c r="W368" s="47"/>
    </row>
    <row r="369" spans="23:23" x14ac:dyDescent="0.2">
      <c r="W369" s="47"/>
    </row>
    <row r="370" spans="23:23" x14ac:dyDescent="0.2">
      <c r="W370" s="47"/>
    </row>
    <row r="371" spans="23:23" x14ac:dyDescent="0.2">
      <c r="W371" s="47"/>
    </row>
    <row r="372" spans="23:23" x14ac:dyDescent="0.2">
      <c r="W372" s="47"/>
    </row>
    <row r="373" spans="23:23" x14ac:dyDescent="0.2">
      <c r="W373" s="47"/>
    </row>
    <row r="374" spans="23:23" x14ac:dyDescent="0.2">
      <c r="W374" s="47"/>
    </row>
    <row r="375" spans="23:23" x14ac:dyDescent="0.2">
      <c r="W375" s="47"/>
    </row>
    <row r="376" spans="23:23" x14ac:dyDescent="0.2">
      <c r="W376" s="47"/>
    </row>
    <row r="377" spans="23:23" x14ac:dyDescent="0.2">
      <c r="W377" s="47"/>
    </row>
    <row r="378" spans="23:23" x14ac:dyDescent="0.2">
      <c r="W378" s="47"/>
    </row>
    <row r="379" spans="23:23" x14ac:dyDescent="0.2">
      <c r="W379" s="47"/>
    </row>
    <row r="380" spans="23:23" x14ac:dyDescent="0.2">
      <c r="W380" s="47"/>
    </row>
    <row r="381" spans="23:23" x14ac:dyDescent="0.2">
      <c r="W381" s="47"/>
    </row>
    <row r="382" spans="23:23" x14ac:dyDescent="0.2">
      <c r="W382" s="47"/>
    </row>
    <row r="383" spans="23:23" x14ac:dyDescent="0.2">
      <c r="W383" s="47"/>
    </row>
    <row r="384" spans="23:23" x14ac:dyDescent="0.2">
      <c r="W384" s="47"/>
    </row>
    <row r="385" spans="23:23" x14ac:dyDescent="0.2">
      <c r="W385" s="47"/>
    </row>
    <row r="386" spans="23:23" x14ac:dyDescent="0.2">
      <c r="W386" s="47"/>
    </row>
    <row r="387" spans="23:23" x14ac:dyDescent="0.2">
      <c r="W387" s="47"/>
    </row>
    <row r="388" spans="23:23" x14ac:dyDescent="0.2">
      <c r="W388" s="47"/>
    </row>
    <row r="389" spans="23:23" x14ac:dyDescent="0.2">
      <c r="W389" s="47"/>
    </row>
    <row r="390" spans="23:23" x14ac:dyDescent="0.2">
      <c r="W390" s="47"/>
    </row>
    <row r="391" spans="23:23" x14ac:dyDescent="0.2">
      <c r="W391" s="47"/>
    </row>
    <row r="392" spans="23:23" x14ac:dyDescent="0.2">
      <c r="W392" s="47"/>
    </row>
    <row r="393" spans="23:23" x14ac:dyDescent="0.2">
      <c r="W393" s="47"/>
    </row>
    <row r="394" spans="23:23" x14ac:dyDescent="0.2">
      <c r="W394" s="47"/>
    </row>
    <row r="395" spans="23:23" x14ac:dyDescent="0.2">
      <c r="W395" s="47"/>
    </row>
    <row r="396" spans="23:23" x14ac:dyDescent="0.2">
      <c r="W396" s="47"/>
    </row>
    <row r="397" spans="23:23" x14ac:dyDescent="0.2">
      <c r="W397" s="47"/>
    </row>
    <row r="398" spans="23:23" x14ac:dyDescent="0.2">
      <c r="W398" s="47"/>
    </row>
    <row r="399" spans="23:23" x14ac:dyDescent="0.2">
      <c r="W399" s="47"/>
    </row>
    <row r="400" spans="23:23" x14ac:dyDescent="0.2">
      <c r="W400" s="47"/>
    </row>
    <row r="401" spans="23:23" x14ac:dyDescent="0.2">
      <c r="W401" s="47"/>
    </row>
    <row r="402" spans="23:23" x14ac:dyDescent="0.2">
      <c r="W402" s="47"/>
    </row>
    <row r="403" spans="23:23" x14ac:dyDescent="0.2">
      <c r="W403" s="47"/>
    </row>
    <row r="404" spans="23:23" x14ac:dyDescent="0.2">
      <c r="W404" s="47"/>
    </row>
    <row r="405" spans="23:23" x14ac:dyDescent="0.2">
      <c r="W405" s="47"/>
    </row>
    <row r="406" spans="23:23" x14ac:dyDescent="0.2">
      <c r="W406" s="47"/>
    </row>
    <row r="407" spans="23:23" x14ac:dyDescent="0.2">
      <c r="W407" s="47"/>
    </row>
    <row r="408" spans="23:23" x14ac:dyDescent="0.2">
      <c r="W408" s="47"/>
    </row>
    <row r="409" spans="23:23" x14ac:dyDescent="0.2">
      <c r="W409" s="47"/>
    </row>
    <row r="410" spans="23:23" x14ac:dyDescent="0.2">
      <c r="W410" s="47"/>
    </row>
    <row r="411" spans="23:23" x14ac:dyDescent="0.2">
      <c r="W411" s="47"/>
    </row>
    <row r="412" spans="23:23" x14ac:dyDescent="0.2">
      <c r="W412" s="47"/>
    </row>
    <row r="413" spans="23:23" x14ac:dyDescent="0.2">
      <c r="W413" s="47"/>
    </row>
    <row r="414" spans="23:23" x14ac:dyDescent="0.2">
      <c r="W414" s="47"/>
    </row>
    <row r="415" spans="23:23" x14ac:dyDescent="0.2">
      <c r="W415" s="47"/>
    </row>
    <row r="416" spans="23:23" x14ac:dyDescent="0.2">
      <c r="W416" s="47"/>
    </row>
    <row r="417" spans="23:23" x14ac:dyDescent="0.2">
      <c r="W417" s="47"/>
    </row>
    <row r="418" spans="23:23" x14ac:dyDescent="0.2">
      <c r="W418" s="47"/>
    </row>
    <row r="419" spans="23:23" x14ac:dyDescent="0.2">
      <c r="W419" s="47"/>
    </row>
    <row r="420" spans="23:23" x14ac:dyDescent="0.2">
      <c r="W420" s="47"/>
    </row>
    <row r="421" spans="23:23" x14ac:dyDescent="0.2">
      <c r="W421" s="47"/>
    </row>
    <row r="422" spans="23:23" x14ac:dyDescent="0.2">
      <c r="W422" s="47"/>
    </row>
    <row r="423" spans="23:23" x14ac:dyDescent="0.2">
      <c r="W423" s="47"/>
    </row>
    <row r="424" spans="23:23" x14ac:dyDescent="0.2">
      <c r="W424" s="47"/>
    </row>
    <row r="425" spans="23:23" x14ac:dyDescent="0.2">
      <c r="W425" s="47"/>
    </row>
    <row r="426" spans="23:23" x14ac:dyDescent="0.2">
      <c r="W426" s="47"/>
    </row>
    <row r="427" spans="23:23" x14ac:dyDescent="0.2">
      <c r="W427" s="47"/>
    </row>
    <row r="428" spans="23:23" x14ac:dyDescent="0.2">
      <c r="W428" s="47"/>
    </row>
    <row r="429" spans="23:23" x14ac:dyDescent="0.2">
      <c r="W429" s="47"/>
    </row>
    <row r="430" spans="23:23" x14ac:dyDescent="0.2">
      <c r="W430" s="47"/>
    </row>
    <row r="431" spans="23:23" x14ac:dyDescent="0.2">
      <c r="W431" s="47"/>
    </row>
    <row r="432" spans="23:23" x14ac:dyDescent="0.2">
      <c r="W432" s="47"/>
    </row>
    <row r="433" spans="23:23" x14ac:dyDescent="0.2">
      <c r="W433" s="47"/>
    </row>
    <row r="434" spans="23:23" x14ac:dyDescent="0.2">
      <c r="W434" s="47"/>
    </row>
    <row r="435" spans="23:23" x14ac:dyDescent="0.2">
      <c r="W435" s="47"/>
    </row>
    <row r="436" spans="23:23" x14ac:dyDescent="0.2">
      <c r="W436" s="47"/>
    </row>
    <row r="437" spans="23:23" x14ac:dyDescent="0.2">
      <c r="W437" s="47"/>
    </row>
    <row r="438" spans="23:23" x14ac:dyDescent="0.2">
      <c r="W438" s="47"/>
    </row>
    <row r="439" spans="23:23" x14ac:dyDescent="0.2">
      <c r="W439" s="47"/>
    </row>
    <row r="440" spans="23:23" x14ac:dyDescent="0.2">
      <c r="W440" s="47"/>
    </row>
    <row r="441" spans="23:23" x14ac:dyDescent="0.2">
      <c r="W441" s="47"/>
    </row>
    <row r="442" spans="23:23" x14ac:dyDescent="0.2">
      <c r="W442" s="47"/>
    </row>
    <row r="443" spans="23:23" x14ac:dyDescent="0.2">
      <c r="W443" s="47"/>
    </row>
    <row r="444" spans="23:23" x14ac:dyDescent="0.2">
      <c r="W444" s="47"/>
    </row>
    <row r="445" spans="23:23" x14ac:dyDescent="0.2">
      <c r="W445" s="47"/>
    </row>
    <row r="446" spans="23:23" x14ac:dyDescent="0.2">
      <c r="W446" s="47"/>
    </row>
    <row r="447" spans="23:23" x14ac:dyDescent="0.2">
      <c r="W447" s="47"/>
    </row>
    <row r="448" spans="23:23" x14ac:dyDescent="0.2">
      <c r="W448" s="47"/>
    </row>
    <row r="449" spans="23:23" x14ac:dyDescent="0.2">
      <c r="W449" s="47"/>
    </row>
    <row r="450" spans="23:23" x14ac:dyDescent="0.2">
      <c r="W450" s="47"/>
    </row>
    <row r="451" spans="23:23" x14ac:dyDescent="0.2">
      <c r="W451" s="47"/>
    </row>
    <row r="452" spans="23:23" x14ac:dyDescent="0.2">
      <c r="W452" s="47"/>
    </row>
    <row r="453" spans="23:23" x14ac:dyDescent="0.2">
      <c r="W453" s="47"/>
    </row>
    <row r="454" spans="23:23" x14ac:dyDescent="0.2">
      <c r="W454" s="47"/>
    </row>
    <row r="455" spans="23:23" x14ac:dyDescent="0.2">
      <c r="W455" s="47"/>
    </row>
    <row r="456" spans="23:23" x14ac:dyDescent="0.2">
      <c r="W456" s="47"/>
    </row>
    <row r="457" spans="23:23" x14ac:dyDescent="0.2">
      <c r="W457" s="47"/>
    </row>
    <row r="458" spans="23:23" x14ac:dyDescent="0.2">
      <c r="W458" s="47"/>
    </row>
    <row r="459" spans="23:23" x14ac:dyDescent="0.2">
      <c r="W459" s="47"/>
    </row>
    <row r="460" spans="23:23" x14ac:dyDescent="0.2">
      <c r="W460" s="47"/>
    </row>
    <row r="461" spans="23:23" x14ac:dyDescent="0.2">
      <c r="W461" s="47"/>
    </row>
    <row r="462" spans="23:23" x14ac:dyDescent="0.2">
      <c r="W462" s="47"/>
    </row>
    <row r="463" spans="23:23" x14ac:dyDescent="0.2">
      <c r="W463" s="47"/>
    </row>
    <row r="464" spans="23:23" x14ac:dyDescent="0.2">
      <c r="W464" s="47"/>
    </row>
    <row r="465" spans="23:23" x14ac:dyDescent="0.2">
      <c r="W465" s="47"/>
    </row>
    <row r="466" spans="23:23" x14ac:dyDescent="0.2">
      <c r="W466" s="47"/>
    </row>
    <row r="467" spans="23:23" x14ac:dyDescent="0.2">
      <c r="W467" s="47"/>
    </row>
    <row r="468" spans="23:23" x14ac:dyDescent="0.2">
      <c r="W468" s="47"/>
    </row>
    <row r="469" spans="23:23" x14ac:dyDescent="0.2">
      <c r="W469" s="47"/>
    </row>
    <row r="470" spans="23:23" x14ac:dyDescent="0.2">
      <c r="W470" s="47"/>
    </row>
    <row r="471" spans="23:23" x14ac:dyDescent="0.2">
      <c r="W471" s="47"/>
    </row>
    <row r="472" spans="23:23" x14ac:dyDescent="0.2">
      <c r="W472" s="47"/>
    </row>
    <row r="473" spans="23:23" x14ac:dyDescent="0.2">
      <c r="W473" s="47"/>
    </row>
    <row r="474" spans="23:23" x14ac:dyDescent="0.2">
      <c r="W474" s="47"/>
    </row>
    <row r="475" spans="23:23" x14ac:dyDescent="0.2">
      <c r="W475" s="47"/>
    </row>
    <row r="476" spans="23:23" x14ac:dyDescent="0.2">
      <c r="W476" s="47"/>
    </row>
    <row r="477" spans="23:23" x14ac:dyDescent="0.2">
      <c r="W477" s="47"/>
    </row>
    <row r="478" spans="23:23" x14ac:dyDescent="0.2">
      <c r="W478" s="47"/>
    </row>
    <row r="479" spans="23:23" x14ac:dyDescent="0.2">
      <c r="W479" s="47"/>
    </row>
  </sheetData>
  <mergeCells count="1">
    <mergeCell ref="W4:W6"/>
  </mergeCells>
  <pageMargins left="0.63" right="0.26" top="0.68" bottom="0.56999999999999995" header="0.3" footer="0.3"/>
  <pageSetup scale="80" fitToHeight="0" orientation="landscape" r:id="rId1"/>
  <headerFooter>
    <oddHeader xml:space="preserve">&amp;LBased on 2018-19 Base 
ADM as of 3/2/2020&amp;C&amp;11New Hampshire Department of Education
Division of Educaton Analytics and Resources
Office of School Finance
Final  FY2020 
Municipal Summary of Adequacy Aid &amp;RAs of
4-1-2020
</oddHeader>
    <oddFooter>&amp;C&amp;9page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FY2020 Muni Rpt </vt:lpstr>
      <vt:lpstr>'FY2020 Muni Rpt '!Print_Area</vt:lpstr>
      <vt:lpstr>'FY2020 Muni Rpt '!Print_Titles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Leclerc, Ronald</dc:creator>
  <cp:lastModifiedBy>Leclerc, Ronald</cp:lastModifiedBy>
  <cp:lastPrinted>2020-04-15T16:45:47Z</cp:lastPrinted>
  <dcterms:created xsi:type="dcterms:W3CDTF">2020-04-15T16:44:36Z</dcterms:created>
  <dcterms:modified xsi:type="dcterms:W3CDTF">2020-04-15T16:47:25Z</dcterms:modified>
</cp:coreProperties>
</file>