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1"/>
  </bookViews>
  <sheets>
    <sheet name="VALUES 2014" sheetId="1" r:id="rId1"/>
    <sheet name="Footnotes" sheetId="2" r:id="rId2"/>
  </sheets>
  <externalReferences>
    <externalReference r:id="rId5"/>
    <externalReference r:id="rId6"/>
  </externalReferences>
  <definedNames>
    <definedName name="__123Graph_A" localSheetId="1" hidden="1">'[1]VALUES 2005'!#REF!</definedName>
    <definedName name="__123Graph_A" hidden="1">'VALUES 2014'!$B$38:$B$420</definedName>
    <definedName name="__123Graph_B" localSheetId="1" hidden="1">'[1]VALUES 2005'!#REF!</definedName>
    <definedName name="__123Graph_B" hidden="1">'VALUES 2014'!$C$38:$C$420</definedName>
    <definedName name="__123Graph_C" localSheetId="1" hidden="1">'[1]VALUES 2005'!#REF!</definedName>
    <definedName name="__123Graph_C" hidden="1">'VALUES 2014'!$D$38:$D$420</definedName>
    <definedName name="__123Graph_D" hidden="1">'VALUES 2014'!$E$38:$E$420</definedName>
    <definedName name="__123Graph_E" hidden="1">'VALUES 2014'!$H$38:$H$420</definedName>
    <definedName name="__123Graph_F" hidden="1">'VALUES 2014'!$O$38:$O$420</definedName>
    <definedName name="_D_" localSheetId="1">'[1]VALUES 2005'!#REF!</definedName>
    <definedName name="_D_">'VALUES 2014'!#REF!</definedName>
    <definedName name="_E_" localSheetId="1">'[1]VALUES 2005'!#REF!</definedName>
    <definedName name="_E_">'VALUES 2014'!#REF!</definedName>
    <definedName name="_P_" localSheetId="1">'[1]VALUES 2005'!#REF!</definedName>
    <definedName name="_P_">'VALUES 2014'!#REF!</definedName>
    <definedName name="_S_" localSheetId="1">'[1]VALUES 2005'!#REF!</definedName>
    <definedName name="_S_">'VALUES 2014'!#REF!</definedName>
    <definedName name="CAL" localSheetId="1">#REF!</definedName>
    <definedName name="OLD" localSheetId="1">#REF!</definedName>
    <definedName name="PRINT">#REF!</definedName>
    <definedName name="_xlnm.Print_Area" localSheetId="1">'Footnotes'!$A$1:$M$41</definedName>
    <definedName name="_xlnm.Print_Area" localSheetId="0">'VALUES 2014'!$E$1:$Z$412</definedName>
    <definedName name="_xlnm.Print_Titles" localSheetId="0">'VALUES 2014'!$11:$19</definedName>
    <definedName name="PRINT3">#REF!</definedName>
    <definedName name="printarea" localSheetId="1">#REF!</definedName>
    <definedName name="Sandy">'[2]BASIC INFO'!$A$13:$P$272</definedName>
    <definedName name="T_Additional_2004_Aid">#REF!</definedName>
    <definedName name="TaxWarr05Import">#REF!</definedName>
  </definedNames>
  <calcPr fullCalcOnLoad="1"/>
</workbook>
</file>

<file path=xl/sharedStrings.xml><?xml version="1.0" encoding="utf-8"?>
<sst xmlns="http://schemas.openxmlformats.org/spreadsheetml/2006/main" count="925" uniqueCount="405">
  <si>
    <t>NEW HAMPSHIRE STATE DEPARTMENT OF EDUCATION</t>
  </si>
  <si>
    <t>DIVISION OF PROGRAM SUPPORT, BUREAU OF DATA MANAGEMENT</t>
  </si>
  <si>
    <t>101 PLEASANT STREET, CONCORD NH, 03301-3852</t>
  </si>
  <si>
    <t>Phone 603-271-2778, Fax 603-271-3875</t>
  </si>
  <si>
    <t>VALUATIONS,  PROPERTY  TAX  ASSESSMENTS  AND  TAX  RATES  OF  SCHOOL  DISTRICTS</t>
  </si>
  <si>
    <t>2014 - 2015</t>
  </si>
  <si>
    <t>CTY</t>
  </si>
  <si>
    <t>SAU</t>
  </si>
  <si>
    <t>DIS</t>
  </si>
  <si>
    <t>LOC</t>
  </si>
  <si>
    <t>NET</t>
  </si>
  <si>
    <t>NET ASSESSED</t>
  </si>
  <si>
    <t>EQUALIZED</t>
  </si>
  <si>
    <t xml:space="preserve"> LOCAL</t>
  </si>
  <si>
    <t>OTHER LOCAL</t>
  </si>
  <si>
    <t>STATE</t>
  </si>
  <si>
    <t xml:space="preserve"> 2014 TAX RATES</t>
  </si>
  <si>
    <t xml:space="preserve">ASSESSED </t>
  </si>
  <si>
    <t>VALUATION FOR</t>
  </si>
  <si>
    <t>VALUATION OF</t>
  </si>
  <si>
    <t>EDUCATION</t>
  </si>
  <si>
    <t>PROPERTY TAX</t>
  </si>
  <si>
    <t>PROPERTY</t>
  </si>
  <si>
    <t xml:space="preserve">    PER $1,000 OF</t>
  </si>
  <si>
    <t xml:space="preserve">   PER $1,000 OF</t>
  </si>
  <si>
    <t>Column</t>
  </si>
  <si>
    <t xml:space="preserve">VALUATION </t>
  </si>
  <si>
    <t xml:space="preserve">STATE </t>
  </si>
  <si>
    <t>SCHOOL</t>
  </si>
  <si>
    <t>TAX</t>
  </si>
  <si>
    <t>ASSESSMENTS</t>
  </si>
  <si>
    <t xml:space="preserve">  ASSESSED VALUATION</t>
  </si>
  <si>
    <t xml:space="preserve">     EQUALIZED VALUATION</t>
  </si>
  <si>
    <t>FOR LOCAL</t>
  </si>
  <si>
    <t>DISTRICTS FOR</t>
  </si>
  <si>
    <t>ASSESSMENT</t>
  </si>
  <si>
    <t>(MUNICIPALITY</t>
  </si>
  <si>
    <r>
      <t xml:space="preserve">TAXES </t>
    </r>
    <r>
      <rPr>
        <b/>
        <vertAlign val="superscript"/>
        <sz val="12"/>
        <rFont val="Helv"/>
        <family val="0"/>
      </rPr>
      <t xml:space="preserve"> </t>
    </r>
  </si>
  <si>
    <t xml:space="preserve">TAXES ONLY </t>
  </si>
  <si>
    <t>LOCAL TAXES</t>
  </si>
  <si>
    <t xml:space="preserve">TAX ONLY </t>
  </si>
  <si>
    <t>FOR</t>
  </si>
  <si>
    <t xml:space="preserve">AND </t>
  </si>
  <si>
    <t xml:space="preserve">LOCAL </t>
  </si>
  <si>
    <t>OTHER</t>
  </si>
  <si>
    <t>TOTAL</t>
  </si>
  <si>
    <t>DISTRICT</t>
  </si>
  <si>
    <t>(WITH UTILITIES)</t>
  </si>
  <si>
    <t>(W/O UTILITIES)</t>
  </si>
  <si>
    <t>SCHOOLS</t>
  </si>
  <si>
    <t>COUNTY)</t>
  </si>
  <si>
    <t>EDUC.</t>
  </si>
  <si>
    <t>LOCAL</t>
  </si>
  <si>
    <t>TAX RATE</t>
  </si>
  <si>
    <t xml:space="preserve">    (1)</t>
  </si>
  <si>
    <t>(2)</t>
  </si>
  <si>
    <t>(3)</t>
  </si>
  <si>
    <t>(4)</t>
  </si>
  <si>
    <t>(5)</t>
  </si>
  <si>
    <t>(6)</t>
  </si>
  <si>
    <t>(7)</t>
  </si>
  <si>
    <t>(8)</t>
  </si>
  <si>
    <t>(9)</t>
  </si>
  <si>
    <t>(10)</t>
  </si>
  <si>
    <t>(11)</t>
  </si>
  <si>
    <t>(12)</t>
  </si>
  <si>
    <t>(13)</t>
  </si>
  <si>
    <t>(14)</t>
  </si>
  <si>
    <t>(15)</t>
  </si>
  <si>
    <t>ALBANY</t>
  </si>
  <si>
    <t>ALLENSTOWN</t>
  </si>
  <si>
    <t>ALTON</t>
  </si>
  <si>
    <t>AMHERST</t>
  </si>
  <si>
    <t>ANDOVER</t>
  </si>
  <si>
    <t>ASHLAND</t>
  </si>
  <si>
    <t>AUBURN</t>
  </si>
  <si>
    <t>BARNSTEAD</t>
  </si>
  <si>
    <t>BARRINGTON</t>
  </si>
  <si>
    <t>BARTLETT</t>
  </si>
  <si>
    <t>BATH</t>
  </si>
  <si>
    <t>BEDFORD</t>
  </si>
  <si>
    <t>BENTON</t>
  </si>
  <si>
    <t xml:space="preserve">BERLIN </t>
  </si>
  <si>
    <t>BETHLEHEM</t>
  </si>
  <si>
    <t>BOW</t>
  </si>
  <si>
    <t>BRENTWOOD</t>
  </si>
  <si>
    <t>BROOKLINE</t>
  </si>
  <si>
    <t>CAMPTON</t>
  </si>
  <si>
    <t>CANDIA</t>
  </si>
  <si>
    <r>
      <t xml:space="preserve">CARROLL COUNTY </t>
    </r>
    <r>
      <rPr>
        <b/>
        <vertAlign val="superscript"/>
        <sz val="16"/>
        <rFont val="Helv"/>
        <family val="0"/>
      </rPr>
      <t>A</t>
    </r>
  </si>
  <si>
    <t>HALE'S LOC.</t>
  </si>
  <si>
    <t>CHATHAM</t>
  </si>
  <si>
    <t>CHESTER</t>
  </si>
  <si>
    <t>CHESTERFIELD</t>
  </si>
  <si>
    <t>CHICHESTER</t>
  </si>
  <si>
    <t>CLAREMONT</t>
  </si>
  <si>
    <t>CLARKSVILLE</t>
  </si>
  <si>
    <t>COLEBROOK</t>
  </si>
  <si>
    <t>COLUMBIA</t>
  </si>
  <si>
    <t xml:space="preserve">CONCORD </t>
  </si>
  <si>
    <t>CONTOOCOOK VALLEY</t>
  </si>
  <si>
    <t>ANTRIM</t>
  </si>
  <si>
    <t>BENNINGTON</t>
  </si>
  <si>
    <t>DUBLIN</t>
  </si>
  <si>
    <t>FRANCESTOWN</t>
  </si>
  <si>
    <t>GREENFIELD</t>
  </si>
  <si>
    <t>HANCOCK</t>
  </si>
  <si>
    <t>PETERBOROUGH</t>
  </si>
  <si>
    <t>SHARON</t>
  </si>
  <si>
    <t>TEMPLE</t>
  </si>
  <si>
    <t>CONWAY</t>
  </si>
  <si>
    <r>
      <t xml:space="preserve">COOS COUNTY </t>
    </r>
    <r>
      <rPr>
        <b/>
        <vertAlign val="superscript"/>
        <sz val="16"/>
        <rFont val="Helv"/>
        <family val="0"/>
      </rPr>
      <t>A</t>
    </r>
  </si>
  <si>
    <t>CAMBRIDGE</t>
  </si>
  <si>
    <t>DIX GRANT</t>
  </si>
  <si>
    <t>DIXVILLE</t>
  </si>
  <si>
    <t>MARTIN'S LOC.</t>
  </si>
  <si>
    <t>MILLSFIELD</t>
  </si>
  <si>
    <t>ODELL</t>
  </si>
  <si>
    <t>PINKHAMS GRANT</t>
  </si>
  <si>
    <t>SUCCESS</t>
  </si>
  <si>
    <t>WENTWORTH LOC.</t>
  </si>
  <si>
    <t>CORNISH</t>
  </si>
  <si>
    <t>CROYDON</t>
  </si>
  <si>
    <t>DEERFIELD</t>
  </si>
  <si>
    <t>DERRY</t>
  </si>
  <si>
    <t>DOVER</t>
  </si>
  <si>
    <r>
      <t xml:space="preserve">DRESDEN  </t>
    </r>
    <r>
      <rPr>
        <b/>
        <vertAlign val="superscript"/>
        <sz val="16"/>
        <rFont val="Helv"/>
        <family val="0"/>
      </rPr>
      <t>B</t>
    </r>
  </si>
  <si>
    <t>XXXXXXXXXXXX</t>
  </si>
  <si>
    <t>XXXXXXXXXX</t>
  </si>
  <si>
    <t>XXXXXXXXXXX</t>
  </si>
  <si>
    <t>XXXXXX</t>
  </si>
  <si>
    <t>HANOVER</t>
  </si>
  <si>
    <t>NORWICH,VT</t>
  </si>
  <si>
    <t>DUMMER</t>
  </si>
  <si>
    <t>DUNBARTON</t>
  </si>
  <si>
    <t>EAST KINGSTON</t>
  </si>
  <si>
    <t>EATON</t>
  </si>
  <si>
    <t>ELLSWORTH</t>
  </si>
  <si>
    <t>EPPING</t>
  </si>
  <si>
    <t>EPSOM</t>
  </si>
  <si>
    <t>ERROL</t>
  </si>
  <si>
    <t>EXETER</t>
  </si>
  <si>
    <r>
      <t>EXETER REG COOP</t>
    </r>
    <r>
      <rPr>
        <b/>
        <vertAlign val="superscript"/>
        <sz val="12"/>
        <rFont val="Helv"/>
        <family val="0"/>
      </rPr>
      <t xml:space="preserve">  </t>
    </r>
    <r>
      <rPr>
        <b/>
        <vertAlign val="superscript"/>
        <sz val="16"/>
        <rFont val="Helv"/>
        <family val="0"/>
      </rPr>
      <t>C</t>
    </r>
  </si>
  <si>
    <t>KENSINGTON</t>
  </si>
  <si>
    <t>NEWFIELDS</t>
  </si>
  <si>
    <t>STRATHAM</t>
  </si>
  <si>
    <t>FALL MOUNTAIN REG</t>
  </si>
  <si>
    <t>ACWORTH</t>
  </si>
  <si>
    <t>ALSTEAD</t>
  </si>
  <si>
    <t>CHARLESTOWN</t>
  </si>
  <si>
    <t>LANGDON</t>
  </si>
  <si>
    <t>WALPOLE</t>
  </si>
  <si>
    <t>FARMINGTON</t>
  </si>
  <si>
    <t>FRANKLIN</t>
  </si>
  <si>
    <t>FREEDOM</t>
  </si>
  <si>
    <t>FREMONT</t>
  </si>
  <si>
    <t>GILFORD</t>
  </si>
  <si>
    <t>GILMANTON</t>
  </si>
  <si>
    <t>GOFFSTOWN</t>
  </si>
  <si>
    <t>GRS COOP</t>
  </si>
  <si>
    <t>GORHAM</t>
  </si>
  <si>
    <t>RANDOLPH</t>
  </si>
  <si>
    <t>SHELBURNE</t>
  </si>
  <si>
    <t xml:space="preserve">GOSHEN-LEMPSTER </t>
  </si>
  <si>
    <t>GOSHEN</t>
  </si>
  <si>
    <t>LEMPSTER</t>
  </si>
  <si>
    <t>GOV WENTWORTH</t>
  </si>
  <si>
    <t>BROOKFIELD</t>
  </si>
  <si>
    <t>EFFINGHAM</t>
  </si>
  <si>
    <t>NEW DURHAM</t>
  </si>
  <si>
    <t>OSSIPEE</t>
  </si>
  <si>
    <t>TUFTONBORO</t>
  </si>
  <si>
    <t>WOLFEBORO</t>
  </si>
  <si>
    <t>GRANTHAM</t>
  </si>
  <si>
    <t>GREENLAND</t>
  </si>
  <si>
    <t>HAMPSTEAD</t>
  </si>
  <si>
    <t>HAMPTON</t>
  </si>
  <si>
    <t>HAMPTON FALLS</t>
  </si>
  <si>
    <t>HARRISVILLE</t>
  </si>
  <si>
    <t>HART'S LOCATION</t>
  </si>
  <si>
    <t>HAVERHILL COOP</t>
  </si>
  <si>
    <t>HENNIKER</t>
  </si>
  <si>
    <t>HILL</t>
  </si>
  <si>
    <t>HILLSBORO-DEERING</t>
  </si>
  <si>
    <t>DEERING</t>
  </si>
  <si>
    <t>HILLSBORO</t>
  </si>
  <si>
    <t>HINSDALE</t>
  </si>
  <si>
    <t>HOLDERNESS</t>
  </si>
  <si>
    <t>HOLLIS</t>
  </si>
  <si>
    <r>
      <t xml:space="preserve">HOLLIS/BROOKLINE </t>
    </r>
    <r>
      <rPr>
        <b/>
        <vertAlign val="superscript"/>
        <sz val="12"/>
        <rFont val="Helv"/>
        <family val="0"/>
      </rPr>
      <t xml:space="preserve"> </t>
    </r>
    <r>
      <rPr>
        <b/>
        <vertAlign val="superscript"/>
        <sz val="16"/>
        <rFont val="Helv"/>
        <family val="0"/>
      </rPr>
      <t>C</t>
    </r>
  </si>
  <si>
    <t>HOOKSETT</t>
  </si>
  <si>
    <t>HOPKINTON</t>
  </si>
  <si>
    <t>HUDSON</t>
  </si>
  <si>
    <t>INTER-LAKES COOP</t>
  </si>
  <si>
    <t>CENTER HARBOR</t>
  </si>
  <si>
    <t>MEREDITH</t>
  </si>
  <si>
    <t>SANDWICH</t>
  </si>
  <si>
    <t>JACKSON</t>
  </si>
  <si>
    <t xml:space="preserve">JAFFREY-RINDGE </t>
  </si>
  <si>
    <t>JAFFREY</t>
  </si>
  <si>
    <t>RINDGE</t>
  </si>
  <si>
    <r>
      <t>JOHN STARK REG</t>
    </r>
    <r>
      <rPr>
        <b/>
        <vertAlign val="superscript"/>
        <sz val="12"/>
        <rFont val="Helv"/>
        <family val="0"/>
      </rPr>
      <t xml:space="preserve">  </t>
    </r>
    <r>
      <rPr>
        <b/>
        <vertAlign val="superscript"/>
        <sz val="16"/>
        <rFont val="Helv"/>
        <family val="0"/>
      </rPr>
      <t>C</t>
    </r>
  </si>
  <si>
    <t>WEARE</t>
  </si>
  <si>
    <t>KEARSARGE REG</t>
  </si>
  <si>
    <t>BRADFORD</t>
  </si>
  <si>
    <t>NEW LONDON</t>
  </si>
  <si>
    <t>NEWBURY</t>
  </si>
  <si>
    <t>SPRINGFIELD</t>
  </si>
  <si>
    <t>SUTTON</t>
  </si>
  <si>
    <t>WARNER</t>
  </si>
  <si>
    <t>WILMOT</t>
  </si>
  <si>
    <t>KEENE</t>
  </si>
  <si>
    <t>LACONIA</t>
  </si>
  <si>
    <t>LAFAYETTE REG</t>
  </si>
  <si>
    <t>EASTON</t>
  </si>
  <si>
    <t>FRANCONIA</t>
  </si>
  <si>
    <t>SUGAR HILL</t>
  </si>
  <si>
    <t>LANDAFF</t>
  </si>
  <si>
    <t>LEBANON</t>
  </si>
  <si>
    <t xml:space="preserve">LINCOLN-WOODSTOCK   </t>
  </si>
  <si>
    <t>LINCOLN</t>
  </si>
  <si>
    <t>WOODSTOCK</t>
  </si>
  <si>
    <t>LISBON REG</t>
  </si>
  <si>
    <t>LISBON</t>
  </si>
  <si>
    <t>LYMAN</t>
  </si>
  <si>
    <t>LITCHFIELD</t>
  </si>
  <si>
    <t>LITTLETON</t>
  </si>
  <si>
    <t>LONDONDERRY</t>
  </si>
  <si>
    <t>LYME</t>
  </si>
  <si>
    <t>MADISON</t>
  </si>
  <si>
    <t>MANCHESTER</t>
  </si>
  <si>
    <t>MARLBORO</t>
  </si>
  <si>
    <t>MARLOW</t>
  </si>
  <si>
    <t>MASCENIC REG</t>
  </si>
  <si>
    <t>GREENVILLE</t>
  </si>
  <si>
    <t>NEW IPSWICH</t>
  </si>
  <si>
    <t>MASCOMA VALLEY REG</t>
  </si>
  <si>
    <t>CANAAN</t>
  </si>
  <si>
    <t>DORCHESTER</t>
  </si>
  <si>
    <t>ENFIELD</t>
  </si>
  <si>
    <t>GRAFTON</t>
  </si>
  <si>
    <t>ORANGE</t>
  </si>
  <si>
    <t>MASON</t>
  </si>
  <si>
    <t>MERRIMACK</t>
  </si>
  <si>
    <t>MERRIMACK VALLEY</t>
  </si>
  <si>
    <t>BOSCAWEN</t>
  </si>
  <si>
    <t>LOUDON</t>
  </si>
  <si>
    <r>
      <t xml:space="preserve">PENACOOK  </t>
    </r>
    <r>
      <rPr>
        <b/>
        <vertAlign val="superscript"/>
        <sz val="16"/>
        <color indexed="8"/>
        <rFont val="Helv"/>
        <family val="0"/>
      </rPr>
      <t>K</t>
    </r>
  </si>
  <si>
    <t>SALISBURY</t>
  </si>
  <si>
    <t>WEBSTER</t>
  </si>
  <si>
    <t>MIDDLETON</t>
  </si>
  <si>
    <t>MILAN</t>
  </si>
  <si>
    <t>MILFORD</t>
  </si>
  <si>
    <t>MILTON</t>
  </si>
  <si>
    <t>MONADNOCK REG</t>
  </si>
  <si>
    <t>FITZWILLIAM</t>
  </si>
  <si>
    <t>GILSUM</t>
  </si>
  <si>
    <t>RICHMOND</t>
  </si>
  <si>
    <t>ROXBURY</t>
  </si>
  <si>
    <t>SWANZEY</t>
  </si>
  <si>
    <t>TROY</t>
  </si>
  <si>
    <t>MONROE</t>
  </si>
  <si>
    <t>MONT VERNON</t>
  </si>
  <si>
    <t>MOULTONBOROUGH</t>
  </si>
  <si>
    <t>NASHUA</t>
  </si>
  <si>
    <t>NELSON</t>
  </si>
  <si>
    <t>NEW BOSTON</t>
  </si>
  <si>
    <t>NEW CASTLE</t>
  </si>
  <si>
    <t>NEWFOUND AREA</t>
  </si>
  <si>
    <t>ALEXANDRIA</t>
  </si>
  <si>
    <t>BRIDGEWATER</t>
  </si>
  <si>
    <t>BRISTOL</t>
  </si>
  <si>
    <t>DANBURY</t>
  </si>
  <si>
    <t>GROTON</t>
  </si>
  <si>
    <t>HEBRON</t>
  </si>
  <si>
    <t>NEW HAMPTON</t>
  </si>
  <si>
    <t>NEWINGTON</t>
  </si>
  <si>
    <t>NEWMARKET</t>
  </si>
  <si>
    <t>NEWPORT</t>
  </si>
  <si>
    <t>NORTH HAMPTON</t>
  </si>
  <si>
    <t>NORTHUMBERLAND</t>
  </si>
  <si>
    <t>NORTHWOOD</t>
  </si>
  <si>
    <t>NOTTINGHAM</t>
  </si>
  <si>
    <t>ORFORD-Rivendell SD,VT</t>
  </si>
  <si>
    <t>OYSTER RIVER COOP</t>
  </si>
  <si>
    <t>DURHAM</t>
  </si>
  <si>
    <t>LEE</t>
  </si>
  <si>
    <t>MADBURY</t>
  </si>
  <si>
    <t>PELHAM</t>
  </si>
  <si>
    <t>PEMBROKE</t>
  </si>
  <si>
    <r>
      <t>PEMI-BAKER COOP</t>
    </r>
    <r>
      <rPr>
        <b/>
        <vertAlign val="superscript"/>
        <sz val="12"/>
        <rFont val="Helv"/>
        <family val="0"/>
      </rPr>
      <t xml:space="preserve">  </t>
    </r>
    <r>
      <rPr>
        <b/>
        <vertAlign val="superscript"/>
        <sz val="16"/>
        <rFont val="Helv"/>
        <family val="0"/>
      </rPr>
      <t>C</t>
    </r>
  </si>
  <si>
    <t>PLYMOUTH</t>
  </si>
  <si>
    <t>RUMNEY</t>
  </si>
  <si>
    <t>THORNTON</t>
  </si>
  <si>
    <t>WENTWORTH</t>
  </si>
  <si>
    <t>PIERMONT</t>
  </si>
  <si>
    <t>PITTSBURG</t>
  </si>
  <si>
    <t>PITTSFIELD</t>
  </si>
  <si>
    <t>PLAINFIELD</t>
  </si>
  <si>
    <t>PORTSMOUTH</t>
  </si>
  <si>
    <r>
      <t>PROFILE</t>
    </r>
    <r>
      <rPr>
        <b/>
        <vertAlign val="superscript"/>
        <sz val="12"/>
        <rFont val="Helv"/>
        <family val="0"/>
      </rPr>
      <t xml:space="preserve">   </t>
    </r>
    <r>
      <rPr>
        <b/>
        <vertAlign val="superscript"/>
        <sz val="16"/>
        <rFont val="Helv"/>
        <family val="0"/>
      </rPr>
      <t>C</t>
    </r>
  </si>
  <si>
    <t xml:space="preserve">   EASTON</t>
  </si>
  <si>
    <t xml:space="preserve">   FRANCONIA</t>
  </si>
  <si>
    <t xml:space="preserve">   SUGAR HILL</t>
  </si>
  <si>
    <t>RAYMOND</t>
  </si>
  <si>
    <t>ROCHESTER</t>
  </si>
  <si>
    <t>ROLLINSFORD</t>
  </si>
  <si>
    <t>RYE</t>
  </si>
  <si>
    <t>SALEM</t>
  </si>
  <si>
    <t>SANBORN REG</t>
  </si>
  <si>
    <t>KINGSTON</t>
  </si>
  <si>
    <t>NEWTON</t>
  </si>
  <si>
    <t>SEABROOK</t>
  </si>
  <si>
    <t>SHAKER REG</t>
  </si>
  <si>
    <t>BELMONT</t>
  </si>
  <si>
    <t>CANTERBURY</t>
  </si>
  <si>
    <t>SOMERSWORTH</t>
  </si>
  <si>
    <r>
      <t>SOUHEGAN COOP</t>
    </r>
    <r>
      <rPr>
        <b/>
        <vertAlign val="superscript"/>
        <sz val="12"/>
        <rFont val="Helv"/>
        <family val="0"/>
      </rPr>
      <t xml:space="preserve">  </t>
    </r>
    <r>
      <rPr>
        <b/>
        <vertAlign val="superscript"/>
        <sz val="16"/>
        <rFont val="Helv"/>
        <family val="0"/>
      </rPr>
      <t>C</t>
    </r>
  </si>
  <si>
    <t>SOUTH HAMPTON</t>
  </si>
  <si>
    <t>STARK</t>
  </si>
  <si>
    <t>STEWARTSTOWN</t>
  </si>
  <si>
    <t>STODDARD</t>
  </si>
  <si>
    <t>STRAFFORD</t>
  </si>
  <si>
    <t xml:space="preserve">STRATFORD </t>
  </si>
  <si>
    <t>SULLIVAN</t>
  </si>
  <si>
    <t>SUNAPEE</t>
  </si>
  <si>
    <t>SURRY</t>
  </si>
  <si>
    <t>TAMWORTH</t>
  </si>
  <si>
    <t>TIMBERLANE REG</t>
  </si>
  <si>
    <t>ATKINSON</t>
  </si>
  <si>
    <t>DANVILLE</t>
  </si>
  <si>
    <t>PLAISTOW</t>
  </si>
  <si>
    <t>SANDOWN</t>
  </si>
  <si>
    <t>UNITY</t>
  </si>
  <si>
    <t>WAKEFIELD</t>
  </si>
  <si>
    <t>WARREN</t>
  </si>
  <si>
    <t>WASHINGTON</t>
  </si>
  <si>
    <t>WATERVILLE VALLEY</t>
  </si>
  <si>
    <t>WESTMORELAND</t>
  </si>
  <si>
    <t>WHITE MTNS REG</t>
  </si>
  <si>
    <t>CARROLL</t>
  </si>
  <si>
    <t>DALTON</t>
  </si>
  <si>
    <t>JEFFERSON</t>
  </si>
  <si>
    <t>LANCASTER</t>
  </si>
  <si>
    <t>WHITEFIELD</t>
  </si>
  <si>
    <r>
      <t>WILTON-LYNDEBORO</t>
    </r>
    <r>
      <rPr>
        <b/>
        <vertAlign val="superscript"/>
        <sz val="16"/>
        <color indexed="8"/>
        <rFont val="Helv"/>
        <family val="0"/>
      </rPr>
      <t xml:space="preserve">  </t>
    </r>
  </si>
  <si>
    <t>LYNDEBOROUGH</t>
  </si>
  <si>
    <t>WILTON</t>
  </si>
  <si>
    <t>WINCHESTER</t>
  </si>
  <si>
    <t>WINDHAM</t>
  </si>
  <si>
    <t>WINDSOR</t>
  </si>
  <si>
    <r>
      <t>WINNACUNNET COOP</t>
    </r>
    <r>
      <rPr>
        <b/>
        <vertAlign val="superscript"/>
        <sz val="12"/>
        <rFont val="Helv"/>
        <family val="0"/>
      </rPr>
      <t xml:space="preserve">  </t>
    </r>
    <r>
      <rPr>
        <b/>
        <vertAlign val="superscript"/>
        <sz val="16"/>
        <rFont val="Helv"/>
        <family val="0"/>
      </rPr>
      <t>C</t>
    </r>
  </si>
  <si>
    <t>WINNISQUAM REG</t>
  </si>
  <si>
    <t>NORTHFIELD</t>
  </si>
  <si>
    <t>SANBORNTON</t>
  </si>
  <si>
    <t>TILTON</t>
  </si>
  <si>
    <t xml:space="preserve"> </t>
  </si>
  <si>
    <t>D</t>
  </si>
  <si>
    <t>E</t>
  </si>
  <si>
    <t>F</t>
  </si>
  <si>
    <t>G</t>
  </si>
  <si>
    <t>H</t>
  </si>
  <si>
    <t>J</t>
  </si>
  <si>
    <t>TOTALS</t>
  </si>
  <si>
    <r>
      <t>Statistics:</t>
    </r>
    <r>
      <rPr>
        <b/>
        <vertAlign val="superscript"/>
        <sz val="14"/>
        <rFont val="Helv"/>
        <family val="0"/>
      </rPr>
      <t xml:space="preserve"> </t>
    </r>
  </si>
  <si>
    <t>State Average</t>
  </si>
  <si>
    <t>Minimum</t>
  </si>
  <si>
    <t>Median</t>
  </si>
  <si>
    <t>Maximum</t>
  </si>
  <si>
    <t>PLEASE NOTE: Tax rates shown for Cooperative School Districts are not actual tax rates. They are weighted averages for the towns within that Cooperative.</t>
  </si>
  <si>
    <t>Other footnotes and explanations are on the next page.</t>
  </si>
  <si>
    <t xml:space="preserve">New Hampshire State Department Of Education </t>
  </si>
  <si>
    <t xml:space="preserve">Valuations, Property Tax Assessments And Tax Rates Of School Districts </t>
  </si>
  <si>
    <t>2014-2015</t>
  </si>
  <si>
    <t>FOOTNOTES</t>
  </si>
  <si>
    <t>A</t>
  </si>
  <si>
    <t xml:space="preserve">Carroll and Coos County Commissioners perform administrative functions for populated unincorporated places in Coos and Carroll counties.  </t>
  </si>
  <si>
    <t>B</t>
  </si>
  <si>
    <t>Hanover’s share of the Dresden assessment is included in the figure for Hanover School District; the Dresden figures are for reference only.</t>
  </si>
  <si>
    <t>C</t>
  </si>
  <si>
    <t>All figures for Exeter Region Coop, Hollis/Brookline Coop, John Stark Regional, Pemi-Baker Coop, Profile, Souhegan Coop and Winnacunnet Coop school districts are shown for reference only.  The total Tax Assessments and Valuations for these towns are shown under (1) Brentwood, East Kingston, Exeter, Kensington, Newfields, and Stratham, (2) Brookline and Hollis, (3) Henniker and Weare, (4) Ashland, Campton, Holderness, Plymouth, Rumney, Thornton and Wentworth, (5) Bethlehem and Lafayette Regional, (6) Amherst and Mont Vernon, (7) Hampton, Hampton Falls, North Hampton and Seabrook.</t>
  </si>
  <si>
    <r>
      <t xml:space="preserve">Represents 2014 Equalized Valuation including utilities &amp; railroads of all communities organized as school districts. The total 2014 Equalized Valuation with utilities of the State (including unincorporated places not listed) was </t>
    </r>
    <r>
      <rPr>
        <sz val="8"/>
        <color indexed="8"/>
        <rFont val="Arial"/>
        <family val="2"/>
      </rPr>
      <t>$160,572,108,680.</t>
    </r>
  </si>
  <si>
    <r>
      <t xml:space="preserve">Represents 2014 Equalized Valuation not including utilities &amp; railroads of all communities organized as school districts. The total 2014 Equalized Valuation without utilities of the State (including unincorporated places not listed) was </t>
    </r>
    <r>
      <rPr>
        <sz val="8"/>
        <color indexed="8"/>
        <rFont val="Arial"/>
        <family val="2"/>
      </rPr>
      <t>$154,981,484,753.</t>
    </r>
  </si>
  <si>
    <t>Represents 2014 Local Property Taxes Assessed for Schools for all communities organized as school districts.  Negative assessments are included in the sum.</t>
  </si>
  <si>
    <t>Represents 2014 Local Property Taxes Assessed for Town and County Tax Rates.  Negative assessments are included in the sum.</t>
  </si>
  <si>
    <r>
      <t>Represents 2014 State Property Taxes Assessed for Schools for all communities organized as school districts. The total State Property Tax Assessment for the State includes</t>
    </r>
    <r>
      <rPr>
        <b/>
        <sz val="8"/>
        <rFont val="Arial"/>
        <family val="2"/>
      </rPr>
      <t xml:space="preserve"> </t>
    </r>
    <r>
      <rPr>
        <sz val="8"/>
        <color indexed="8"/>
        <rFont val="Arial"/>
        <family val="2"/>
      </rPr>
      <t>$35,135 f</t>
    </r>
    <r>
      <rPr>
        <sz val="8"/>
        <rFont val="Arial"/>
        <family val="2"/>
      </rPr>
      <t xml:space="preserve">rom unincorporated places that are not listed for a total of </t>
    </r>
    <r>
      <rPr>
        <sz val="8"/>
        <color indexed="8"/>
        <rFont val="Arial"/>
        <family val="2"/>
      </rPr>
      <t>$363,318,153.</t>
    </r>
  </si>
  <si>
    <t>Carroll County District and Coos County District communities have been excluded from calculation of the statistics.</t>
  </si>
  <si>
    <t>K</t>
  </si>
  <si>
    <r>
      <t>District received an additional</t>
    </r>
    <r>
      <rPr>
        <sz val="8"/>
        <color indexed="8"/>
        <rFont val="Arial"/>
        <family val="2"/>
      </rPr>
      <t xml:space="preserve"> $56,483.</t>
    </r>
    <r>
      <rPr>
        <sz val="8"/>
        <rFont val="Arial"/>
        <family val="2"/>
      </rPr>
      <t xml:space="preserve">  This, in lieu of a tax payment from the hydro plant, reduced Penacook's school assessment. ("In lieu of tax payments" usually reduce the municipal assessment.)</t>
    </r>
  </si>
  <si>
    <t>EXPLANATIONS</t>
  </si>
  <si>
    <t>Basis for the computation of Local Property Taxes as shown on individual property tax bills.</t>
  </si>
  <si>
    <t>Basis for the computation of the State Education Tax as shown on individual property tax bills.</t>
  </si>
  <si>
    <t>The equalized valuations represent the fair market value of most property. The equalized value of current use property is equal to the value of property that would generate the same tax revenue. Equalized valuations and tax rates are comparable from town to town and used for state reports.</t>
  </si>
  <si>
    <t>Basis for “Equalized” State Education Tax Rate. (See Explanation for Column 3.)</t>
  </si>
  <si>
    <t>The amount of money to be raised by Local Property Taxes for schools.</t>
  </si>
  <si>
    <t>The amount of money to be raised by Local Property Taxes for other services (town and county).</t>
  </si>
  <si>
    <t>The amount of money to be raised by the Statewide Enhanced Education Tax. In places with two or fewer students the Statewide Enhanced Education Tax assessment may be more than the state budget.  When this happens the excess is applied to the local education and other local budget.  The result may be negative assessments and tax rates.</t>
  </si>
  <si>
    <t>Local Education Tax Assessments is derived by dividing Column 5 by Column 1 and converting to rates per $1,000.</t>
  </si>
  <si>
    <t>Other Local Tax Assessments for other services is derived by dividing Column 6 by Column 1and converting to rates per $1,000.</t>
  </si>
  <si>
    <t>Derived by dividing Column 7 by Column 2 and converting to a $1000 rate. In a few cases the assessed valuation of a school district differs slightly from the assessed valuation of the town or city due to property “set-offs” from one town or city to another.  All assessed valuations reported in this study are those applicable to school districts.  Total tax rates appearing in this report may differ from actual tax rates, by a penny or so, due to these set-offs, and rounding of  and conversion to rates per thousand.</t>
  </si>
  <si>
    <t>Total Assessed Tax Rates consist of the sum of all Local and State Tax Rates.</t>
  </si>
  <si>
    <t>Equalized Local Education Tax Rates are derived by dividing Column 5 by Column 3 and converting to a $1,000 rate.</t>
  </si>
  <si>
    <t>Equalized Local Tax Rates for other services are derived by dividing Column 6 by Column 3 and converting to a $1,000 rate.</t>
  </si>
  <si>
    <t>Derived by dividing Column 7 by Column 4.</t>
  </si>
  <si>
    <t>Total Equalized Tax Rate consists of the sum of all Local and State Equalized Tax Rates.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</si>
</sst>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0_)"/>
    <numFmt numFmtId="167" formatCode="_(* #,##0_);_(* \(#,##0\);_(* &quot;-&quot;??_);_(@_)"/>
    <numFmt numFmtId="168" formatCode="0.00_)"/>
  </numFmts>
  <fonts count="56">
    <font>
      <sz val="12"/>
      <name val="Helv"/>
      <family val="0"/>
    </font>
    <font>
      <sz val="11"/>
      <color indexed="8"/>
      <name val="Calibri"/>
      <family val="2"/>
    </font>
    <font>
      <b/>
      <sz val="12"/>
      <name val="Helv"/>
      <family val="0"/>
    </font>
    <font>
      <b/>
      <sz val="12"/>
      <color indexed="8"/>
      <name val="Helv"/>
      <family val="0"/>
    </font>
    <font>
      <b/>
      <sz val="12"/>
      <color indexed="10"/>
      <name val="Helv"/>
      <family val="0"/>
    </font>
    <font>
      <sz val="12"/>
      <color indexed="8"/>
      <name val="Helv"/>
      <family val="0"/>
    </font>
    <font>
      <b/>
      <sz val="14"/>
      <name val="Helv"/>
      <family val="0"/>
    </font>
    <font>
      <b/>
      <vertAlign val="superscript"/>
      <sz val="12"/>
      <name val="Helv"/>
      <family val="0"/>
    </font>
    <font>
      <b/>
      <sz val="10"/>
      <name val="Helv"/>
      <family val="0"/>
    </font>
    <font>
      <b/>
      <vertAlign val="superscript"/>
      <sz val="16"/>
      <name val="Helv"/>
      <family val="0"/>
    </font>
    <font>
      <sz val="7.5"/>
      <name val="Elite"/>
      <family val="0"/>
    </font>
    <font>
      <b/>
      <vertAlign val="superscript"/>
      <sz val="16"/>
      <color indexed="8"/>
      <name val="Helv"/>
      <family val="0"/>
    </font>
    <font>
      <b/>
      <vertAlign val="superscript"/>
      <sz val="14"/>
      <name val="Helv"/>
      <family val="0"/>
    </font>
    <font>
      <b/>
      <sz val="14"/>
      <color indexed="8"/>
      <name val="Helv"/>
      <family val="0"/>
    </font>
    <font>
      <sz val="12"/>
      <name val="Arial"/>
      <family val="2"/>
    </font>
    <font>
      <sz val="10"/>
      <name val="MS Sans Serif"/>
      <family val="2"/>
    </font>
    <font>
      <sz val="10"/>
      <color indexed="8"/>
      <name val="Arial"/>
      <family val="2"/>
    </font>
    <font>
      <sz val="8"/>
      <name val="Arial"/>
      <family val="2"/>
    </font>
    <font>
      <b/>
      <sz val="9"/>
      <name val="Arial"/>
      <family val="2"/>
    </font>
    <font>
      <b/>
      <sz val="8"/>
      <name val="Arial"/>
      <family val="2"/>
    </font>
    <font>
      <sz val="8"/>
      <name val="Helv"/>
      <family val="0"/>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64" fontId="0" fillId="0" borderId="0">
      <alignment/>
      <protection/>
    </xf>
    <xf numFmtId="0" fontId="14" fillId="0" borderId="0">
      <alignment/>
      <protection/>
    </xf>
    <xf numFmtId="0" fontId="15" fillId="0" borderId="0">
      <alignment/>
      <protection/>
    </xf>
    <xf numFmtId="0" fontId="51" fillId="0" borderId="0">
      <alignment/>
      <protection/>
    </xf>
    <xf numFmtId="0" fontId="1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0">
    <xf numFmtId="164" fontId="0" fillId="0" borderId="0" xfId="0" applyAlignment="1">
      <alignment/>
    </xf>
    <xf numFmtId="164" fontId="2" fillId="0" borderId="0" xfId="0" applyFont="1" applyAlignment="1">
      <alignment/>
    </xf>
    <xf numFmtId="164" fontId="2" fillId="0" borderId="0" xfId="0" applyFont="1" applyAlignment="1" applyProtection="1">
      <alignment horizontal="left"/>
      <protection locked="0"/>
    </xf>
    <xf numFmtId="164" fontId="2" fillId="0" borderId="0" xfId="0" applyFont="1" applyAlignment="1" applyProtection="1">
      <alignment/>
      <protection locked="0"/>
    </xf>
    <xf numFmtId="164" fontId="3" fillId="0" borderId="0" xfId="0" applyFont="1" applyAlignment="1">
      <alignment/>
    </xf>
    <xf numFmtId="164" fontId="2" fillId="0" borderId="0" xfId="0" applyFont="1" applyAlignment="1">
      <alignment/>
    </xf>
    <xf numFmtId="37" fontId="2" fillId="0" borderId="0" xfId="0" applyNumberFormat="1" applyFont="1" applyAlignment="1" applyProtection="1">
      <alignment/>
      <protection/>
    </xf>
    <xf numFmtId="164" fontId="0" fillId="0" borderId="0" xfId="0" applyFont="1" applyAlignment="1" applyProtection="1">
      <alignment horizontal="left"/>
      <protection locked="0"/>
    </xf>
    <xf numFmtId="164" fontId="0" fillId="0" borderId="0" xfId="0" applyFont="1" applyAlignment="1">
      <alignment/>
    </xf>
    <xf numFmtId="164" fontId="0" fillId="0" borderId="0" xfId="0" applyFont="1" applyAlignment="1" applyProtection="1">
      <alignment/>
      <protection/>
    </xf>
    <xf numFmtId="164" fontId="0" fillId="0" borderId="0" xfId="0" applyFont="1" applyAlignment="1" applyProtection="1">
      <alignment/>
      <protection locked="0"/>
    </xf>
    <xf numFmtId="164" fontId="5" fillId="0" borderId="0" xfId="0" applyFont="1" applyAlignment="1">
      <alignment/>
    </xf>
    <xf numFmtId="164" fontId="2" fillId="0" borderId="0" xfId="0" applyFont="1" applyAlignment="1" applyProtection="1">
      <alignment/>
      <protection/>
    </xf>
    <xf numFmtId="37" fontId="2" fillId="0" borderId="0" xfId="0" applyNumberFormat="1" applyFont="1" applyAlignment="1" applyProtection="1">
      <alignment/>
      <protection/>
    </xf>
    <xf numFmtId="164" fontId="2" fillId="0" borderId="0" xfId="0" applyFont="1" applyAlignment="1">
      <alignment horizontal="left"/>
    </xf>
    <xf numFmtId="164" fontId="2" fillId="0" borderId="0" xfId="0" applyFont="1" applyAlignment="1">
      <alignment horizontal="center"/>
    </xf>
    <xf numFmtId="164" fontId="2" fillId="0" borderId="0" xfId="0" applyFont="1" applyAlignment="1" applyProtection="1">
      <alignment horizontal="center"/>
      <protection locked="0"/>
    </xf>
    <xf numFmtId="164" fontId="2" fillId="0" borderId="0" xfId="0" applyFont="1" applyAlignment="1" quotePrefix="1">
      <alignment horizontal="center"/>
    </xf>
    <xf numFmtId="164" fontId="3" fillId="0" borderId="0" xfId="0" applyFont="1" applyAlignment="1" quotePrefix="1">
      <alignment horizontal="center"/>
    </xf>
    <xf numFmtId="164" fontId="2" fillId="0" borderId="0" xfId="0" applyFont="1" applyAlignment="1">
      <alignment horizontal="centerContinuous"/>
    </xf>
    <xf numFmtId="164" fontId="2" fillId="0" borderId="0" xfId="0" applyFont="1" applyAlignment="1" applyProtection="1">
      <alignment horizontal="center"/>
      <protection/>
    </xf>
    <xf numFmtId="164" fontId="2" fillId="0" borderId="0" xfId="0" applyFont="1" applyAlignment="1" applyProtection="1" quotePrefix="1">
      <alignment horizontal="center"/>
      <protection locked="0"/>
    </xf>
    <xf numFmtId="164" fontId="3" fillId="0" borderId="0" xfId="0" applyFont="1" applyAlignment="1">
      <alignment horizontal="center"/>
    </xf>
    <xf numFmtId="164" fontId="2" fillId="0" borderId="0" xfId="0" applyFont="1" applyAlignment="1" applyProtection="1">
      <alignment horizontal="centerContinuous"/>
      <protection locked="0"/>
    </xf>
    <xf numFmtId="164" fontId="8" fillId="0" borderId="0" xfId="0" applyFont="1" applyAlignment="1" applyProtection="1">
      <alignment horizontal="center"/>
      <protection locked="0"/>
    </xf>
    <xf numFmtId="164" fontId="3" fillId="0" borderId="0" xfId="0" applyFont="1" applyAlignment="1" applyProtection="1">
      <alignment horizontal="center"/>
      <protection locked="0"/>
    </xf>
    <xf numFmtId="39" fontId="2" fillId="0" borderId="0" xfId="0" applyNumberFormat="1" applyFont="1" applyAlignment="1" applyProtection="1">
      <alignment/>
      <protection/>
    </xf>
    <xf numFmtId="39" fontId="3" fillId="0" borderId="0" xfId="0" applyNumberFormat="1" applyFont="1" applyAlignment="1" applyProtection="1">
      <alignment/>
      <protection/>
    </xf>
    <xf numFmtId="39" fontId="2" fillId="0" borderId="0" xfId="0" applyNumberFormat="1" applyFont="1" applyAlignment="1" applyProtection="1">
      <alignment/>
      <protection locked="0"/>
    </xf>
    <xf numFmtId="166" fontId="2" fillId="0" borderId="0" xfId="0" applyNumberFormat="1" applyFont="1" applyAlignment="1" applyProtection="1">
      <alignment/>
      <protection/>
    </xf>
    <xf numFmtId="167" fontId="2" fillId="0" borderId="0" xfId="42" applyNumberFormat="1" applyFont="1" applyAlignment="1" applyProtection="1">
      <alignment/>
      <protection/>
    </xf>
    <xf numFmtId="167" fontId="2" fillId="0" borderId="0" xfId="42" applyNumberFormat="1" applyFont="1" applyAlignment="1" applyProtection="1">
      <alignment horizontal="left"/>
      <protection/>
    </xf>
    <xf numFmtId="166" fontId="3" fillId="0" borderId="0" xfId="0" applyNumberFormat="1" applyFont="1" applyAlignment="1" applyProtection="1">
      <alignment/>
      <protection/>
    </xf>
    <xf numFmtId="164" fontId="3" fillId="0" borderId="0" xfId="0" applyFont="1" applyAlignment="1" applyProtection="1">
      <alignment horizontal="left"/>
      <protection locked="0"/>
    </xf>
    <xf numFmtId="37" fontId="3" fillId="0" borderId="0" xfId="0" applyNumberFormat="1" applyFont="1" applyAlignment="1" applyProtection="1">
      <alignment/>
      <protection/>
    </xf>
    <xf numFmtId="39" fontId="3" fillId="0" borderId="0" xfId="0" applyNumberFormat="1" applyFont="1" applyAlignment="1" applyProtection="1">
      <alignment/>
      <protection locked="0"/>
    </xf>
    <xf numFmtId="164" fontId="4" fillId="0" borderId="0" xfId="0" applyFont="1" applyAlignment="1" applyProtection="1">
      <alignment/>
      <protection locked="0"/>
    </xf>
    <xf numFmtId="164" fontId="4" fillId="0" borderId="0" xfId="0" applyFont="1" applyAlignment="1">
      <alignment/>
    </xf>
    <xf numFmtId="166" fontId="2" fillId="0" borderId="0" xfId="0" applyNumberFormat="1" applyFont="1" applyAlignment="1" applyProtection="1">
      <alignment/>
      <protection locked="0"/>
    </xf>
    <xf numFmtId="37" fontId="2" fillId="0" borderId="0" xfId="0" applyNumberFormat="1" applyFont="1" applyAlignment="1" applyProtection="1">
      <alignment horizontal="right"/>
      <protection/>
    </xf>
    <xf numFmtId="164" fontId="2" fillId="0" borderId="0" xfId="0" applyFont="1" applyAlignment="1" applyProtection="1">
      <alignment horizontal="right"/>
      <protection/>
    </xf>
    <xf numFmtId="3" fontId="2" fillId="0" borderId="0" xfId="0" applyNumberFormat="1" applyFont="1" applyAlignment="1" applyProtection="1">
      <alignment/>
      <protection/>
    </xf>
    <xf numFmtId="164" fontId="2" fillId="0" borderId="0" xfId="0" applyFont="1" applyAlignment="1" applyProtection="1">
      <alignment horizontal="right"/>
      <protection locked="0"/>
    </xf>
    <xf numFmtId="164" fontId="3" fillId="0" borderId="0" xfId="0" applyFont="1" applyAlignment="1" applyProtection="1">
      <alignment/>
      <protection locked="0"/>
    </xf>
    <xf numFmtId="164" fontId="4" fillId="0" borderId="0" xfId="0" applyFont="1" applyAlignment="1" applyProtection="1">
      <alignment horizontal="left"/>
      <protection locked="0"/>
    </xf>
    <xf numFmtId="167" fontId="2" fillId="0" borderId="0" xfId="42" applyNumberFormat="1" applyFont="1" applyAlignment="1" applyProtection="1">
      <alignment horizontal="right"/>
      <protection/>
    </xf>
    <xf numFmtId="37" fontId="2" fillId="0" borderId="0" xfId="0" applyNumberFormat="1" applyFont="1" applyAlignment="1" applyProtection="1">
      <alignment/>
      <protection locked="0"/>
    </xf>
    <xf numFmtId="37" fontId="2" fillId="0" borderId="0" xfId="0" applyNumberFormat="1" applyFont="1" applyAlignment="1" applyProtection="1">
      <alignment horizontal="left"/>
      <protection locked="0"/>
    </xf>
    <xf numFmtId="167" fontId="2" fillId="0" borderId="0" xfId="42" applyNumberFormat="1" applyFont="1" applyAlignment="1" applyProtection="1">
      <alignment/>
      <protection locked="0"/>
    </xf>
    <xf numFmtId="164" fontId="6" fillId="0" borderId="0" xfId="0" applyFont="1" applyAlignment="1" applyProtection="1">
      <alignment horizontal="left"/>
      <protection locked="0"/>
    </xf>
    <xf numFmtId="37" fontId="6" fillId="0" borderId="0" xfId="0" applyNumberFormat="1" applyFont="1" applyAlignment="1" applyProtection="1">
      <alignment/>
      <protection locked="0"/>
    </xf>
    <xf numFmtId="37" fontId="6" fillId="0" borderId="0" xfId="0" applyNumberFormat="1" applyFont="1" applyAlignment="1" applyProtection="1">
      <alignment/>
      <protection/>
    </xf>
    <xf numFmtId="164" fontId="6" fillId="0" borderId="0" xfId="0" applyFont="1" applyAlignment="1" applyProtection="1">
      <alignment/>
      <protection locked="0"/>
    </xf>
    <xf numFmtId="164" fontId="6" fillId="0" borderId="0" xfId="0" applyFont="1" applyAlignment="1">
      <alignment/>
    </xf>
    <xf numFmtId="39" fontId="6" fillId="0" borderId="0" xfId="0" applyNumberFormat="1" applyFont="1" applyAlignment="1" applyProtection="1">
      <alignment/>
      <protection locked="0"/>
    </xf>
    <xf numFmtId="39" fontId="13" fillId="0" borderId="0" xfId="0" applyNumberFormat="1" applyFont="1" applyAlignment="1" applyProtection="1">
      <alignment/>
      <protection locked="0"/>
    </xf>
    <xf numFmtId="164" fontId="13" fillId="0" borderId="0" xfId="0" applyFont="1" applyAlignment="1" applyProtection="1">
      <alignment horizontal="left"/>
      <protection locked="0"/>
    </xf>
    <xf numFmtId="2" fontId="6" fillId="0" borderId="0" xfId="0" applyNumberFormat="1" applyFont="1" applyAlignment="1" applyProtection="1">
      <alignment/>
      <protection locked="0"/>
    </xf>
    <xf numFmtId="2" fontId="2" fillId="0" borderId="0" xfId="0" applyNumberFormat="1" applyFont="1" applyAlignment="1" applyProtection="1">
      <alignment/>
      <protection locked="0"/>
    </xf>
    <xf numFmtId="168" fontId="2" fillId="0" borderId="0" xfId="0" applyNumberFormat="1" applyFont="1" applyAlignment="1" applyProtection="1">
      <alignment/>
      <protection locked="0"/>
    </xf>
    <xf numFmtId="168" fontId="3" fillId="0" borderId="0" xfId="0" applyNumberFormat="1" applyFont="1" applyAlignment="1" applyProtection="1">
      <alignment/>
      <protection locked="0"/>
    </xf>
    <xf numFmtId="166" fontId="3" fillId="0" borderId="0" xfId="0" applyNumberFormat="1" applyFont="1" applyAlignment="1" applyProtection="1">
      <alignment/>
      <protection locked="0"/>
    </xf>
    <xf numFmtId="164" fontId="4" fillId="0" borderId="0" xfId="0" applyFont="1" applyAlignment="1" quotePrefix="1">
      <alignment/>
    </xf>
    <xf numFmtId="164" fontId="17" fillId="0" borderId="0" xfId="0" applyFont="1" applyAlignment="1">
      <alignment horizontal="center"/>
    </xf>
    <xf numFmtId="164" fontId="17" fillId="0" borderId="0" xfId="0" applyFont="1" applyAlignment="1">
      <alignment/>
    </xf>
    <xf numFmtId="164" fontId="18" fillId="0" borderId="0" xfId="0" applyFont="1" applyAlignment="1">
      <alignment horizontal="center"/>
    </xf>
    <xf numFmtId="164" fontId="19" fillId="0" borderId="0" xfId="0" applyFont="1" applyAlignment="1">
      <alignment horizontal="left"/>
    </xf>
    <xf numFmtId="164" fontId="19" fillId="0" borderId="0" xfId="0" applyFont="1" applyAlignment="1">
      <alignment horizontal="center"/>
    </xf>
    <xf numFmtId="164" fontId="19" fillId="0" borderId="0" xfId="0" applyFont="1" applyAlignment="1">
      <alignment horizontal="center" vertical="top" wrapText="1"/>
    </xf>
    <xf numFmtId="164" fontId="17" fillId="0" borderId="0" xfId="0" applyFont="1" applyAlignment="1">
      <alignment vertical="top" wrapText="1"/>
    </xf>
    <xf numFmtId="164" fontId="17" fillId="0" borderId="0" xfId="0" applyFont="1" applyAlignment="1">
      <alignment horizontal="center" vertical="top" wrapText="1"/>
    </xf>
    <xf numFmtId="164" fontId="6" fillId="0" borderId="0" xfId="0" applyFont="1" applyAlignment="1" applyProtection="1">
      <alignment horizontal="center"/>
      <protection locked="0"/>
    </xf>
    <xf numFmtId="164" fontId="2" fillId="0" borderId="0" xfId="0" applyFont="1" applyAlignment="1" quotePrefix="1">
      <alignment horizontal="center"/>
    </xf>
    <xf numFmtId="164" fontId="2" fillId="0" borderId="0" xfId="0" applyFont="1" applyAlignment="1">
      <alignment horizontal="center"/>
    </xf>
    <xf numFmtId="165" fontId="2" fillId="0" borderId="0" xfId="0" applyNumberFormat="1" applyFont="1" applyAlignment="1">
      <alignment horizontal="center"/>
    </xf>
    <xf numFmtId="164" fontId="2" fillId="0" borderId="0" xfId="0" applyFont="1" applyAlignment="1" applyProtection="1">
      <alignment horizontal="center"/>
      <protection locked="0"/>
    </xf>
    <xf numFmtId="164" fontId="17" fillId="0" borderId="0" xfId="0" applyFont="1" applyAlignment="1">
      <alignment horizontal="left" vertical="top" wrapText="1"/>
    </xf>
    <xf numFmtId="164" fontId="0" fillId="0" borderId="0" xfId="0" applyAlignment="1">
      <alignment horizontal="left" vertical="top" wrapText="1"/>
    </xf>
    <xf numFmtId="164" fontId="20" fillId="0" borderId="0" xfId="0" applyFont="1" applyAlignment="1">
      <alignment horizontal="left" vertical="top" wrapText="1"/>
    </xf>
    <xf numFmtId="164" fontId="19"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INFOSVCS\EQUALVAL\FOR2005\Values2005%20for%20web%2008-07-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INFOSVCS\AIDS\Adequacy%20Aid\FY2003\FY03%20DRA%20Gr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ES 2005"/>
      <sheetName val="Foot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IC INFO"/>
      <sheetName val="BASIC INFO ('03)"/>
      <sheetName val="Updated Grants (new formulas)"/>
    </sheetNames>
    <sheetDataSet>
      <sheetData sheetId="0">
        <row r="13">
          <cell r="A13" t="str">
            <v>ACWORTH</v>
          </cell>
          <cell r="B13">
            <v>705071</v>
          </cell>
          <cell r="C13">
            <v>720834</v>
          </cell>
          <cell r="D13">
            <v>15763</v>
          </cell>
          <cell r="E13">
            <v>43397743.8376653</v>
          </cell>
          <cell r="F13">
            <v>45853202.8588797</v>
          </cell>
          <cell r="G13">
            <v>2455459.021214403</v>
          </cell>
          <cell r="H13">
            <v>286425.109328591</v>
          </cell>
          <cell r="I13">
            <v>302631.138868606</v>
          </cell>
          <cell r="J13">
            <v>16206.029540015035</v>
          </cell>
          <cell r="K13">
            <v>418645.8906714091</v>
          </cell>
          <cell r="L13">
            <v>418202.861131394</v>
          </cell>
          <cell r="M13">
            <v>-443.0295400150935</v>
          </cell>
          <cell r="N13">
            <v>0</v>
          </cell>
          <cell r="O13">
            <v>0</v>
          </cell>
        </row>
        <row r="14">
          <cell r="A14" t="str">
            <v>ALBANY</v>
          </cell>
          <cell r="B14">
            <v>542868</v>
          </cell>
          <cell r="C14">
            <v>560698</v>
          </cell>
          <cell r="D14">
            <v>17830</v>
          </cell>
          <cell r="E14">
            <v>48553667.6489178</v>
          </cell>
          <cell r="F14">
            <v>45557885.3044103</v>
          </cell>
          <cell r="G14">
            <v>-2995782.3445075005</v>
          </cell>
          <cell r="H14">
            <v>320454.20648285747</v>
          </cell>
          <cell r="I14">
            <v>300682.04300910793</v>
          </cell>
          <cell r="J14">
            <v>-19772.163473749533</v>
          </cell>
          <cell r="K14">
            <v>222413.79351714253</v>
          </cell>
          <cell r="L14">
            <v>260015.95699089207</v>
          </cell>
          <cell r="M14">
            <v>37602.16347374953</v>
          </cell>
          <cell r="N14">
            <v>0</v>
          </cell>
          <cell r="O14">
            <v>0</v>
          </cell>
        </row>
        <row r="15">
          <cell r="A15" t="str">
            <v>ALEXANDRIA</v>
          </cell>
          <cell r="B15">
            <v>1203160</v>
          </cell>
          <cell r="C15">
            <v>1171299</v>
          </cell>
          <cell r="D15">
            <v>-31861</v>
          </cell>
          <cell r="E15">
            <v>77592277.09803922</v>
          </cell>
          <cell r="F15">
            <v>87313233.4335806</v>
          </cell>
          <cell r="G15">
            <v>9720956.335541382</v>
          </cell>
          <cell r="H15">
            <v>512109.0288470589</v>
          </cell>
          <cell r="I15">
            <v>576267.3406616319</v>
          </cell>
          <cell r="J15">
            <v>64158.31181457301</v>
          </cell>
          <cell r="K15">
            <v>691050.9711529412</v>
          </cell>
          <cell r="L15">
            <v>595031.6593383681</v>
          </cell>
          <cell r="M15">
            <v>-96019.31181457313</v>
          </cell>
          <cell r="N15">
            <v>0</v>
          </cell>
          <cell r="O15">
            <v>0</v>
          </cell>
        </row>
        <row r="16">
          <cell r="A16" t="str">
            <v>ALLENSTOWN</v>
          </cell>
          <cell r="B16">
            <v>3729616</v>
          </cell>
          <cell r="C16">
            <v>3825104</v>
          </cell>
          <cell r="D16">
            <v>95488</v>
          </cell>
          <cell r="E16">
            <v>125785644.29701121</v>
          </cell>
          <cell r="F16">
            <v>144264943.11827</v>
          </cell>
          <cell r="G16">
            <v>18479298.8212588</v>
          </cell>
          <cell r="H16">
            <v>830185.252360274</v>
          </cell>
          <cell r="I16">
            <v>952148.624580582</v>
          </cell>
          <cell r="J16">
            <v>121963.37222030805</v>
          </cell>
          <cell r="K16">
            <v>2899430.747639726</v>
          </cell>
          <cell r="L16">
            <v>2872955.375419418</v>
          </cell>
          <cell r="M16">
            <v>-26475.372220308054</v>
          </cell>
          <cell r="N16">
            <v>0</v>
          </cell>
          <cell r="O16">
            <v>0</v>
          </cell>
        </row>
        <row r="17">
          <cell r="A17" t="str">
            <v>ALSTEAD</v>
          </cell>
          <cell r="B17">
            <v>1549029</v>
          </cell>
          <cell r="C17">
            <v>1541077</v>
          </cell>
          <cell r="D17">
            <v>-7952</v>
          </cell>
          <cell r="E17">
            <v>76287490.95277478</v>
          </cell>
          <cell r="F17">
            <v>81513129.6866901</v>
          </cell>
          <cell r="G17">
            <v>5225638.733915329</v>
          </cell>
          <cell r="H17">
            <v>503497.44028831355</v>
          </cell>
          <cell r="I17">
            <v>537986.6559321546</v>
          </cell>
          <cell r="J17">
            <v>34489.215643841075</v>
          </cell>
          <cell r="K17">
            <v>1045531.5597116866</v>
          </cell>
          <cell r="L17">
            <v>1003090.3440678454</v>
          </cell>
          <cell r="M17">
            <v>-42441.21564384119</v>
          </cell>
          <cell r="N17">
            <v>0</v>
          </cell>
          <cell r="O17">
            <v>0</v>
          </cell>
        </row>
        <row r="18">
          <cell r="A18" t="str">
            <v>ALTON</v>
          </cell>
          <cell r="B18">
            <v>2876125</v>
          </cell>
          <cell r="C18">
            <v>2986733</v>
          </cell>
          <cell r="D18">
            <v>110608</v>
          </cell>
          <cell r="E18">
            <v>526954265.90935266</v>
          </cell>
          <cell r="F18">
            <v>630764406.542816</v>
          </cell>
          <cell r="G18">
            <v>103810140.63346338</v>
          </cell>
          <cell r="H18">
            <v>3477898.1550017274</v>
          </cell>
          <cell r="I18">
            <v>4163045.083182586</v>
          </cell>
          <cell r="J18">
            <v>685146.9281808585</v>
          </cell>
          <cell r="K18">
            <v>0</v>
          </cell>
          <cell r="L18">
            <v>0</v>
          </cell>
          <cell r="M18">
            <v>0</v>
          </cell>
          <cell r="N18">
            <v>601773.1550017274</v>
          </cell>
          <cell r="O18">
            <v>1176312.083182586</v>
          </cell>
          <cell r="P18">
            <v>574538.9281808585</v>
          </cell>
        </row>
        <row r="19">
          <cell r="A19" t="str">
            <v>AMHERST</v>
          </cell>
          <cell r="B19">
            <v>9863862</v>
          </cell>
          <cell r="C19">
            <v>10199700</v>
          </cell>
          <cell r="D19">
            <v>335838</v>
          </cell>
          <cell r="E19">
            <v>828785335.5196528</v>
          </cell>
          <cell r="F19">
            <v>983172695.282217</v>
          </cell>
          <cell r="G19">
            <v>154387359.76256418</v>
          </cell>
          <cell r="H19">
            <v>5469983.214429709</v>
          </cell>
          <cell r="I19">
            <v>6488939.788862632</v>
          </cell>
          <cell r="J19">
            <v>1018956.5744329225</v>
          </cell>
          <cell r="K19">
            <v>4393878.785570292</v>
          </cell>
          <cell r="L19">
            <v>3710760.2111373683</v>
          </cell>
          <cell r="M19">
            <v>-683118.5744329235</v>
          </cell>
          <cell r="N19">
            <v>0</v>
          </cell>
          <cell r="O19">
            <v>0</v>
          </cell>
          <cell r="P19">
            <v>0</v>
          </cell>
        </row>
        <row r="20">
          <cell r="A20" t="str">
            <v>ANDOVER</v>
          </cell>
          <cell r="B20">
            <v>1500381</v>
          </cell>
          <cell r="C20">
            <v>1499514</v>
          </cell>
          <cell r="D20">
            <v>-867</v>
          </cell>
          <cell r="E20">
            <v>125269991.09926493</v>
          </cell>
          <cell r="F20">
            <v>131271209.092522</v>
          </cell>
          <cell r="G20">
            <v>6001217.993257061</v>
          </cell>
          <cell r="H20">
            <v>826781.9412551486</v>
          </cell>
          <cell r="I20">
            <v>866389.9800106451</v>
          </cell>
          <cell r="J20">
            <v>39608.0387554965</v>
          </cell>
          <cell r="K20">
            <v>673599.0587448515</v>
          </cell>
          <cell r="L20">
            <v>633124.0199893549</v>
          </cell>
          <cell r="M20">
            <v>-40475.038755496615</v>
          </cell>
          <cell r="N20">
            <v>0</v>
          </cell>
          <cell r="O20">
            <v>0</v>
          </cell>
          <cell r="P20">
            <v>0</v>
          </cell>
        </row>
        <row r="21">
          <cell r="A21" t="str">
            <v>ANTRIM</v>
          </cell>
          <cell r="B21">
            <v>2232078</v>
          </cell>
          <cell r="C21">
            <v>2439335</v>
          </cell>
          <cell r="D21">
            <v>207257</v>
          </cell>
          <cell r="E21">
            <v>96780782.25544915</v>
          </cell>
          <cell r="F21">
            <v>125866258.184012</v>
          </cell>
          <cell r="G21">
            <v>29085475.92856285</v>
          </cell>
          <cell r="H21">
            <v>638753.1628859644</v>
          </cell>
          <cell r="I21">
            <v>830717.3040144792</v>
          </cell>
          <cell r="J21">
            <v>191964.14112851478</v>
          </cell>
          <cell r="K21">
            <v>1593324.8371140356</v>
          </cell>
          <cell r="L21">
            <v>1608617.6959855207</v>
          </cell>
          <cell r="M21">
            <v>15292.858871485107</v>
          </cell>
          <cell r="N21">
            <v>0</v>
          </cell>
          <cell r="O21">
            <v>0</v>
          </cell>
          <cell r="P21">
            <v>0</v>
          </cell>
        </row>
        <row r="22">
          <cell r="A22" t="str">
            <v>ASHLAND</v>
          </cell>
          <cell r="B22">
            <v>1425505</v>
          </cell>
          <cell r="C22">
            <v>1452510</v>
          </cell>
          <cell r="D22">
            <v>27005</v>
          </cell>
          <cell r="E22">
            <v>104381296.36669673</v>
          </cell>
          <cell r="F22">
            <v>116680458.555055</v>
          </cell>
          <cell r="G22">
            <v>12299162.188358277</v>
          </cell>
          <cell r="H22">
            <v>688916.5560201984</v>
          </cell>
          <cell r="I22">
            <v>770091.0264633631</v>
          </cell>
          <cell r="J22">
            <v>81174.4704431647</v>
          </cell>
          <cell r="K22">
            <v>736588.4439798016</v>
          </cell>
          <cell r="L22">
            <v>682418.9735366369</v>
          </cell>
          <cell r="M22">
            <v>-54169.4704431647</v>
          </cell>
          <cell r="N22">
            <v>0</v>
          </cell>
          <cell r="O22">
            <v>0</v>
          </cell>
          <cell r="P22">
            <v>0</v>
          </cell>
        </row>
        <row r="23">
          <cell r="A23" t="str">
            <v>ATKINSON</v>
          </cell>
          <cell r="B23">
            <v>3679652</v>
          </cell>
          <cell r="C23">
            <v>3936472</v>
          </cell>
          <cell r="D23">
            <v>256820</v>
          </cell>
          <cell r="E23">
            <v>494596282.93039393</v>
          </cell>
          <cell r="F23">
            <v>564942635.089485</v>
          </cell>
          <cell r="G23">
            <v>70346352.15909111</v>
          </cell>
          <cell r="H23">
            <v>3264335.4673405997</v>
          </cell>
          <cell r="I23">
            <v>3728621.391590601</v>
          </cell>
          <cell r="J23">
            <v>464285.9242500011</v>
          </cell>
          <cell r="K23">
            <v>415316.5326593998</v>
          </cell>
          <cell r="L23">
            <v>207850.60840939917</v>
          </cell>
          <cell r="M23">
            <v>-207465.92425000062</v>
          </cell>
          <cell r="N23">
            <v>0</v>
          </cell>
          <cell r="O23">
            <v>0</v>
          </cell>
          <cell r="P23">
            <v>0</v>
          </cell>
        </row>
        <row r="24">
          <cell r="A24" t="str">
            <v>ATK. &amp; GILMANTON ACAD.</v>
          </cell>
          <cell r="D24">
            <v>0</v>
          </cell>
          <cell r="E24">
            <v>459037</v>
          </cell>
          <cell r="F24">
            <v>492908</v>
          </cell>
          <cell r="G24">
            <v>33871</v>
          </cell>
          <cell r="H24">
            <v>3029.6442</v>
          </cell>
          <cell r="I24">
            <v>3253.1928</v>
          </cell>
          <cell r="J24">
            <v>223.54859999999962</v>
          </cell>
          <cell r="K24">
            <v>0</v>
          </cell>
          <cell r="L24">
            <v>0</v>
          </cell>
          <cell r="M24">
            <v>0</v>
          </cell>
          <cell r="N24">
            <v>3029.6442</v>
          </cell>
          <cell r="O24">
            <v>3253.1928</v>
          </cell>
          <cell r="P24">
            <v>223.54859999999962</v>
          </cell>
        </row>
        <row r="25">
          <cell r="A25" t="str">
            <v>AUBURN</v>
          </cell>
          <cell r="B25">
            <v>3659185</v>
          </cell>
          <cell r="C25">
            <v>3795494</v>
          </cell>
          <cell r="D25">
            <v>136309</v>
          </cell>
          <cell r="E25">
            <v>280244590.8308838</v>
          </cell>
          <cell r="F25">
            <v>306614169.656155</v>
          </cell>
          <cell r="G25">
            <v>26369578.82527119</v>
          </cell>
          <cell r="H25">
            <v>1849614.2994838331</v>
          </cell>
          <cell r="I25">
            <v>2023653.5197306229</v>
          </cell>
          <cell r="J25">
            <v>174039.22024678974</v>
          </cell>
          <cell r="K25">
            <v>1809570.7005161669</v>
          </cell>
          <cell r="L25">
            <v>1771840.4802693771</v>
          </cell>
          <cell r="M25">
            <v>-37730.220246789744</v>
          </cell>
          <cell r="N25">
            <v>0</v>
          </cell>
          <cell r="O25">
            <v>0</v>
          </cell>
          <cell r="P25">
            <v>0</v>
          </cell>
        </row>
        <row r="26">
          <cell r="A26" t="str">
            <v>BARNSTEAD</v>
          </cell>
          <cell r="B26">
            <v>2986906</v>
          </cell>
          <cell r="C26">
            <v>3101207</v>
          </cell>
          <cell r="D26">
            <v>114301</v>
          </cell>
          <cell r="E26">
            <v>186016271.58239356</v>
          </cell>
          <cell r="F26">
            <v>210059800.003801</v>
          </cell>
          <cell r="G26">
            <v>24043528.42140743</v>
          </cell>
          <cell r="H26">
            <v>1227707.3924437976</v>
          </cell>
          <cell r="I26">
            <v>1386394.6800250865</v>
          </cell>
          <cell r="J26">
            <v>158687.28758128895</v>
          </cell>
          <cell r="K26">
            <v>1759198.6075562027</v>
          </cell>
          <cell r="L26">
            <v>1714812.3199749135</v>
          </cell>
          <cell r="M26">
            <v>-44386.28758128919</v>
          </cell>
          <cell r="N26">
            <v>0</v>
          </cell>
          <cell r="O26">
            <v>0</v>
          </cell>
          <cell r="P26">
            <v>0</v>
          </cell>
        </row>
        <row r="27">
          <cell r="A27" t="str">
            <v>BARRINGTON</v>
          </cell>
          <cell r="B27">
            <v>5497370</v>
          </cell>
          <cell r="C27">
            <v>5723022</v>
          </cell>
          <cell r="D27">
            <v>225652</v>
          </cell>
          <cell r="E27">
            <v>348427796.22505575</v>
          </cell>
          <cell r="F27">
            <v>414715827.747934</v>
          </cell>
          <cell r="G27">
            <v>66288031.52287823</v>
          </cell>
          <cell r="H27">
            <v>2299623.455085368</v>
          </cell>
          <cell r="I27">
            <v>2737124.463136364</v>
          </cell>
          <cell r="J27">
            <v>437501.0080509959</v>
          </cell>
          <cell r="K27">
            <v>3197746.544914632</v>
          </cell>
          <cell r="L27">
            <v>2985897.536863636</v>
          </cell>
          <cell r="M27">
            <v>-211849.00805099588</v>
          </cell>
          <cell r="N27">
            <v>0</v>
          </cell>
          <cell r="O27">
            <v>0</v>
          </cell>
          <cell r="P27">
            <v>0</v>
          </cell>
        </row>
        <row r="28">
          <cell r="A28" t="str">
            <v>BARTLETT</v>
          </cell>
          <cell r="B28">
            <v>1868668</v>
          </cell>
          <cell r="C28">
            <v>1960859</v>
          </cell>
          <cell r="D28">
            <v>92191</v>
          </cell>
          <cell r="E28">
            <v>442648714.6437366</v>
          </cell>
          <cell r="F28">
            <v>500780258.898313</v>
          </cell>
          <cell r="G28">
            <v>58131544.254576385</v>
          </cell>
          <cell r="H28">
            <v>2921481.5166486613</v>
          </cell>
          <cell r="I28">
            <v>3305149.7087288657</v>
          </cell>
          <cell r="J28">
            <v>383668.1920802044</v>
          </cell>
          <cell r="K28">
            <v>0</v>
          </cell>
          <cell r="L28">
            <v>0</v>
          </cell>
          <cell r="M28">
            <v>0</v>
          </cell>
          <cell r="N28">
            <v>1052813.5166486618</v>
          </cell>
          <cell r="O28">
            <v>1344290.7087288657</v>
          </cell>
          <cell r="P28">
            <v>291477.1920802039</v>
          </cell>
        </row>
        <row r="29">
          <cell r="A29" t="str">
            <v>BATH</v>
          </cell>
          <cell r="B29">
            <v>787584</v>
          </cell>
          <cell r="C29">
            <v>770343</v>
          </cell>
          <cell r="D29">
            <v>-17241</v>
          </cell>
          <cell r="E29">
            <v>47027490.502099484</v>
          </cell>
          <cell r="F29">
            <v>46730184.7890139</v>
          </cell>
          <cell r="G29">
            <v>-297305.71308558434</v>
          </cell>
          <cell r="H29">
            <v>310381.4373138566</v>
          </cell>
          <cell r="I29">
            <v>308419.21960749174</v>
          </cell>
          <cell r="J29">
            <v>-1962.2177063648705</v>
          </cell>
          <cell r="K29">
            <v>477202.5626861434</v>
          </cell>
          <cell r="L29">
            <v>461923.78039250826</v>
          </cell>
          <cell r="M29">
            <v>-15278.78229363513</v>
          </cell>
          <cell r="N29">
            <v>0</v>
          </cell>
          <cell r="O29">
            <v>0</v>
          </cell>
          <cell r="P29">
            <v>0</v>
          </cell>
        </row>
        <row r="30">
          <cell r="A30" t="str">
            <v>BEAN'S GRANT</v>
          </cell>
          <cell r="D30">
            <v>0</v>
          </cell>
          <cell r="E30">
            <v>0</v>
          </cell>
          <cell r="F30">
            <v>0</v>
          </cell>
          <cell r="G30">
            <v>0</v>
          </cell>
          <cell r="H30">
            <v>0</v>
          </cell>
          <cell r="I30">
            <v>0</v>
          </cell>
          <cell r="J30">
            <v>0</v>
          </cell>
          <cell r="K30">
            <v>0</v>
          </cell>
          <cell r="L30">
            <v>0</v>
          </cell>
          <cell r="M30">
            <v>0</v>
          </cell>
          <cell r="N30">
            <v>0</v>
          </cell>
          <cell r="O30">
            <v>0</v>
          </cell>
          <cell r="P30">
            <v>0</v>
          </cell>
        </row>
        <row r="31">
          <cell r="A31" t="str">
            <v>BEAN'S PURCHASE</v>
          </cell>
          <cell r="D31">
            <v>0</v>
          </cell>
          <cell r="E31">
            <v>63900</v>
          </cell>
          <cell r="F31">
            <v>67979</v>
          </cell>
          <cell r="G31">
            <v>4079</v>
          </cell>
          <cell r="H31">
            <v>421.74</v>
          </cell>
          <cell r="I31">
            <v>448.66139999999996</v>
          </cell>
          <cell r="J31">
            <v>26.92139999999995</v>
          </cell>
          <cell r="K31">
            <v>0</v>
          </cell>
          <cell r="L31">
            <v>0</v>
          </cell>
          <cell r="M31">
            <v>0</v>
          </cell>
          <cell r="N31">
            <v>421.74</v>
          </cell>
          <cell r="O31">
            <v>448.6614</v>
          </cell>
          <cell r="P31">
            <v>26.921400000000006</v>
          </cell>
        </row>
        <row r="32">
          <cell r="A32" t="str">
            <v>BEDFORD</v>
          </cell>
          <cell r="B32">
            <v>12783668</v>
          </cell>
          <cell r="C32">
            <v>13367956</v>
          </cell>
          <cell r="D32">
            <v>584288</v>
          </cell>
          <cell r="E32">
            <v>1587716339.7642314</v>
          </cell>
          <cell r="F32">
            <v>1798562805.01411</v>
          </cell>
          <cell r="G32">
            <v>210846465.24987864</v>
          </cell>
          <cell r="H32">
            <v>10478927.842443928</v>
          </cell>
          <cell r="I32">
            <v>11870514.513093127</v>
          </cell>
          <cell r="J32">
            <v>1391586.6706491988</v>
          </cell>
          <cell r="K32">
            <v>2304740.157556072</v>
          </cell>
          <cell r="L32">
            <v>1497441.486906873</v>
          </cell>
          <cell r="M32">
            <v>-807298.6706491988</v>
          </cell>
          <cell r="N32">
            <v>0</v>
          </cell>
          <cell r="O32">
            <v>0</v>
          </cell>
          <cell r="P32">
            <v>0</v>
          </cell>
        </row>
        <row r="33">
          <cell r="A33" t="str">
            <v>BELMONT</v>
          </cell>
          <cell r="B33">
            <v>5652437</v>
          </cell>
          <cell r="C33">
            <v>5677552</v>
          </cell>
          <cell r="D33">
            <v>25115</v>
          </cell>
          <cell r="E33">
            <v>299735859.7145933</v>
          </cell>
          <cell r="F33">
            <v>332448019.05567</v>
          </cell>
          <cell r="G33">
            <v>32712159.34107673</v>
          </cell>
          <cell r="H33">
            <v>1978256.6741163158</v>
          </cell>
          <cell r="I33">
            <v>2194156.925767422</v>
          </cell>
          <cell r="J33">
            <v>215900.2516511064</v>
          </cell>
          <cell r="K33">
            <v>3674180.3258836847</v>
          </cell>
          <cell r="L33">
            <v>3483395.074232578</v>
          </cell>
          <cell r="M33">
            <v>-190785.25165110687</v>
          </cell>
          <cell r="N33">
            <v>0</v>
          </cell>
          <cell r="O33">
            <v>0</v>
          </cell>
          <cell r="P33">
            <v>0</v>
          </cell>
        </row>
        <row r="34">
          <cell r="A34" t="str">
            <v>BENNINGTON</v>
          </cell>
          <cell r="B34">
            <v>1155053</v>
          </cell>
          <cell r="C34">
            <v>1137360</v>
          </cell>
          <cell r="D34">
            <v>-17693</v>
          </cell>
          <cell r="E34">
            <v>56926357.93928354</v>
          </cell>
          <cell r="F34">
            <v>58403442.6015038</v>
          </cell>
          <cell r="G34">
            <v>1477084.6622202545</v>
          </cell>
          <cell r="H34">
            <v>375713.9623992714</v>
          </cell>
          <cell r="I34">
            <v>385462.72116992506</v>
          </cell>
          <cell r="J34">
            <v>9748.758770653687</v>
          </cell>
          <cell r="K34">
            <v>779339.0376007287</v>
          </cell>
          <cell r="L34">
            <v>751897.2788300749</v>
          </cell>
          <cell r="M34">
            <v>-27441.758770653745</v>
          </cell>
          <cell r="N34">
            <v>0</v>
          </cell>
          <cell r="O34">
            <v>0</v>
          </cell>
          <cell r="P34">
            <v>0</v>
          </cell>
        </row>
        <row r="35">
          <cell r="A35" t="str">
            <v>BENTON</v>
          </cell>
          <cell r="B35">
            <v>163299</v>
          </cell>
          <cell r="C35">
            <v>216921</v>
          </cell>
          <cell r="D35">
            <v>53622</v>
          </cell>
          <cell r="E35">
            <v>13404511.395268919</v>
          </cell>
          <cell r="F35">
            <v>12209432.246329</v>
          </cell>
          <cell r="G35">
            <v>-1195079.1489399187</v>
          </cell>
          <cell r="H35">
            <v>88469.77520877487</v>
          </cell>
          <cell r="I35">
            <v>80582.25282577139</v>
          </cell>
          <cell r="J35">
            <v>-7887.522383003481</v>
          </cell>
          <cell r="K35">
            <v>74829.22479122513</v>
          </cell>
          <cell r="L35">
            <v>136338.7471742286</v>
          </cell>
          <cell r="M35">
            <v>61509.52238300347</v>
          </cell>
          <cell r="N35">
            <v>0</v>
          </cell>
          <cell r="O35">
            <v>0</v>
          </cell>
          <cell r="P35">
            <v>0</v>
          </cell>
        </row>
        <row r="36">
          <cell r="A36" t="str">
            <v>BERLIN </v>
          </cell>
          <cell r="B36">
            <v>6807191</v>
          </cell>
          <cell r="C36">
            <v>6874031</v>
          </cell>
          <cell r="D36">
            <v>66840</v>
          </cell>
          <cell r="E36">
            <v>275134773.66561925</v>
          </cell>
          <cell r="F36">
            <v>285181508.002806</v>
          </cell>
          <cell r="G36">
            <v>10046734.337186754</v>
          </cell>
          <cell r="H36">
            <v>1815889.506193087</v>
          </cell>
          <cell r="I36">
            <v>1882197.9528185197</v>
          </cell>
          <cell r="J36">
            <v>66308.4466254327</v>
          </cell>
          <cell r="K36">
            <v>4991301.4938069135</v>
          </cell>
          <cell r="L36">
            <v>4991833.047181481</v>
          </cell>
          <cell r="M36">
            <v>531.5533745670691</v>
          </cell>
          <cell r="N36">
            <v>0</v>
          </cell>
          <cell r="O36">
            <v>0</v>
          </cell>
          <cell r="P36">
            <v>0</v>
          </cell>
        </row>
        <row r="37">
          <cell r="A37" t="str">
            <v>BETHLEHEM</v>
          </cell>
          <cell r="B37">
            <v>1865821</v>
          </cell>
          <cell r="C37">
            <v>1872345</v>
          </cell>
          <cell r="D37">
            <v>6524</v>
          </cell>
          <cell r="E37">
            <v>118023650.73000593</v>
          </cell>
          <cell r="F37">
            <v>125783581.659059</v>
          </cell>
          <cell r="G37">
            <v>7759930.929053068</v>
          </cell>
          <cell r="H37">
            <v>778956.0948180392</v>
          </cell>
          <cell r="I37">
            <v>830171.6389497895</v>
          </cell>
          <cell r="J37">
            <v>51215.54413175024</v>
          </cell>
          <cell r="K37">
            <v>1086864.9051819607</v>
          </cell>
          <cell r="L37">
            <v>1042173.3610502105</v>
          </cell>
          <cell r="M37">
            <v>-44691.544131750125</v>
          </cell>
          <cell r="N37">
            <v>0</v>
          </cell>
          <cell r="O37">
            <v>0</v>
          </cell>
          <cell r="P37">
            <v>0</v>
          </cell>
        </row>
        <row r="38">
          <cell r="A38" t="str">
            <v>BOSCAWEN</v>
          </cell>
          <cell r="B38">
            <v>2416867</v>
          </cell>
          <cell r="C38">
            <v>2411083</v>
          </cell>
          <cell r="D38">
            <v>-5784</v>
          </cell>
          <cell r="E38">
            <v>121082207.81267099</v>
          </cell>
          <cell r="F38">
            <v>127123902.090097</v>
          </cell>
          <cell r="G38">
            <v>6041694.277426004</v>
          </cell>
          <cell r="H38">
            <v>799142.5715636285</v>
          </cell>
          <cell r="I38">
            <v>839017.7537946401</v>
          </cell>
          <cell r="J38">
            <v>39875.18223101157</v>
          </cell>
          <cell r="K38">
            <v>1617724.4284363715</v>
          </cell>
          <cell r="L38">
            <v>1572065.24620536</v>
          </cell>
          <cell r="M38">
            <v>-45659.18223101157</v>
          </cell>
          <cell r="N38">
            <v>0</v>
          </cell>
          <cell r="O38">
            <v>0</v>
          </cell>
          <cell r="P38">
            <v>0</v>
          </cell>
        </row>
        <row r="39">
          <cell r="A39" t="str">
            <v>BOW</v>
          </cell>
          <cell r="B39">
            <v>6265388</v>
          </cell>
          <cell r="C39">
            <v>6764250</v>
          </cell>
          <cell r="D39">
            <v>498862</v>
          </cell>
          <cell r="E39">
            <v>532999029.6018735</v>
          </cell>
          <cell r="F39">
            <v>594492274.524009</v>
          </cell>
          <cell r="G39">
            <v>61493244.92213547</v>
          </cell>
          <cell r="H39">
            <v>3517793.5953723653</v>
          </cell>
          <cell r="I39">
            <v>3923649.011858459</v>
          </cell>
          <cell r="J39">
            <v>405855.4164860938</v>
          </cell>
          <cell r="K39">
            <v>2747594.404627635</v>
          </cell>
          <cell r="L39">
            <v>2840600.988141541</v>
          </cell>
          <cell r="M39">
            <v>93006.58351390576</v>
          </cell>
          <cell r="N39">
            <v>0</v>
          </cell>
          <cell r="O39">
            <v>0</v>
          </cell>
          <cell r="P39">
            <v>0</v>
          </cell>
        </row>
        <row r="40">
          <cell r="A40" t="str">
            <v>BRADFORD</v>
          </cell>
          <cell r="B40">
            <v>1287370</v>
          </cell>
          <cell r="C40">
            <v>1210011</v>
          </cell>
          <cell r="D40">
            <v>-77359</v>
          </cell>
          <cell r="E40">
            <v>88198640.78286693</v>
          </cell>
          <cell r="F40">
            <v>103117703.197536</v>
          </cell>
          <cell r="G40">
            <v>14919062.414669082</v>
          </cell>
          <cell r="H40">
            <v>582111.0291669217</v>
          </cell>
          <cell r="I40">
            <v>680576.8411037376</v>
          </cell>
          <cell r="J40">
            <v>98465.81193681585</v>
          </cell>
          <cell r="K40">
            <v>705258.9708330784</v>
          </cell>
          <cell r="L40">
            <v>529434.1588962624</v>
          </cell>
          <cell r="M40">
            <v>-175824.81193681597</v>
          </cell>
          <cell r="N40">
            <v>0</v>
          </cell>
          <cell r="O40">
            <v>0</v>
          </cell>
          <cell r="P40">
            <v>0</v>
          </cell>
        </row>
        <row r="41">
          <cell r="A41" t="str">
            <v>BRENTWOOD</v>
          </cell>
          <cell r="B41">
            <v>1917956</v>
          </cell>
          <cell r="C41">
            <v>2083389</v>
          </cell>
          <cell r="D41">
            <v>165433</v>
          </cell>
          <cell r="E41">
            <v>188233370.73785686</v>
          </cell>
          <cell r="F41">
            <v>230770258.660518</v>
          </cell>
          <cell r="G41">
            <v>42536887.922661126</v>
          </cell>
          <cell r="H41">
            <v>1242340.2468698553</v>
          </cell>
          <cell r="I41">
            <v>1523083.7071594186</v>
          </cell>
          <cell r="J41">
            <v>280743.4602895633</v>
          </cell>
          <cell r="K41">
            <v>675615.7531301449</v>
          </cell>
          <cell r="L41">
            <v>560305.2928405814</v>
          </cell>
          <cell r="M41">
            <v>-115310.46028956352</v>
          </cell>
          <cell r="N41">
            <v>0</v>
          </cell>
          <cell r="O41">
            <v>0</v>
          </cell>
          <cell r="P41">
            <v>0</v>
          </cell>
        </row>
        <row r="42">
          <cell r="A42" t="str">
            <v>BRIDGEWATER</v>
          </cell>
          <cell r="B42">
            <v>671838</v>
          </cell>
          <cell r="C42">
            <v>645377</v>
          </cell>
          <cell r="D42">
            <v>-26461</v>
          </cell>
          <cell r="E42">
            <v>137739525.47284722</v>
          </cell>
          <cell r="F42">
            <v>142322791.743363</v>
          </cell>
          <cell r="G42">
            <v>4583266.27051577</v>
          </cell>
          <cell r="H42">
            <v>909080.8681207916</v>
          </cell>
          <cell r="I42">
            <v>939330.4255061956</v>
          </cell>
          <cell r="J42">
            <v>30249.557385404012</v>
          </cell>
          <cell r="K42">
            <v>0</v>
          </cell>
          <cell r="L42">
            <v>0</v>
          </cell>
          <cell r="M42">
            <v>0</v>
          </cell>
          <cell r="N42">
            <v>237242.86812079162</v>
          </cell>
          <cell r="O42">
            <v>293953.42550619564</v>
          </cell>
          <cell r="P42">
            <v>56710.55738540401</v>
          </cell>
        </row>
        <row r="43">
          <cell r="A43" t="str">
            <v>BRISTOL</v>
          </cell>
          <cell r="B43">
            <v>2613139</v>
          </cell>
          <cell r="C43">
            <v>2514270</v>
          </cell>
          <cell r="D43">
            <v>-98869</v>
          </cell>
          <cell r="E43">
            <v>194694701.64241698</v>
          </cell>
          <cell r="F43">
            <v>213201966.4974</v>
          </cell>
          <cell r="G43">
            <v>18507264.854983002</v>
          </cell>
          <cell r="H43">
            <v>1284985.0308399522</v>
          </cell>
          <cell r="I43">
            <v>1407132.97888284</v>
          </cell>
          <cell r="J43">
            <v>122147.94804288773</v>
          </cell>
          <cell r="K43">
            <v>1328153.969160048</v>
          </cell>
          <cell r="L43">
            <v>1107137.02111716</v>
          </cell>
          <cell r="M43">
            <v>-221016.94804288796</v>
          </cell>
          <cell r="N43">
            <v>0</v>
          </cell>
          <cell r="O43">
            <v>0</v>
          </cell>
          <cell r="P43">
            <v>0</v>
          </cell>
        </row>
        <row r="44">
          <cell r="A44" t="str">
            <v>BROOKFIELD</v>
          </cell>
          <cell r="B44">
            <v>450227</v>
          </cell>
          <cell r="C44">
            <v>476208</v>
          </cell>
          <cell r="D44">
            <v>25981</v>
          </cell>
          <cell r="E44">
            <v>46440821.172342904</v>
          </cell>
          <cell r="F44">
            <v>47527334.4037946</v>
          </cell>
          <cell r="G44">
            <v>1086513.2314516976</v>
          </cell>
          <cell r="H44">
            <v>306509.4197374632</v>
          </cell>
          <cell r="I44">
            <v>313680.40706504433</v>
          </cell>
          <cell r="J44">
            <v>7170.987327581155</v>
          </cell>
          <cell r="K44">
            <v>143717.58026253682</v>
          </cell>
          <cell r="L44">
            <v>162527.59293495567</v>
          </cell>
          <cell r="M44">
            <v>18810.012672418845</v>
          </cell>
          <cell r="N44">
            <v>0</v>
          </cell>
          <cell r="O44">
            <v>0</v>
          </cell>
          <cell r="P44">
            <v>0</v>
          </cell>
        </row>
        <row r="45">
          <cell r="A45" t="str">
            <v>BROOKLINE</v>
          </cell>
          <cell r="B45">
            <v>3284203</v>
          </cell>
          <cell r="C45">
            <v>3756778</v>
          </cell>
          <cell r="D45">
            <v>472575</v>
          </cell>
          <cell r="E45">
            <v>240509397.1830354</v>
          </cell>
          <cell r="F45">
            <v>251090333.415544</v>
          </cell>
          <cell r="G45">
            <v>10580936.2325086</v>
          </cell>
          <cell r="H45">
            <v>1587362.0214080336</v>
          </cell>
          <cell r="I45">
            <v>1657196.2005425903</v>
          </cell>
          <cell r="J45">
            <v>69834.17913455679</v>
          </cell>
          <cell r="K45">
            <v>1696840.9785919664</v>
          </cell>
          <cell r="L45">
            <v>2099581.7994574094</v>
          </cell>
          <cell r="M45">
            <v>402740.820865443</v>
          </cell>
          <cell r="N45">
            <v>0</v>
          </cell>
          <cell r="O45">
            <v>0</v>
          </cell>
          <cell r="P45">
            <v>0</v>
          </cell>
        </row>
        <row r="46">
          <cell r="A46" t="str">
            <v>CAMBRIDGE</v>
          </cell>
          <cell r="B46">
            <v>11389</v>
          </cell>
          <cell r="C46">
            <v>12156</v>
          </cell>
          <cell r="D46">
            <v>767</v>
          </cell>
          <cell r="E46">
            <v>4092090</v>
          </cell>
          <cell r="F46">
            <v>4371002</v>
          </cell>
          <cell r="G46">
            <v>278912</v>
          </cell>
          <cell r="H46">
            <v>27007.793999999998</v>
          </cell>
          <cell r="I46">
            <v>28848.6132</v>
          </cell>
          <cell r="J46">
            <v>1840.8192000000017</v>
          </cell>
          <cell r="K46">
            <v>0</v>
          </cell>
          <cell r="L46">
            <v>0</v>
          </cell>
          <cell r="M46">
            <v>0</v>
          </cell>
          <cell r="N46">
            <v>15618.794</v>
          </cell>
          <cell r="O46">
            <v>16692.6132</v>
          </cell>
          <cell r="P46">
            <v>1073.8192</v>
          </cell>
        </row>
        <row r="47">
          <cell r="A47" t="str">
            <v>CAMPTON</v>
          </cell>
          <cell r="B47">
            <v>2412069</v>
          </cell>
          <cell r="C47">
            <v>2476644</v>
          </cell>
          <cell r="D47">
            <v>64575</v>
          </cell>
          <cell r="E47">
            <v>144029598.98449394</v>
          </cell>
          <cell r="F47">
            <v>153599296.360566</v>
          </cell>
          <cell r="G47">
            <v>9569697.37607205</v>
          </cell>
          <cell r="H47">
            <v>950595.35329766</v>
          </cell>
          <cell r="I47">
            <v>1013755.3559797355</v>
          </cell>
          <cell r="J47">
            <v>63160.00268207549</v>
          </cell>
          <cell r="K47">
            <v>1461473.6467023399</v>
          </cell>
          <cell r="L47">
            <v>1462888.6440202645</v>
          </cell>
          <cell r="M47">
            <v>1414.99731792463</v>
          </cell>
          <cell r="N47">
            <v>0</v>
          </cell>
          <cell r="O47">
            <v>0</v>
          </cell>
          <cell r="P47">
            <v>0</v>
          </cell>
        </row>
        <row r="48">
          <cell r="A48" t="str">
            <v>CANAAN</v>
          </cell>
          <cell r="B48">
            <v>2658021</v>
          </cell>
          <cell r="C48">
            <v>2634953</v>
          </cell>
          <cell r="D48">
            <v>-23068</v>
          </cell>
          <cell r="E48">
            <v>136558010.69601712</v>
          </cell>
          <cell r="F48">
            <v>162900753.750225</v>
          </cell>
          <cell r="G48">
            <v>26342743.05420789</v>
          </cell>
          <cell r="H48">
            <v>901282.870593713</v>
          </cell>
          <cell r="I48">
            <v>1075144.974751485</v>
          </cell>
          <cell r="J48">
            <v>173862.10415777203</v>
          </cell>
          <cell r="K48">
            <v>1756738.129406287</v>
          </cell>
          <cell r="L48">
            <v>1559808.025248515</v>
          </cell>
          <cell r="M48">
            <v>-196930.10415777215</v>
          </cell>
          <cell r="N48">
            <v>0</v>
          </cell>
          <cell r="O48">
            <v>0</v>
          </cell>
          <cell r="P48">
            <v>0</v>
          </cell>
        </row>
        <row r="49">
          <cell r="A49" t="str">
            <v>CANDIA</v>
          </cell>
          <cell r="B49">
            <v>2679509</v>
          </cell>
          <cell r="C49">
            <v>2777559</v>
          </cell>
          <cell r="D49">
            <v>98050</v>
          </cell>
          <cell r="E49">
            <v>191514197.15116873</v>
          </cell>
          <cell r="F49">
            <v>222000055.89944</v>
          </cell>
          <cell r="G49">
            <v>30485858.748271257</v>
          </cell>
          <cell r="H49">
            <v>1263993.7011977136</v>
          </cell>
          <cell r="I49">
            <v>1465200.3689363038</v>
          </cell>
          <cell r="J49">
            <v>201206.66773859016</v>
          </cell>
          <cell r="K49">
            <v>1415515.2988022864</v>
          </cell>
          <cell r="L49">
            <v>1312358.6310636962</v>
          </cell>
          <cell r="M49">
            <v>-103156.66773859016</v>
          </cell>
          <cell r="N49">
            <v>0</v>
          </cell>
          <cell r="O49">
            <v>0</v>
          </cell>
          <cell r="P49">
            <v>0</v>
          </cell>
        </row>
        <row r="50">
          <cell r="A50" t="str">
            <v>CANTERBURY</v>
          </cell>
          <cell r="B50">
            <v>1323645</v>
          </cell>
          <cell r="C50">
            <v>1320415</v>
          </cell>
          <cell r="D50">
            <v>-3230</v>
          </cell>
          <cell r="E50">
            <v>112772121.8986014</v>
          </cell>
          <cell r="F50">
            <v>130003080.408517</v>
          </cell>
          <cell r="G50">
            <v>17230958.509915605</v>
          </cell>
          <cell r="H50">
            <v>744296.0045307692</v>
          </cell>
          <cell r="I50">
            <v>858020.3306962121</v>
          </cell>
          <cell r="J50">
            <v>113724.32616544294</v>
          </cell>
          <cell r="K50">
            <v>579348.9954692308</v>
          </cell>
          <cell r="L50">
            <v>462394.6693037879</v>
          </cell>
          <cell r="M50">
            <v>-116954.32616544294</v>
          </cell>
          <cell r="N50">
            <v>0</v>
          </cell>
          <cell r="O50">
            <v>0</v>
          </cell>
          <cell r="P50">
            <v>0</v>
          </cell>
        </row>
        <row r="51">
          <cell r="A51" t="str">
            <v>CARROLL</v>
          </cell>
          <cell r="B51">
            <v>434654</v>
          </cell>
          <cell r="C51">
            <v>492015</v>
          </cell>
          <cell r="D51">
            <v>57361</v>
          </cell>
          <cell r="E51">
            <v>119571226.47561517</v>
          </cell>
          <cell r="F51">
            <v>146451170.994909</v>
          </cell>
          <cell r="G51">
            <v>26879944.519293815</v>
          </cell>
          <cell r="H51">
            <v>789170.0947390602</v>
          </cell>
          <cell r="I51">
            <v>966577.7285663992</v>
          </cell>
          <cell r="J51">
            <v>177407.63382733904</v>
          </cell>
          <cell r="K51">
            <v>0</v>
          </cell>
          <cell r="L51">
            <v>0</v>
          </cell>
          <cell r="M51">
            <v>0</v>
          </cell>
          <cell r="N51">
            <v>354516.09473906003</v>
          </cell>
          <cell r="O51">
            <v>474562.7285663992</v>
          </cell>
          <cell r="P51">
            <v>120046.63382733916</v>
          </cell>
        </row>
        <row r="52">
          <cell r="A52" t="str">
            <v>CENTER HARBOR</v>
          </cell>
          <cell r="B52">
            <v>732051</v>
          </cell>
          <cell r="C52">
            <v>707534</v>
          </cell>
          <cell r="D52">
            <v>-24517</v>
          </cell>
          <cell r="E52">
            <v>169403760.18204355</v>
          </cell>
          <cell r="F52">
            <v>256164402.173435</v>
          </cell>
          <cell r="G52">
            <v>86760641.99139145</v>
          </cell>
          <cell r="H52">
            <v>1118064.8172014875</v>
          </cell>
          <cell r="I52">
            <v>1690685.054344671</v>
          </cell>
          <cell r="J52">
            <v>572620.2371431836</v>
          </cell>
          <cell r="K52">
            <v>0</v>
          </cell>
          <cell r="L52">
            <v>0</v>
          </cell>
          <cell r="M52">
            <v>0</v>
          </cell>
          <cell r="N52">
            <v>386013.81720148725</v>
          </cell>
          <cell r="O52">
            <v>983151.0543446711</v>
          </cell>
          <cell r="P52">
            <v>597137.2371431838</v>
          </cell>
        </row>
        <row r="53">
          <cell r="A53" t="str">
            <v>CHANDLER'S PURCHASE</v>
          </cell>
          <cell r="D53">
            <v>0</v>
          </cell>
          <cell r="E53">
            <v>13900</v>
          </cell>
          <cell r="F53">
            <v>14787</v>
          </cell>
          <cell r="G53">
            <v>887</v>
          </cell>
          <cell r="H53">
            <v>91.74</v>
          </cell>
          <cell r="I53">
            <v>97.5942</v>
          </cell>
          <cell r="J53">
            <v>5.854200000000006</v>
          </cell>
          <cell r="K53">
            <v>0</v>
          </cell>
          <cell r="L53">
            <v>0</v>
          </cell>
          <cell r="M53">
            <v>0</v>
          </cell>
          <cell r="N53">
            <v>91.74</v>
          </cell>
          <cell r="O53">
            <v>97.5942</v>
          </cell>
          <cell r="P53">
            <v>5.854200000000006</v>
          </cell>
        </row>
        <row r="54">
          <cell r="A54" t="str">
            <v>CHARLESTOWN</v>
          </cell>
          <cell r="B54">
            <v>3871104</v>
          </cell>
          <cell r="C54">
            <v>3911718</v>
          </cell>
          <cell r="D54">
            <v>40614</v>
          </cell>
          <cell r="E54">
            <v>137162923.93614304</v>
          </cell>
          <cell r="F54">
            <v>162974171.069668</v>
          </cell>
          <cell r="G54">
            <v>25811247.133524954</v>
          </cell>
          <cell r="H54">
            <v>905275.297978544</v>
          </cell>
          <cell r="I54">
            <v>1075629.5290598087</v>
          </cell>
          <cell r="J54">
            <v>170354.23108126468</v>
          </cell>
          <cell r="K54">
            <v>2965828.702021456</v>
          </cell>
          <cell r="L54">
            <v>2836088.4709401913</v>
          </cell>
          <cell r="M54">
            <v>-129740.23108126456</v>
          </cell>
          <cell r="N54">
            <v>0</v>
          </cell>
          <cell r="O54">
            <v>0</v>
          </cell>
          <cell r="P54">
            <v>0</v>
          </cell>
        </row>
        <row r="55">
          <cell r="A55" t="str">
            <v>CHATHAM</v>
          </cell>
          <cell r="B55">
            <v>243789</v>
          </cell>
          <cell r="C55">
            <v>221800</v>
          </cell>
          <cell r="D55">
            <v>-21989</v>
          </cell>
          <cell r="E55">
            <v>22972645.030303035</v>
          </cell>
          <cell r="F55">
            <v>26915749.755611</v>
          </cell>
          <cell r="G55">
            <v>3943104.725307964</v>
          </cell>
          <cell r="H55">
            <v>151619.45720000003</v>
          </cell>
          <cell r="I55">
            <v>177643.94838703258</v>
          </cell>
          <cell r="J55">
            <v>26024.491187032545</v>
          </cell>
          <cell r="K55">
            <v>92169.5428</v>
          </cell>
          <cell r="L55">
            <v>44156.05161296742</v>
          </cell>
          <cell r="M55">
            <v>-48013.491187032574</v>
          </cell>
          <cell r="N55">
            <v>0</v>
          </cell>
          <cell r="O55">
            <v>0</v>
          </cell>
          <cell r="P55">
            <v>0</v>
          </cell>
        </row>
        <row r="56">
          <cell r="A56" t="str">
            <v>CHESTER</v>
          </cell>
          <cell r="B56">
            <v>2669909</v>
          </cell>
          <cell r="C56">
            <v>2943522</v>
          </cell>
          <cell r="D56">
            <v>273613</v>
          </cell>
          <cell r="E56">
            <v>205672577.49172345</v>
          </cell>
          <cell r="F56">
            <v>247360922.767282</v>
          </cell>
          <cell r="G56">
            <v>41688345.27555856</v>
          </cell>
          <cell r="H56">
            <v>1357439.0114453747</v>
          </cell>
          <cell r="I56">
            <v>1632582.0902640612</v>
          </cell>
          <cell r="J56">
            <v>275143.07881868654</v>
          </cell>
          <cell r="K56">
            <v>1312469.9885546253</v>
          </cell>
          <cell r="L56">
            <v>1310939.9097359388</v>
          </cell>
          <cell r="M56">
            <v>-1530.0788186865393</v>
          </cell>
          <cell r="N56">
            <v>0</v>
          </cell>
          <cell r="O56">
            <v>0</v>
          </cell>
          <cell r="P56">
            <v>0</v>
          </cell>
        </row>
        <row r="57">
          <cell r="A57" t="str">
            <v>CHESTERFIELD</v>
          </cell>
          <cell r="B57">
            <v>2772190</v>
          </cell>
          <cell r="C57">
            <v>2824715</v>
          </cell>
          <cell r="D57">
            <v>52525</v>
          </cell>
          <cell r="E57">
            <v>251853353.49033526</v>
          </cell>
          <cell r="F57">
            <v>278064807.911407</v>
          </cell>
          <cell r="G57">
            <v>26211454.421071738</v>
          </cell>
          <cell r="H57">
            <v>1662232.1330362128</v>
          </cell>
          <cell r="I57">
            <v>1835227.732215286</v>
          </cell>
          <cell r="J57">
            <v>172995.59917907324</v>
          </cell>
          <cell r="K57">
            <v>1109957.8669637872</v>
          </cell>
          <cell r="L57">
            <v>989487.267784714</v>
          </cell>
          <cell r="M57">
            <v>-120470.59917907324</v>
          </cell>
          <cell r="N57">
            <v>0</v>
          </cell>
          <cell r="O57">
            <v>0</v>
          </cell>
          <cell r="P57">
            <v>0</v>
          </cell>
        </row>
        <row r="58">
          <cell r="A58" t="str">
            <v>CHICHESTER</v>
          </cell>
          <cell r="B58">
            <v>1453875</v>
          </cell>
          <cell r="C58">
            <v>1466399</v>
          </cell>
          <cell r="D58">
            <v>12524</v>
          </cell>
          <cell r="E58">
            <v>104035189.73200166</v>
          </cell>
          <cell r="F58">
            <v>128226119.864015</v>
          </cell>
          <cell r="G58">
            <v>24190930.132013336</v>
          </cell>
          <cell r="H58">
            <v>686632.2522312109</v>
          </cell>
          <cell r="I58">
            <v>846292.3911024989</v>
          </cell>
          <cell r="J58">
            <v>159660.13887128793</v>
          </cell>
          <cell r="K58">
            <v>767242.7477687891</v>
          </cell>
          <cell r="L58">
            <v>620106.6088975011</v>
          </cell>
          <cell r="M58">
            <v>-147136.13887128793</v>
          </cell>
          <cell r="N58">
            <v>0</v>
          </cell>
          <cell r="O58">
            <v>0</v>
          </cell>
          <cell r="P58">
            <v>0</v>
          </cell>
        </row>
        <row r="59">
          <cell r="A59" t="str">
            <v>CLAREMONT</v>
          </cell>
          <cell r="B59">
            <v>10392144</v>
          </cell>
          <cell r="C59">
            <v>10398433</v>
          </cell>
          <cell r="D59">
            <v>6289</v>
          </cell>
          <cell r="E59">
            <v>447266173.1785224</v>
          </cell>
          <cell r="F59">
            <v>453093253.101764</v>
          </cell>
          <cell r="G59">
            <v>5827079.923241615</v>
          </cell>
          <cell r="H59">
            <v>2951956.742978248</v>
          </cell>
          <cell r="I59">
            <v>2990415.4704716424</v>
          </cell>
          <cell r="J59">
            <v>38458.72749339463</v>
          </cell>
          <cell r="K59">
            <v>7440187.257021752</v>
          </cell>
          <cell r="L59">
            <v>7408017.529528357</v>
          </cell>
          <cell r="M59">
            <v>-32169.727493395098</v>
          </cell>
          <cell r="N59">
            <v>0</v>
          </cell>
          <cell r="O59">
            <v>0</v>
          </cell>
          <cell r="P59">
            <v>0</v>
          </cell>
        </row>
        <row r="60">
          <cell r="A60" t="str">
            <v>CLARKSVILLE</v>
          </cell>
          <cell r="B60">
            <v>191482</v>
          </cell>
          <cell r="C60">
            <v>223582</v>
          </cell>
          <cell r="D60">
            <v>32100</v>
          </cell>
          <cell r="E60">
            <v>15584190.700280968</v>
          </cell>
          <cell r="F60">
            <v>17430919.7334934</v>
          </cell>
          <cell r="G60">
            <v>1846729.0332124308</v>
          </cell>
          <cell r="H60">
            <v>102855.65862185438</v>
          </cell>
          <cell r="I60">
            <v>115044.07024105643</v>
          </cell>
          <cell r="J60">
            <v>12188.411619202045</v>
          </cell>
          <cell r="K60">
            <v>88626.34137814562</v>
          </cell>
          <cell r="L60">
            <v>108537.92975894357</v>
          </cell>
          <cell r="M60">
            <v>19911.588380797955</v>
          </cell>
          <cell r="N60">
            <v>0</v>
          </cell>
          <cell r="O60">
            <v>0</v>
          </cell>
          <cell r="P60">
            <v>0</v>
          </cell>
        </row>
        <row r="61">
          <cell r="A61" t="str">
            <v>COLEBROOK</v>
          </cell>
          <cell r="B61">
            <v>1765809</v>
          </cell>
          <cell r="C61">
            <v>1743358</v>
          </cell>
          <cell r="D61">
            <v>-22451</v>
          </cell>
          <cell r="E61">
            <v>86809713.96856219</v>
          </cell>
          <cell r="F61">
            <v>85266540.8683892</v>
          </cell>
          <cell r="G61">
            <v>-1543173.1001729816</v>
          </cell>
          <cell r="H61">
            <v>572944.1121925104</v>
          </cell>
          <cell r="I61">
            <v>562759.1697313687</v>
          </cell>
          <cell r="J61">
            <v>-10184.942461141734</v>
          </cell>
          <cell r="K61">
            <v>1192864.8878074896</v>
          </cell>
          <cell r="L61">
            <v>1180598.8302686312</v>
          </cell>
          <cell r="M61">
            <v>-12266.057538858382</v>
          </cell>
          <cell r="N61">
            <v>0</v>
          </cell>
          <cell r="O61">
            <v>0</v>
          </cell>
          <cell r="P61">
            <v>0</v>
          </cell>
        </row>
        <row r="62">
          <cell r="A62" t="str">
            <v>COLUMBIA</v>
          </cell>
          <cell r="B62">
            <v>553272</v>
          </cell>
          <cell r="C62">
            <v>547641</v>
          </cell>
          <cell r="D62">
            <v>-5631</v>
          </cell>
          <cell r="E62">
            <v>29014104.83969931</v>
          </cell>
          <cell r="F62">
            <v>28921731.3672546</v>
          </cell>
          <cell r="G62">
            <v>-92373.47244470939</v>
          </cell>
          <cell r="H62">
            <v>191493.09194201545</v>
          </cell>
          <cell r="I62">
            <v>190883.42702388036</v>
          </cell>
          <cell r="J62">
            <v>-609.6649181350949</v>
          </cell>
          <cell r="K62">
            <v>361778.90805798455</v>
          </cell>
          <cell r="L62">
            <v>356757.57297611964</v>
          </cell>
          <cell r="M62">
            <v>-5021.335081864905</v>
          </cell>
          <cell r="N62">
            <v>0</v>
          </cell>
          <cell r="O62">
            <v>0</v>
          </cell>
          <cell r="P62">
            <v>0</v>
          </cell>
        </row>
        <row r="63">
          <cell r="A63" t="str">
            <v>CONCORD (Penacook)</v>
          </cell>
          <cell r="B63">
            <v>26248460</v>
          </cell>
          <cell r="C63">
            <v>26385913</v>
          </cell>
          <cell r="D63">
            <v>137453</v>
          </cell>
          <cell r="E63">
            <v>1882639232.105054</v>
          </cell>
          <cell r="F63">
            <v>2141634995.69463</v>
          </cell>
          <cell r="G63">
            <v>258995763.589576</v>
          </cell>
          <cell r="H63">
            <v>12425418.931893356</v>
          </cell>
          <cell r="I63">
            <v>14134790.971584557</v>
          </cell>
          <cell r="J63">
            <v>1709372.0396912005</v>
          </cell>
          <cell r="K63">
            <v>13823041.068106646</v>
          </cell>
          <cell r="L63">
            <v>12251122.028415443</v>
          </cell>
          <cell r="M63">
            <v>-1571919.0396912023</v>
          </cell>
          <cell r="N63">
            <v>0</v>
          </cell>
          <cell r="O63">
            <v>0</v>
          </cell>
          <cell r="P63">
            <v>0</v>
          </cell>
        </row>
        <row r="64">
          <cell r="A64" t="str">
            <v>CONWAY</v>
          </cell>
          <cell r="B64">
            <v>6578635</v>
          </cell>
          <cell r="C64">
            <v>6784117</v>
          </cell>
          <cell r="D64">
            <v>205482</v>
          </cell>
          <cell r="E64">
            <v>686899005.3100575</v>
          </cell>
          <cell r="F64">
            <v>732059493.153782</v>
          </cell>
          <cell r="G64">
            <v>45160487.84372449</v>
          </cell>
          <cell r="H64">
            <v>4533533.435046379</v>
          </cell>
          <cell r="I64">
            <v>4831592.654814961</v>
          </cell>
          <cell r="J64">
            <v>298059.2197685819</v>
          </cell>
          <cell r="K64">
            <v>2045101.5649536205</v>
          </cell>
          <cell r="L64">
            <v>1952524.3451850386</v>
          </cell>
          <cell r="M64">
            <v>-92577.21976858191</v>
          </cell>
          <cell r="N64">
            <v>0</v>
          </cell>
          <cell r="O64">
            <v>0</v>
          </cell>
          <cell r="P64">
            <v>0</v>
          </cell>
        </row>
        <row r="65">
          <cell r="A65" t="str">
            <v>CORNISH</v>
          </cell>
          <cell r="B65">
            <v>1246193</v>
          </cell>
          <cell r="C65">
            <v>1267983</v>
          </cell>
          <cell r="D65">
            <v>21790</v>
          </cell>
          <cell r="E65">
            <v>73348705.72979084</v>
          </cell>
          <cell r="F65">
            <v>83092733.059135</v>
          </cell>
          <cell r="G65">
            <v>9744027.329344168</v>
          </cell>
          <cell r="H65">
            <v>484101.45781661954</v>
          </cell>
          <cell r="I65">
            <v>548412.038190291</v>
          </cell>
          <cell r="J65">
            <v>64310.58037367149</v>
          </cell>
          <cell r="K65">
            <v>762091.5421833805</v>
          </cell>
          <cell r="L65">
            <v>719570.961809709</v>
          </cell>
          <cell r="M65">
            <v>-42520.58037367149</v>
          </cell>
          <cell r="N65">
            <v>0</v>
          </cell>
          <cell r="O65">
            <v>0</v>
          </cell>
          <cell r="P65">
            <v>0</v>
          </cell>
        </row>
        <row r="66">
          <cell r="A66" t="str">
            <v>CRAWFORD'S PURCH.</v>
          </cell>
          <cell r="E66">
            <v>194300</v>
          </cell>
          <cell r="F66">
            <v>206702</v>
          </cell>
          <cell r="G66">
            <v>12402</v>
          </cell>
          <cell r="H66">
            <v>1282.3799999999999</v>
          </cell>
          <cell r="I66">
            <v>1364.2332</v>
          </cell>
          <cell r="J66">
            <v>81.85320000000002</v>
          </cell>
          <cell r="K66">
            <v>0</v>
          </cell>
          <cell r="M66">
            <v>0</v>
          </cell>
          <cell r="N66">
            <v>1282.38</v>
          </cell>
          <cell r="O66">
            <v>1364</v>
          </cell>
          <cell r="P66">
            <v>81.61999999999989</v>
          </cell>
        </row>
        <row r="67">
          <cell r="A67" t="str">
            <v>CROYDON</v>
          </cell>
          <cell r="B67">
            <v>446110</v>
          </cell>
          <cell r="C67">
            <v>468655</v>
          </cell>
          <cell r="D67">
            <v>22545</v>
          </cell>
          <cell r="E67">
            <v>34699822.02437404</v>
          </cell>
          <cell r="F67">
            <v>39725224.885098</v>
          </cell>
          <cell r="G67">
            <v>5025402.860723965</v>
          </cell>
          <cell r="H67">
            <v>229018.82536086865</v>
          </cell>
          <cell r="I67">
            <v>262186.4842416468</v>
          </cell>
          <cell r="J67">
            <v>33167.65888077812</v>
          </cell>
          <cell r="K67">
            <v>217091.17463913138</v>
          </cell>
          <cell r="L67">
            <v>206468.51575835323</v>
          </cell>
          <cell r="M67">
            <v>-10622.658880778152</v>
          </cell>
          <cell r="N67">
            <v>0</v>
          </cell>
          <cell r="P67">
            <v>0</v>
          </cell>
        </row>
        <row r="68">
          <cell r="A68" t="str">
            <v>CUTT'S GRANT</v>
          </cell>
          <cell r="D68">
            <v>0</v>
          </cell>
          <cell r="E68">
            <v>0</v>
          </cell>
          <cell r="F68">
            <v>0</v>
          </cell>
          <cell r="G68">
            <v>0</v>
          </cell>
          <cell r="H68">
            <v>0</v>
          </cell>
          <cell r="I68">
            <v>0</v>
          </cell>
          <cell r="J68">
            <v>0</v>
          </cell>
          <cell r="K68">
            <v>0</v>
          </cell>
          <cell r="L68">
            <v>0</v>
          </cell>
          <cell r="M68">
            <v>0</v>
          </cell>
          <cell r="N68">
            <v>0</v>
          </cell>
          <cell r="O68">
            <v>0</v>
          </cell>
          <cell r="P68">
            <v>0</v>
          </cell>
        </row>
        <row r="69">
          <cell r="A69" t="str">
            <v>DALTON</v>
          </cell>
          <cell r="B69">
            <v>654570</v>
          </cell>
          <cell r="C69">
            <v>719000</v>
          </cell>
          <cell r="D69">
            <v>64430</v>
          </cell>
          <cell r="E69">
            <v>40972313.015254</v>
          </cell>
          <cell r="F69">
            <v>44493090.2226176</v>
          </cell>
          <cell r="G69">
            <v>3520777.207363598</v>
          </cell>
          <cell r="H69">
            <v>270417.2659006764</v>
          </cell>
          <cell r="I69">
            <v>293654.3954692761</v>
          </cell>
          <cell r="J69">
            <v>23237.129568599747</v>
          </cell>
          <cell r="K69">
            <v>384152.7340993236</v>
          </cell>
          <cell r="L69">
            <v>425345.6045307239</v>
          </cell>
          <cell r="M69">
            <v>41192.87043140025</v>
          </cell>
          <cell r="N69">
            <v>0</v>
          </cell>
          <cell r="O69">
            <v>0</v>
          </cell>
          <cell r="P69">
            <v>0</v>
          </cell>
        </row>
        <row r="70">
          <cell r="A70" t="str">
            <v>DANBURY</v>
          </cell>
          <cell r="B70">
            <v>931095</v>
          </cell>
          <cell r="C70">
            <v>934144</v>
          </cell>
          <cell r="D70">
            <v>3049</v>
          </cell>
          <cell r="E70">
            <v>51880963.128943756</v>
          </cell>
          <cell r="F70">
            <v>54852840.8630189</v>
          </cell>
          <cell r="G70">
            <v>2971877.734075144</v>
          </cell>
          <cell r="H70">
            <v>342414.3566510288</v>
          </cell>
          <cell r="I70">
            <v>362028.7496959247</v>
          </cell>
          <cell r="J70">
            <v>19614.3930448959</v>
          </cell>
          <cell r="K70">
            <v>588680.6433489713</v>
          </cell>
          <cell r="L70">
            <v>572115.2503040753</v>
          </cell>
          <cell r="M70">
            <v>-16565.393044895958</v>
          </cell>
          <cell r="N70">
            <v>0</v>
          </cell>
          <cell r="O70">
            <v>0</v>
          </cell>
          <cell r="P70">
            <v>0</v>
          </cell>
        </row>
        <row r="71">
          <cell r="A71" t="str">
            <v>DANVILLE</v>
          </cell>
          <cell r="B71">
            <v>2690206</v>
          </cell>
          <cell r="C71">
            <v>2978694</v>
          </cell>
          <cell r="D71">
            <v>288488</v>
          </cell>
          <cell r="E71">
            <v>188968311.87267366</v>
          </cell>
          <cell r="F71">
            <v>210075301.226824</v>
          </cell>
          <cell r="G71">
            <v>21106989.354150325</v>
          </cell>
          <cell r="H71">
            <v>1247190.858359646</v>
          </cell>
          <cell r="I71">
            <v>1386496.9880970384</v>
          </cell>
          <cell r="J71">
            <v>139306.1297373923</v>
          </cell>
          <cell r="K71">
            <v>1443015.141640354</v>
          </cell>
          <cell r="L71">
            <v>1592197.0119029616</v>
          </cell>
          <cell r="M71">
            <v>149181.8702626077</v>
          </cell>
          <cell r="N71">
            <v>0</v>
          </cell>
          <cell r="O71">
            <v>0</v>
          </cell>
          <cell r="P71">
            <v>0</v>
          </cell>
        </row>
        <row r="72">
          <cell r="A72" t="str">
            <v>DEERFIELD</v>
          </cell>
          <cell r="B72">
            <v>2970390</v>
          </cell>
          <cell r="C72">
            <v>3082696</v>
          </cell>
          <cell r="D72">
            <v>112306</v>
          </cell>
          <cell r="E72">
            <v>190439733.13153338</v>
          </cell>
          <cell r="F72">
            <v>234215276.96874</v>
          </cell>
          <cell r="G72">
            <v>43775543.8372066</v>
          </cell>
          <cell r="H72">
            <v>1256902.2386681202</v>
          </cell>
          <cell r="I72">
            <v>1545820.8279936837</v>
          </cell>
          <cell r="J72">
            <v>288918.5893255635</v>
          </cell>
          <cell r="K72">
            <v>1713487.7613318795</v>
          </cell>
          <cell r="L72">
            <v>1536875.1720063163</v>
          </cell>
          <cell r="M72">
            <v>-176612.58932556328</v>
          </cell>
          <cell r="N72">
            <v>0</v>
          </cell>
          <cell r="O72">
            <v>0</v>
          </cell>
          <cell r="P72">
            <v>0</v>
          </cell>
        </row>
        <row r="73">
          <cell r="A73" t="str">
            <v>DEERING</v>
          </cell>
          <cell r="B73">
            <v>1607947</v>
          </cell>
          <cell r="C73">
            <v>1356597</v>
          </cell>
          <cell r="D73">
            <v>-251350</v>
          </cell>
          <cell r="E73">
            <v>73082096.7169621</v>
          </cell>
          <cell r="F73">
            <v>87856253.8413957</v>
          </cell>
          <cell r="G73">
            <v>14774157.124433607</v>
          </cell>
          <cell r="H73">
            <v>482341.83833194984</v>
          </cell>
          <cell r="I73">
            <v>579851.2753532117</v>
          </cell>
          <cell r="J73">
            <v>97509.43702126184</v>
          </cell>
          <cell r="K73">
            <v>1125605.16166805</v>
          </cell>
          <cell r="L73">
            <v>776745.7246467883</v>
          </cell>
          <cell r="M73">
            <v>-348859.4370212618</v>
          </cell>
          <cell r="N73">
            <v>0</v>
          </cell>
          <cell r="O73">
            <v>0</v>
          </cell>
          <cell r="P73">
            <v>0</v>
          </cell>
        </row>
        <row r="74">
          <cell r="A74" t="str">
            <v>DERRY</v>
          </cell>
          <cell r="B74">
            <v>27677255</v>
          </cell>
          <cell r="C74">
            <v>29131342</v>
          </cell>
          <cell r="D74">
            <v>1454087</v>
          </cell>
          <cell r="E74">
            <v>1401478475.0980191</v>
          </cell>
          <cell r="F74">
            <v>1662427506.00328</v>
          </cell>
          <cell r="G74">
            <v>260949030.9052608</v>
          </cell>
          <cell r="H74">
            <v>9249757.935646927</v>
          </cell>
          <cell r="I74">
            <v>10972021.539621647</v>
          </cell>
          <cell r="J74">
            <v>1722263.6039747205</v>
          </cell>
          <cell r="K74">
            <v>18427497.064353075</v>
          </cell>
          <cell r="L74">
            <v>18159320.460378353</v>
          </cell>
          <cell r="M74">
            <v>-268176.6039747223</v>
          </cell>
          <cell r="N74">
            <v>0</v>
          </cell>
          <cell r="O74">
            <v>0</v>
          </cell>
          <cell r="P74">
            <v>0</v>
          </cell>
        </row>
        <row r="75">
          <cell r="A75" t="str">
            <v>DIX GRANT</v>
          </cell>
          <cell r="B75">
            <v>0</v>
          </cell>
          <cell r="C75">
            <v>0</v>
          </cell>
          <cell r="D75">
            <v>0</v>
          </cell>
          <cell r="E75">
            <v>525793</v>
          </cell>
          <cell r="F75">
            <v>577264</v>
          </cell>
          <cell r="G75">
            <v>51471</v>
          </cell>
          <cell r="H75">
            <v>3470.2338</v>
          </cell>
          <cell r="I75">
            <v>3809.9424</v>
          </cell>
          <cell r="J75">
            <v>339.70859999999993</v>
          </cell>
          <cell r="K75">
            <v>0</v>
          </cell>
          <cell r="L75">
            <v>0</v>
          </cell>
          <cell r="M75">
            <v>0</v>
          </cell>
          <cell r="N75">
            <v>3470.2338</v>
          </cell>
          <cell r="O75">
            <v>3809.9424</v>
          </cell>
          <cell r="P75">
            <v>339.70859999999993</v>
          </cell>
        </row>
        <row r="76">
          <cell r="A76" t="str">
            <v>DIXVILLE</v>
          </cell>
          <cell r="B76">
            <v>6356</v>
          </cell>
          <cell r="C76">
            <v>6409</v>
          </cell>
          <cell r="D76">
            <v>53</v>
          </cell>
          <cell r="E76">
            <v>13715025</v>
          </cell>
          <cell r="F76">
            <v>14608604</v>
          </cell>
          <cell r="G76">
            <v>893579</v>
          </cell>
          <cell r="H76">
            <v>90519.165</v>
          </cell>
          <cell r="I76">
            <v>96416.7864</v>
          </cell>
          <cell r="J76">
            <v>5897.621400000004</v>
          </cell>
          <cell r="K76">
            <v>0</v>
          </cell>
          <cell r="L76">
            <v>0</v>
          </cell>
          <cell r="M76">
            <v>0</v>
          </cell>
          <cell r="N76">
            <v>84163.165</v>
          </cell>
          <cell r="O76">
            <v>90007.7864</v>
          </cell>
          <cell r="P76">
            <v>5844.621400000004</v>
          </cell>
        </row>
        <row r="77">
          <cell r="A77" t="str">
            <v>DORCHESTER</v>
          </cell>
          <cell r="B77">
            <v>299283</v>
          </cell>
          <cell r="C77">
            <v>297199</v>
          </cell>
          <cell r="D77">
            <v>-2084</v>
          </cell>
          <cell r="E77">
            <v>19313651.985270422</v>
          </cell>
          <cell r="F77">
            <v>19450699.3608892</v>
          </cell>
          <cell r="G77">
            <v>137047.37561877817</v>
          </cell>
          <cell r="H77">
            <v>127470.10310278478</v>
          </cell>
          <cell r="I77">
            <v>128374.6157818687</v>
          </cell>
          <cell r="J77">
            <v>904.5126790839277</v>
          </cell>
          <cell r="K77">
            <v>171812.89689721522</v>
          </cell>
          <cell r="L77">
            <v>168824.3842181313</v>
          </cell>
          <cell r="M77">
            <v>-2988.512679083913</v>
          </cell>
          <cell r="N77">
            <v>0</v>
          </cell>
          <cell r="O77">
            <v>0</v>
          </cell>
          <cell r="P77">
            <v>0</v>
          </cell>
        </row>
        <row r="78">
          <cell r="A78" t="str">
            <v>DOVER</v>
          </cell>
          <cell r="B78">
            <v>15079438</v>
          </cell>
          <cell r="C78">
            <v>15273884</v>
          </cell>
          <cell r="D78">
            <v>194446</v>
          </cell>
          <cell r="E78">
            <v>1336478746.6189</v>
          </cell>
          <cell r="F78">
            <v>1540825917.4459</v>
          </cell>
          <cell r="G78">
            <v>204347170.8269999</v>
          </cell>
          <cell r="H78">
            <v>8820759.72768474</v>
          </cell>
          <cell r="I78">
            <v>10169451.05514294</v>
          </cell>
          <cell r="J78">
            <v>1348691.327458199</v>
          </cell>
          <cell r="K78">
            <v>6258678.27231526</v>
          </cell>
          <cell r="L78">
            <v>5104432.944857061</v>
          </cell>
          <cell r="M78">
            <v>-1154245.327458199</v>
          </cell>
          <cell r="N78">
            <v>0</v>
          </cell>
          <cell r="O78">
            <v>0</v>
          </cell>
          <cell r="P78">
            <v>0</v>
          </cell>
        </row>
        <row r="79">
          <cell r="A79" t="str">
            <v>DUBLIN</v>
          </cell>
          <cell r="B79">
            <v>877497</v>
          </cell>
          <cell r="C79">
            <v>863799</v>
          </cell>
          <cell r="D79">
            <v>-13698</v>
          </cell>
          <cell r="E79">
            <v>131284507.55991179</v>
          </cell>
          <cell r="F79">
            <v>150346327.193435</v>
          </cell>
          <cell r="G79">
            <v>19061819.633523226</v>
          </cell>
          <cell r="H79">
            <v>866477.7498954178</v>
          </cell>
          <cell r="I79">
            <v>992285.759476671</v>
          </cell>
          <cell r="J79">
            <v>125808.00958125317</v>
          </cell>
          <cell r="K79">
            <v>11019.25010458217</v>
          </cell>
          <cell r="L79">
            <v>0</v>
          </cell>
          <cell r="M79">
            <v>-11019.25010458217</v>
          </cell>
          <cell r="N79">
            <v>0</v>
          </cell>
          <cell r="O79">
            <v>128486.759476671</v>
          </cell>
          <cell r="P79">
            <v>128486.759476671</v>
          </cell>
        </row>
        <row r="80">
          <cell r="A80" t="str">
            <v>DUMMER</v>
          </cell>
          <cell r="B80">
            <v>242114</v>
          </cell>
          <cell r="C80">
            <v>271828</v>
          </cell>
          <cell r="D80">
            <v>29714</v>
          </cell>
          <cell r="E80">
            <v>14399742.051383398</v>
          </cell>
          <cell r="F80">
            <v>31112395.8518305</v>
          </cell>
          <cell r="G80">
            <v>16712653.800447103</v>
          </cell>
          <cell r="H80">
            <v>95038.29753913044</v>
          </cell>
          <cell r="I80">
            <v>205341.8126220813</v>
          </cell>
          <cell r="J80">
            <v>110303.51508295088</v>
          </cell>
          <cell r="K80">
            <v>147075.70246086956</v>
          </cell>
          <cell r="L80">
            <v>66486.18737791869</v>
          </cell>
          <cell r="M80">
            <v>-80589.51508295088</v>
          </cell>
          <cell r="N80">
            <v>0</v>
          </cell>
          <cell r="O80">
            <v>0</v>
          </cell>
          <cell r="P80">
            <v>0</v>
          </cell>
        </row>
        <row r="81">
          <cell r="A81" t="str">
            <v>DUNBARTON</v>
          </cell>
          <cell r="B81">
            <v>1322955</v>
          </cell>
          <cell r="C81">
            <v>1387966</v>
          </cell>
          <cell r="D81">
            <v>65011</v>
          </cell>
          <cell r="E81">
            <v>126348850</v>
          </cell>
          <cell r="F81">
            <v>137157229.028019</v>
          </cell>
          <cell r="G81">
            <v>10808379.028019011</v>
          </cell>
          <cell r="H81">
            <v>833902.41</v>
          </cell>
          <cell r="I81">
            <v>905237.7115849254</v>
          </cell>
          <cell r="J81">
            <v>71335.30158492539</v>
          </cell>
          <cell r="K81">
            <v>489052.59</v>
          </cell>
          <cell r="L81">
            <v>482728.2884150746</v>
          </cell>
          <cell r="M81">
            <v>-6324.301584925444</v>
          </cell>
          <cell r="N81">
            <v>0</v>
          </cell>
          <cell r="O81">
            <v>0</v>
          </cell>
          <cell r="P81">
            <v>0</v>
          </cell>
        </row>
        <row r="82">
          <cell r="A82" t="str">
            <v>DURHAM</v>
          </cell>
          <cell r="B82">
            <v>4109634</v>
          </cell>
          <cell r="C82">
            <v>4370758</v>
          </cell>
          <cell r="D82">
            <v>261124</v>
          </cell>
          <cell r="E82">
            <v>463949494.8110737</v>
          </cell>
          <cell r="F82">
            <v>506873324.220377</v>
          </cell>
          <cell r="G82">
            <v>42923829.40930331</v>
          </cell>
          <cell r="H82">
            <v>3062066.6657530866</v>
          </cell>
          <cell r="I82">
            <v>3345363.9398544882</v>
          </cell>
          <cell r="J82">
            <v>283297.2741014017</v>
          </cell>
          <cell r="K82">
            <v>1047567.3342469134</v>
          </cell>
          <cell r="L82">
            <v>1025394.0601455118</v>
          </cell>
          <cell r="M82">
            <v>-22173.27410140168</v>
          </cell>
          <cell r="N82">
            <v>0</v>
          </cell>
          <cell r="O82">
            <v>0</v>
          </cell>
          <cell r="P82">
            <v>0</v>
          </cell>
        </row>
        <row r="83">
          <cell r="A83" t="str">
            <v>EAST KINGSTON</v>
          </cell>
          <cell r="B83">
            <v>1332593</v>
          </cell>
          <cell r="C83">
            <v>1426982</v>
          </cell>
          <cell r="D83">
            <v>94389</v>
          </cell>
          <cell r="E83">
            <v>109677265.76959632</v>
          </cell>
          <cell r="F83">
            <v>141390565.628656</v>
          </cell>
          <cell r="G83">
            <v>31713299.859059677</v>
          </cell>
          <cell r="H83">
            <v>723869.9540793358</v>
          </cell>
          <cell r="I83">
            <v>933177.7331491295</v>
          </cell>
          <cell r="J83">
            <v>209307.77906979376</v>
          </cell>
          <cell r="K83">
            <v>608723.0459206643</v>
          </cell>
          <cell r="L83">
            <v>493804.26685087045</v>
          </cell>
          <cell r="M83">
            <v>-114918.77906979388</v>
          </cell>
          <cell r="N83">
            <v>0</v>
          </cell>
          <cell r="O83">
            <v>0</v>
          </cell>
          <cell r="P83">
            <v>0</v>
          </cell>
        </row>
        <row r="84">
          <cell r="A84" t="str">
            <v>EASTON</v>
          </cell>
          <cell r="B84">
            <v>172373</v>
          </cell>
          <cell r="C84">
            <v>144990</v>
          </cell>
          <cell r="D84">
            <v>-27383</v>
          </cell>
          <cell r="E84">
            <v>26555478.726979</v>
          </cell>
          <cell r="F84">
            <v>28272781.7612474</v>
          </cell>
          <cell r="G84">
            <v>1717303.0342684016</v>
          </cell>
          <cell r="H84">
            <v>175266.15959806138</v>
          </cell>
          <cell r="I84">
            <v>186600.35962423283</v>
          </cell>
          <cell r="J84">
            <v>11334.200026171457</v>
          </cell>
          <cell r="K84">
            <v>0</v>
          </cell>
          <cell r="L84">
            <v>0</v>
          </cell>
          <cell r="M84">
            <v>0</v>
          </cell>
          <cell r="N84">
            <v>2893.1595980613783</v>
          </cell>
          <cell r="O84">
            <v>41610.359624232835</v>
          </cell>
          <cell r="P84">
            <v>38717.20002617146</v>
          </cell>
        </row>
        <row r="85">
          <cell r="A85" t="str">
            <v>EATON</v>
          </cell>
          <cell r="B85">
            <v>241077</v>
          </cell>
          <cell r="C85">
            <v>257096</v>
          </cell>
          <cell r="D85">
            <v>16019</v>
          </cell>
          <cell r="E85">
            <v>39503934.966565154</v>
          </cell>
          <cell r="F85">
            <v>41804169.044748</v>
          </cell>
          <cell r="G85">
            <v>2300234.0781828463</v>
          </cell>
          <cell r="H85">
            <v>260725.97077933</v>
          </cell>
          <cell r="I85">
            <v>275907.5156953368</v>
          </cell>
          <cell r="J85">
            <v>15181.544916006795</v>
          </cell>
          <cell r="K85">
            <v>0</v>
          </cell>
          <cell r="L85">
            <v>0</v>
          </cell>
          <cell r="M85">
            <v>0</v>
          </cell>
          <cell r="N85">
            <v>19648.970779330004</v>
          </cell>
          <cell r="O85">
            <v>18811.5156953368</v>
          </cell>
          <cell r="P85">
            <v>-837.4550839932053</v>
          </cell>
        </row>
        <row r="86">
          <cell r="A86" t="str">
            <v>EFFINGHAM</v>
          </cell>
          <cell r="B86">
            <v>933577</v>
          </cell>
          <cell r="C86">
            <v>901415</v>
          </cell>
          <cell r="D86">
            <v>-32162</v>
          </cell>
          <cell r="E86">
            <v>70562672.48778646</v>
          </cell>
          <cell r="F86">
            <v>81965860.4217687</v>
          </cell>
          <cell r="G86">
            <v>11403187.933982238</v>
          </cell>
          <cell r="H86">
            <v>465713.6384193906</v>
          </cell>
          <cell r="I86">
            <v>540974.6787836734</v>
          </cell>
          <cell r="J86">
            <v>75261.04036428285</v>
          </cell>
          <cell r="K86">
            <v>467863.3615806094</v>
          </cell>
          <cell r="L86">
            <v>360440.32121632656</v>
          </cell>
          <cell r="M86">
            <v>-107423.04036428285</v>
          </cell>
          <cell r="N86">
            <v>0</v>
          </cell>
          <cell r="O86">
            <v>0</v>
          </cell>
          <cell r="P86">
            <v>0</v>
          </cell>
        </row>
        <row r="87">
          <cell r="A87" t="str">
            <v>ELLSWORTH</v>
          </cell>
          <cell r="B87">
            <v>66471</v>
          </cell>
          <cell r="C87">
            <v>59143</v>
          </cell>
          <cell r="D87">
            <v>-7328</v>
          </cell>
          <cell r="E87">
            <v>6097697.060470255</v>
          </cell>
          <cell r="F87">
            <v>6767262.75366064</v>
          </cell>
          <cell r="G87">
            <v>669565.6931903847</v>
          </cell>
          <cell r="H87">
            <v>40244.800599103684</v>
          </cell>
          <cell r="I87">
            <v>44663.93417416022</v>
          </cell>
          <cell r="J87">
            <v>4419.133575056534</v>
          </cell>
          <cell r="K87">
            <v>26226.199400896316</v>
          </cell>
          <cell r="L87">
            <v>14479.065825839782</v>
          </cell>
          <cell r="M87">
            <v>-11747.133575056534</v>
          </cell>
          <cell r="N87">
            <v>0</v>
          </cell>
          <cell r="O87">
            <v>0</v>
          </cell>
          <cell r="P87">
            <v>0</v>
          </cell>
        </row>
        <row r="88">
          <cell r="A88" t="str">
            <v>ENFIELD</v>
          </cell>
          <cell r="B88">
            <v>2707868</v>
          </cell>
          <cell r="C88">
            <v>2573760</v>
          </cell>
          <cell r="D88">
            <v>-134108</v>
          </cell>
          <cell r="E88">
            <v>222704860.27437642</v>
          </cell>
          <cell r="F88">
            <v>230582194.119697</v>
          </cell>
          <cell r="G88">
            <v>7877333.845320582</v>
          </cell>
          <cell r="H88">
            <v>1469852.0778108845</v>
          </cell>
          <cell r="I88">
            <v>1521842.48119</v>
          </cell>
          <cell r="J88">
            <v>51990.40337911551</v>
          </cell>
          <cell r="K88">
            <v>1238015.9221891158</v>
          </cell>
          <cell r="L88">
            <v>1051917.51881</v>
          </cell>
          <cell r="M88">
            <v>-186098.40337911574</v>
          </cell>
          <cell r="N88">
            <v>0</v>
          </cell>
          <cell r="O88">
            <v>0</v>
          </cell>
          <cell r="P88">
            <v>0</v>
          </cell>
        </row>
        <row r="89">
          <cell r="A89" t="str">
            <v>EPPING</v>
          </cell>
          <cell r="B89">
            <v>4144485</v>
          </cell>
          <cell r="C89">
            <v>4244984</v>
          </cell>
          <cell r="D89">
            <v>100499</v>
          </cell>
          <cell r="E89">
            <v>240470436.2631579</v>
          </cell>
          <cell r="F89">
            <v>284417210.086916</v>
          </cell>
          <cell r="G89">
            <v>43946773.823758125</v>
          </cell>
          <cell r="H89">
            <v>1587104.879336842</v>
          </cell>
          <cell r="I89">
            <v>1877153.5865736457</v>
          </cell>
          <cell r="J89">
            <v>290048.7072368036</v>
          </cell>
          <cell r="K89">
            <v>2557380.1206631577</v>
          </cell>
          <cell r="L89">
            <v>2367830.4134263545</v>
          </cell>
          <cell r="M89">
            <v>-189549.70723680314</v>
          </cell>
          <cell r="N89">
            <v>0</v>
          </cell>
          <cell r="O89">
            <v>0</v>
          </cell>
          <cell r="P89">
            <v>0</v>
          </cell>
        </row>
        <row r="90">
          <cell r="A90" t="str">
            <v>EPSOM</v>
          </cell>
          <cell r="B90">
            <v>2605871</v>
          </cell>
          <cell r="C90">
            <v>2660017</v>
          </cell>
          <cell r="D90">
            <v>54146</v>
          </cell>
          <cell r="E90">
            <v>158511939.00960204</v>
          </cell>
          <cell r="F90">
            <v>192489180.950136</v>
          </cell>
          <cell r="G90">
            <v>33977241.940533966</v>
          </cell>
          <cell r="H90">
            <v>1046178.7974633735</v>
          </cell>
          <cell r="I90">
            <v>1270428.5942708976</v>
          </cell>
          <cell r="J90">
            <v>224249.79680752405</v>
          </cell>
          <cell r="K90">
            <v>1559692.2025366267</v>
          </cell>
          <cell r="L90">
            <v>1389588.4057291024</v>
          </cell>
          <cell r="M90">
            <v>-170103.79680752428</v>
          </cell>
          <cell r="N90">
            <v>0</v>
          </cell>
          <cell r="O90">
            <v>0</v>
          </cell>
          <cell r="P90">
            <v>0</v>
          </cell>
        </row>
        <row r="91">
          <cell r="A91" t="str">
            <v>ERROL</v>
          </cell>
          <cell r="B91">
            <v>195396</v>
          </cell>
          <cell r="C91">
            <v>191932</v>
          </cell>
          <cell r="D91">
            <v>-3464</v>
          </cell>
          <cell r="E91">
            <v>42007463.95783132</v>
          </cell>
          <cell r="F91">
            <v>38668440.0971787</v>
          </cell>
          <cell r="G91">
            <v>-3339023.8606526256</v>
          </cell>
          <cell r="H91">
            <v>277249.2621216867</v>
          </cell>
          <cell r="I91">
            <v>255211.7046413794</v>
          </cell>
          <cell r="J91">
            <v>-22037.557480307325</v>
          </cell>
          <cell r="K91">
            <v>0</v>
          </cell>
          <cell r="L91">
            <v>0</v>
          </cell>
          <cell r="M91">
            <v>0</v>
          </cell>
          <cell r="N91">
            <v>81853.26212168671</v>
          </cell>
          <cell r="O91">
            <v>63279.70464137939</v>
          </cell>
          <cell r="P91">
            <v>-18573.557480307325</v>
          </cell>
        </row>
        <row r="92">
          <cell r="A92" t="str">
            <v>ERVING'S GRANT</v>
          </cell>
          <cell r="D92">
            <v>0</v>
          </cell>
          <cell r="E92">
            <v>50211</v>
          </cell>
          <cell r="F92">
            <v>54228</v>
          </cell>
          <cell r="G92">
            <v>4017</v>
          </cell>
          <cell r="H92">
            <v>331.3926</v>
          </cell>
          <cell r="I92">
            <v>357.90479999999997</v>
          </cell>
          <cell r="J92">
            <v>26.51219999999995</v>
          </cell>
          <cell r="K92">
            <v>0</v>
          </cell>
          <cell r="L92">
            <v>0</v>
          </cell>
          <cell r="M92">
            <v>0</v>
          </cell>
          <cell r="N92">
            <v>331.3926</v>
          </cell>
          <cell r="O92">
            <v>357.9048</v>
          </cell>
          <cell r="P92">
            <v>26.512200000000007</v>
          </cell>
        </row>
        <row r="93">
          <cell r="A93" t="str">
            <v>EXETER</v>
          </cell>
          <cell r="B93">
            <v>9155488</v>
          </cell>
          <cell r="C93">
            <v>9557183</v>
          </cell>
          <cell r="D93">
            <v>401695</v>
          </cell>
          <cell r="E93">
            <v>805094299.8787879</v>
          </cell>
          <cell r="F93">
            <v>913517393.015363</v>
          </cell>
          <cell r="G93">
            <v>108423093.1365751</v>
          </cell>
          <cell r="H93">
            <v>5313622.3792</v>
          </cell>
          <cell r="I93">
            <v>6029214.793901396</v>
          </cell>
          <cell r="J93">
            <v>715592.4147013957</v>
          </cell>
          <cell r="K93">
            <v>3841865.6208000006</v>
          </cell>
          <cell r="L93">
            <v>3527968.206098604</v>
          </cell>
          <cell r="M93">
            <v>-313897.4147013966</v>
          </cell>
          <cell r="N93">
            <v>0</v>
          </cell>
          <cell r="O93">
            <v>0</v>
          </cell>
          <cell r="P93">
            <v>0</v>
          </cell>
        </row>
        <row r="94">
          <cell r="A94" t="str">
            <v>FARMINGTON</v>
          </cell>
          <cell r="B94">
            <v>5950621</v>
          </cell>
          <cell r="C94">
            <v>5910716</v>
          </cell>
          <cell r="D94">
            <v>-39905</v>
          </cell>
          <cell r="E94">
            <v>192276883.45072958</v>
          </cell>
          <cell r="F94">
            <v>217668121.832216</v>
          </cell>
          <cell r="G94">
            <v>25391238.381486416</v>
          </cell>
          <cell r="H94">
            <v>1269027.4307748151</v>
          </cell>
          <cell r="I94">
            <v>1436609.6040926254</v>
          </cell>
          <cell r="J94">
            <v>167582.1733178103</v>
          </cell>
          <cell r="K94">
            <v>4681593.569225185</v>
          </cell>
          <cell r="L94">
            <v>4474106.395907374</v>
          </cell>
          <cell r="M94">
            <v>-207487.17331781052</v>
          </cell>
          <cell r="N94">
            <v>0</v>
          </cell>
          <cell r="O94">
            <v>0</v>
          </cell>
          <cell r="P94">
            <v>0</v>
          </cell>
        </row>
        <row r="95">
          <cell r="A95" t="str">
            <v>FITZWILLIAM</v>
          </cell>
          <cell r="B95">
            <v>1576739</v>
          </cell>
          <cell r="C95">
            <v>1613755</v>
          </cell>
          <cell r="D95">
            <v>37016</v>
          </cell>
          <cell r="E95">
            <v>111817254.7240717</v>
          </cell>
          <cell r="F95">
            <v>116302127.707688</v>
          </cell>
          <cell r="G95">
            <v>4484872.983616307</v>
          </cell>
          <cell r="H95">
            <v>737993.8811788732</v>
          </cell>
          <cell r="I95">
            <v>767594.0428707408</v>
          </cell>
          <cell r="J95">
            <v>29600.161691867514</v>
          </cell>
          <cell r="K95">
            <v>838745.1188211269</v>
          </cell>
          <cell r="L95">
            <v>846160.9571292592</v>
          </cell>
          <cell r="M95">
            <v>7415.83830813237</v>
          </cell>
          <cell r="N95">
            <v>0</v>
          </cell>
          <cell r="O95">
            <v>0</v>
          </cell>
          <cell r="P95">
            <v>0</v>
          </cell>
        </row>
        <row r="96">
          <cell r="A96" t="str">
            <v>FRANCESTOWN</v>
          </cell>
          <cell r="B96">
            <v>1154970</v>
          </cell>
          <cell r="C96">
            <v>1210012</v>
          </cell>
          <cell r="D96">
            <v>55042</v>
          </cell>
          <cell r="E96">
            <v>96332673.00291991</v>
          </cell>
          <cell r="F96">
            <v>115605311.408385</v>
          </cell>
          <cell r="G96">
            <v>19272638.40546508</v>
          </cell>
          <cell r="H96">
            <v>635795.6418192714</v>
          </cell>
          <cell r="I96">
            <v>762995.055295341</v>
          </cell>
          <cell r="J96">
            <v>127199.41347606957</v>
          </cell>
          <cell r="K96">
            <v>519174.3581807285</v>
          </cell>
          <cell r="L96">
            <v>447016.94470465905</v>
          </cell>
          <cell r="M96">
            <v>-72157.41347606946</v>
          </cell>
          <cell r="N96">
            <v>0</v>
          </cell>
          <cell r="O96">
            <v>0</v>
          </cell>
          <cell r="P96">
            <v>0</v>
          </cell>
        </row>
        <row r="97">
          <cell r="A97" t="str">
            <v>FRANCONIA</v>
          </cell>
          <cell r="B97">
            <v>649278</v>
          </cell>
          <cell r="C97">
            <v>675490</v>
          </cell>
          <cell r="D97">
            <v>26212</v>
          </cell>
          <cell r="E97">
            <v>108818150.378519</v>
          </cell>
          <cell r="F97">
            <v>109497430.953796</v>
          </cell>
          <cell r="G97">
            <v>679280.5752770007</v>
          </cell>
          <cell r="H97">
            <v>718199.7924982253</v>
          </cell>
          <cell r="I97">
            <v>722683.0442950536</v>
          </cell>
          <cell r="J97">
            <v>4483.251796828234</v>
          </cell>
          <cell r="K97">
            <v>0</v>
          </cell>
          <cell r="L97">
            <v>0</v>
          </cell>
          <cell r="M97">
            <v>0</v>
          </cell>
          <cell r="N97">
            <v>68921.79249822535</v>
          </cell>
          <cell r="O97">
            <v>47193.04429505358</v>
          </cell>
          <cell r="P97">
            <v>-21728.748203171766</v>
          </cell>
        </row>
        <row r="98">
          <cell r="A98" t="str">
            <v>FRANKLIN</v>
          </cell>
          <cell r="B98">
            <v>6934918</v>
          </cell>
          <cell r="C98">
            <v>6976293</v>
          </cell>
          <cell r="D98">
            <v>41375</v>
          </cell>
          <cell r="E98">
            <v>282017105.406397</v>
          </cell>
          <cell r="F98">
            <v>294586813.969064</v>
          </cell>
          <cell r="G98">
            <v>12569708.562667012</v>
          </cell>
          <cell r="H98">
            <v>1861312.89568222</v>
          </cell>
          <cell r="I98">
            <v>1944272.9721958223</v>
          </cell>
          <cell r="J98">
            <v>82960.07651360217</v>
          </cell>
          <cell r="K98">
            <v>5073605.104317781</v>
          </cell>
          <cell r="L98">
            <v>5032020.027804177</v>
          </cell>
          <cell r="M98">
            <v>-41585.07651360333</v>
          </cell>
          <cell r="N98">
            <v>0</v>
          </cell>
          <cell r="O98">
            <v>0</v>
          </cell>
          <cell r="P98">
            <v>0</v>
          </cell>
        </row>
        <row r="99">
          <cell r="A99" t="str">
            <v>FREEDOM</v>
          </cell>
          <cell r="B99">
            <v>711488</v>
          </cell>
          <cell r="C99">
            <v>633907</v>
          </cell>
          <cell r="D99">
            <v>-77581</v>
          </cell>
          <cell r="E99">
            <v>182223935.7281673</v>
          </cell>
          <cell r="F99">
            <v>191059042.926402</v>
          </cell>
          <cell r="G99">
            <v>8835107.198234707</v>
          </cell>
          <cell r="H99">
            <v>1202677.9758059043</v>
          </cell>
          <cell r="I99">
            <v>1260989.683314253</v>
          </cell>
          <cell r="J99">
            <v>58311.70750834886</v>
          </cell>
          <cell r="K99">
            <v>0</v>
          </cell>
          <cell r="L99">
            <v>0</v>
          </cell>
          <cell r="M99">
            <v>0</v>
          </cell>
          <cell r="N99">
            <v>491189.97580590425</v>
          </cell>
          <cell r="O99">
            <v>627082.6833142531</v>
          </cell>
          <cell r="P99">
            <v>135892.70750834886</v>
          </cell>
        </row>
        <row r="100">
          <cell r="A100" t="str">
            <v>FREMONT</v>
          </cell>
          <cell r="B100">
            <v>2406395</v>
          </cell>
          <cell r="C100">
            <v>2558669</v>
          </cell>
          <cell r="D100">
            <v>152274</v>
          </cell>
          <cell r="E100">
            <v>169765991.42583096</v>
          </cell>
          <cell r="F100">
            <v>197533259.792577</v>
          </cell>
          <cell r="G100">
            <v>27767268.36674604</v>
          </cell>
          <cell r="H100">
            <v>1120455.5434104844</v>
          </cell>
          <cell r="I100">
            <v>1303719.5146310083</v>
          </cell>
          <cell r="J100">
            <v>183263.97122052382</v>
          </cell>
          <cell r="K100">
            <v>1285939.4565895158</v>
          </cell>
          <cell r="L100">
            <v>1254949.4853689917</v>
          </cell>
          <cell r="M100">
            <v>-30989.97122052405</v>
          </cell>
          <cell r="N100">
            <v>0</v>
          </cell>
          <cell r="O100">
            <v>0</v>
          </cell>
          <cell r="P100">
            <v>0</v>
          </cell>
        </row>
        <row r="101">
          <cell r="A101" t="str">
            <v>GILFORD</v>
          </cell>
          <cell r="B101">
            <v>4665499</v>
          </cell>
          <cell r="C101">
            <v>4816467</v>
          </cell>
          <cell r="D101">
            <v>150968</v>
          </cell>
          <cell r="E101">
            <v>678513700.3243712</v>
          </cell>
          <cell r="F101">
            <v>788453105.336153</v>
          </cell>
          <cell r="G101">
            <v>109939405.01178181</v>
          </cell>
          <cell r="H101">
            <v>4478190.42214085</v>
          </cell>
          <cell r="I101">
            <v>5203790.495218609</v>
          </cell>
          <cell r="J101">
            <v>725600.0730777597</v>
          </cell>
          <cell r="K101">
            <v>187308.57785915025</v>
          </cell>
          <cell r="L101">
            <v>0</v>
          </cell>
          <cell r="M101">
            <v>-187308.57785915025</v>
          </cell>
          <cell r="N101">
            <v>0</v>
          </cell>
          <cell r="O101">
            <v>387323.49521860946</v>
          </cell>
          <cell r="P101">
            <v>387323.49521860946</v>
          </cell>
        </row>
        <row r="102">
          <cell r="A102" t="str">
            <v>GILMANTON</v>
          </cell>
          <cell r="B102">
            <v>2326388</v>
          </cell>
          <cell r="C102">
            <v>2357232</v>
          </cell>
          <cell r="D102">
            <v>30844</v>
          </cell>
          <cell r="E102">
            <v>176506690.65036428</v>
          </cell>
          <cell r="F102">
            <v>196342517.633114</v>
          </cell>
          <cell r="G102">
            <v>19835826.98274973</v>
          </cell>
          <cell r="H102">
            <v>1164944.1582924041</v>
          </cell>
          <cell r="I102">
            <v>1295860.6163785525</v>
          </cell>
          <cell r="J102">
            <v>130916.45808614837</v>
          </cell>
          <cell r="K102">
            <v>1161443.8417075959</v>
          </cell>
          <cell r="L102">
            <v>1061371.3836214475</v>
          </cell>
          <cell r="M102">
            <v>-100072.45808614837</v>
          </cell>
          <cell r="N102">
            <v>0</v>
          </cell>
          <cell r="O102">
            <v>0</v>
          </cell>
          <cell r="P102">
            <v>0</v>
          </cell>
        </row>
        <row r="103">
          <cell r="A103" t="str">
            <v>GILSUM</v>
          </cell>
          <cell r="B103">
            <v>512704</v>
          </cell>
          <cell r="C103">
            <v>484123</v>
          </cell>
          <cell r="D103">
            <v>-28581</v>
          </cell>
          <cell r="E103">
            <v>31927791.744634144</v>
          </cell>
          <cell r="F103">
            <v>31622456.1186662</v>
          </cell>
          <cell r="G103">
            <v>-305335.6259679422</v>
          </cell>
          <cell r="H103">
            <v>210723.42551458534</v>
          </cell>
          <cell r="I103">
            <v>208708.2103831969</v>
          </cell>
          <cell r="J103">
            <v>-2015.2151313884242</v>
          </cell>
          <cell r="K103">
            <v>301980.57448541466</v>
          </cell>
          <cell r="L103">
            <v>275414.78961680306</v>
          </cell>
          <cell r="M103">
            <v>-26565.784868611605</v>
          </cell>
          <cell r="N103">
            <v>0</v>
          </cell>
          <cell r="O103">
            <v>0</v>
          </cell>
          <cell r="P103">
            <v>0</v>
          </cell>
        </row>
        <row r="104">
          <cell r="A104" t="str">
            <v>GOFFSTOWN</v>
          </cell>
          <cell r="B104">
            <v>9758077</v>
          </cell>
          <cell r="C104">
            <v>10030083</v>
          </cell>
          <cell r="D104">
            <v>272006</v>
          </cell>
          <cell r="E104">
            <v>676186728.5201794</v>
          </cell>
          <cell r="F104">
            <v>780770755.089934</v>
          </cell>
          <cell r="G104">
            <v>104584026.5697546</v>
          </cell>
          <cell r="H104">
            <v>4462832.408233184</v>
          </cell>
          <cell r="I104">
            <v>5153086.9835935645</v>
          </cell>
          <cell r="J104">
            <v>690254.5753603801</v>
          </cell>
          <cell r="K104">
            <v>5295244.591766817</v>
          </cell>
          <cell r="L104">
            <v>4876996.0164064355</v>
          </cell>
          <cell r="M104">
            <v>-418248.57536038104</v>
          </cell>
          <cell r="N104">
            <v>0</v>
          </cell>
          <cell r="O104">
            <v>0</v>
          </cell>
          <cell r="P104">
            <v>0</v>
          </cell>
        </row>
        <row r="105">
          <cell r="A105" t="str">
            <v>GORHAM</v>
          </cell>
          <cell r="B105">
            <v>2165032</v>
          </cell>
          <cell r="C105">
            <v>2057584</v>
          </cell>
          <cell r="D105">
            <v>-107448</v>
          </cell>
          <cell r="E105">
            <v>143676452.75674</v>
          </cell>
          <cell r="F105">
            <v>162671271.261166</v>
          </cell>
          <cell r="G105">
            <v>18994818.504426003</v>
          </cell>
          <cell r="H105">
            <v>948264.588194484</v>
          </cell>
          <cell r="I105">
            <v>1073630.3903236955</v>
          </cell>
          <cell r="J105">
            <v>125365.80212921149</v>
          </cell>
          <cell r="K105">
            <v>1216767.411805516</v>
          </cell>
          <cell r="L105">
            <v>983953.6096763045</v>
          </cell>
          <cell r="M105">
            <v>-232813.8021292116</v>
          </cell>
          <cell r="N105">
            <v>0</v>
          </cell>
          <cell r="O105">
            <v>0</v>
          </cell>
          <cell r="P105">
            <v>0</v>
          </cell>
        </row>
        <row r="106">
          <cell r="A106" t="str">
            <v>GOSHEN</v>
          </cell>
          <cell r="B106">
            <v>691499</v>
          </cell>
          <cell r="C106">
            <v>639933</v>
          </cell>
          <cell r="D106">
            <v>-51566</v>
          </cell>
          <cell r="E106">
            <v>36235313.40207526</v>
          </cell>
          <cell r="F106">
            <v>39362904.1050822</v>
          </cell>
          <cell r="G106">
            <v>3127590.703006938</v>
          </cell>
          <cell r="H106">
            <v>239153.06845369673</v>
          </cell>
          <cell r="I106">
            <v>259795.1670935425</v>
          </cell>
          <cell r="J106">
            <v>20642.09863984576</v>
          </cell>
          <cell r="K106">
            <v>452345.9315463033</v>
          </cell>
          <cell r="L106">
            <v>380137.8329064575</v>
          </cell>
          <cell r="M106">
            <v>-72208.09863984585</v>
          </cell>
          <cell r="N106">
            <v>0</v>
          </cell>
          <cell r="O106">
            <v>0</v>
          </cell>
          <cell r="P106">
            <v>0</v>
          </cell>
        </row>
        <row r="107">
          <cell r="A107" t="str">
            <v>GRAFTON</v>
          </cell>
          <cell r="B107">
            <v>807983</v>
          </cell>
          <cell r="C107">
            <v>845869</v>
          </cell>
          <cell r="D107">
            <v>37886</v>
          </cell>
          <cell r="E107">
            <v>51692718.86157988</v>
          </cell>
          <cell r="F107">
            <v>53485931.4154009</v>
          </cell>
          <cell r="G107">
            <v>1793212.5538210198</v>
          </cell>
          <cell r="H107">
            <v>341171.9444864272</v>
          </cell>
          <cell r="I107">
            <v>353007.1473416459</v>
          </cell>
          <cell r="J107">
            <v>11835.202855218726</v>
          </cell>
          <cell r="K107">
            <v>466811.0555135728</v>
          </cell>
          <cell r="L107">
            <v>492861.8526583541</v>
          </cell>
          <cell r="M107">
            <v>26050.797144781274</v>
          </cell>
          <cell r="N107">
            <v>0</v>
          </cell>
          <cell r="O107">
            <v>0</v>
          </cell>
          <cell r="P107">
            <v>0</v>
          </cell>
        </row>
        <row r="108">
          <cell r="A108" t="str">
            <v>GRANTHAM</v>
          </cell>
          <cell r="B108">
            <v>1130122</v>
          </cell>
          <cell r="C108">
            <v>1175987</v>
          </cell>
          <cell r="D108">
            <v>45865</v>
          </cell>
          <cell r="E108">
            <v>248231246.24985772</v>
          </cell>
          <cell r="F108">
            <v>265668592.93521</v>
          </cell>
          <cell r="G108">
            <v>17437346.685352266</v>
          </cell>
          <cell r="H108">
            <v>1638326.225249061</v>
          </cell>
          <cell r="I108">
            <v>1753412.7133723858</v>
          </cell>
          <cell r="J108">
            <v>115086.48812332493</v>
          </cell>
          <cell r="K108">
            <v>0</v>
          </cell>
          <cell r="L108">
            <v>0</v>
          </cell>
          <cell r="M108">
            <v>0</v>
          </cell>
          <cell r="N108">
            <v>508204.2252490609</v>
          </cell>
          <cell r="O108">
            <v>577425.7133723858</v>
          </cell>
          <cell r="P108">
            <v>69221.48812332493</v>
          </cell>
        </row>
        <row r="109">
          <cell r="A109" t="str">
            <v>GREEN'S GRANT</v>
          </cell>
          <cell r="D109">
            <v>0</v>
          </cell>
          <cell r="E109">
            <v>2400839.264990329</v>
          </cell>
          <cell r="F109">
            <v>2639894.4602243</v>
          </cell>
          <cell r="G109">
            <v>239055.19523397135</v>
          </cell>
          <cell r="H109">
            <v>15845.53914893617</v>
          </cell>
          <cell r="I109">
            <v>17423.30343748038</v>
          </cell>
          <cell r="J109">
            <v>1577.7642885442092</v>
          </cell>
          <cell r="K109">
            <v>0</v>
          </cell>
          <cell r="L109">
            <v>0</v>
          </cell>
          <cell r="M109">
            <v>0</v>
          </cell>
          <cell r="N109">
            <v>15845.53914893617</v>
          </cell>
          <cell r="O109">
            <v>17423.30343748038</v>
          </cell>
          <cell r="P109">
            <v>1577.7642885442092</v>
          </cell>
        </row>
        <row r="110">
          <cell r="A110" t="str">
            <v>GREENFIELD</v>
          </cell>
          <cell r="B110">
            <v>1209231</v>
          </cell>
          <cell r="C110">
            <v>1347617</v>
          </cell>
          <cell r="D110">
            <v>138386</v>
          </cell>
          <cell r="E110">
            <v>71333457.27750126</v>
          </cell>
          <cell r="F110">
            <v>84600575.6708613</v>
          </cell>
          <cell r="G110">
            <v>13267118.393360049</v>
          </cell>
          <cell r="H110">
            <v>470800.8180315083</v>
          </cell>
          <cell r="I110">
            <v>558363.7994276845</v>
          </cell>
          <cell r="J110">
            <v>87562.98139617621</v>
          </cell>
          <cell r="K110">
            <v>738430.1819684918</v>
          </cell>
          <cell r="L110">
            <v>789253.2005723155</v>
          </cell>
          <cell r="M110">
            <v>50823.01860382373</v>
          </cell>
          <cell r="N110">
            <v>0</v>
          </cell>
          <cell r="O110">
            <v>0</v>
          </cell>
          <cell r="P110">
            <v>0</v>
          </cell>
        </row>
        <row r="111">
          <cell r="A111" t="str">
            <v>GREENLAND</v>
          </cell>
          <cell r="B111">
            <v>1925472</v>
          </cell>
          <cell r="C111">
            <v>2034519</v>
          </cell>
          <cell r="D111">
            <v>109047</v>
          </cell>
          <cell r="E111">
            <v>301788734.4062686</v>
          </cell>
          <cell r="F111">
            <v>363980472.08743</v>
          </cell>
          <cell r="G111">
            <v>62191737.6811614</v>
          </cell>
          <cell r="H111">
            <v>1991805.6470813728</v>
          </cell>
          <cell r="I111">
            <v>2402271.115777038</v>
          </cell>
          <cell r="J111">
            <v>410465.46869566524</v>
          </cell>
          <cell r="K111">
            <v>0</v>
          </cell>
          <cell r="L111">
            <v>0</v>
          </cell>
          <cell r="M111">
            <v>0</v>
          </cell>
          <cell r="N111">
            <v>66333.6470813728</v>
          </cell>
          <cell r="O111">
            <v>367752.11577703804</v>
          </cell>
          <cell r="P111">
            <v>301418.46869566524</v>
          </cell>
        </row>
        <row r="112">
          <cell r="A112" t="str">
            <v>GREENVILLE</v>
          </cell>
          <cell r="B112">
            <v>1737777</v>
          </cell>
          <cell r="C112">
            <v>1735082</v>
          </cell>
          <cell r="D112">
            <v>-2695</v>
          </cell>
          <cell r="E112">
            <v>53069756.65284031</v>
          </cell>
          <cell r="F112">
            <v>60467715.935801</v>
          </cell>
          <cell r="G112">
            <v>7397959.282960691</v>
          </cell>
          <cell r="H112">
            <v>350260.393908746</v>
          </cell>
          <cell r="I112">
            <v>399086.9251762866</v>
          </cell>
          <cell r="J112">
            <v>48826.53126754059</v>
          </cell>
          <cell r="K112">
            <v>1387516.606091254</v>
          </cell>
          <cell r="L112">
            <v>1335995.0748237134</v>
          </cell>
          <cell r="M112">
            <v>-51521.53126754053</v>
          </cell>
          <cell r="N112">
            <v>0</v>
          </cell>
          <cell r="O112">
            <v>0</v>
          </cell>
          <cell r="P112">
            <v>0</v>
          </cell>
        </row>
        <row r="113">
          <cell r="A113" t="str">
            <v>GROTON</v>
          </cell>
          <cell r="B113">
            <v>419113</v>
          </cell>
          <cell r="C113">
            <v>430902</v>
          </cell>
          <cell r="D113">
            <v>11789</v>
          </cell>
          <cell r="E113">
            <v>22399943.13526312</v>
          </cell>
          <cell r="F113">
            <v>23483672.8272164</v>
          </cell>
          <cell r="G113">
            <v>1083729.6919532828</v>
          </cell>
          <cell r="H113">
            <v>147839.62469273657</v>
          </cell>
          <cell r="I113">
            <v>154992.24065962824</v>
          </cell>
          <cell r="J113">
            <v>7152.615966891666</v>
          </cell>
          <cell r="K113">
            <v>271273.37530726346</v>
          </cell>
          <cell r="L113">
            <v>275909.75934037176</v>
          </cell>
          <cell r="M113">
            <v>4636.384033108305</v>
          </cell>
          <cell r="N113">
            <v>0</v>
          </cell>
          <cell r="O113">
            <v>0</v>
          </cell>
          <cell r="P113">
            <v>0</v>
          </cell>
        </row>
        <row r="114">
          <cell r="A114" t="str">
            <v>HADLEY'S PURCH.</v>
          </cell>
          <cell r="D114">
            <v>0</v>
          </cell>
          <cell r="E114">
            <v>0</v>
          </cell>
          <cell r="F114">
            <v>0</v>
          </cell>
          <cell r="G114">
            <v>0</v>
          </cell>
          <cell r="H114">
            <v>0</v>
          </cell>
          <cell r="I114">
            <v>0</v>
          </cell>
          <cell r="J114">
            <v>0</v>
          </cell>
          <cell r="K114">
            <v>0</v>
          </cell>
          <cell r="L114">
            <v>0</v>
          </cell>
          <cell r="M114">
            <v>0</v>
          </cell>
          <cell r="N114">
            <v>0</v>
          </cell>
          <cell r="O114">
            <v>0</v>
          </cell>
          <cell r="P114">
            <v>0</v>
          </cell>
        </row>
        <row r="115">
          <cell r="A115" t="str">
            <v>HALE'S LOCATION</v>
          </cell>
          <cell r="B115">
            <v>0</v>
          </cell>
          <cell r="C115">
            <v>0</v>
          </cell>
          <cell r="D115">
            <v>0</v>
          </cell>
          <cell r="E115">
            <v>26798556.90968444</v>
          </cell>
          <cell r="F115">
            <v>30304105.8823529</v>
          </cell>
          <cell r="G115">
            <v>3505548.9726684615</v>
          </cell>
          <cell r="H115">
            <v>176870.4756039173</v>
          </cell>
          <cell r="I115">
            <v>200007.09882352912</v>
          </cell>
          <cell r="J115">
            <v>23136.62321961182</v>
          </cell>
          <cell r="K115">
            <v>0</v>
          </cell>
          <cell r="L115">
            <v>0</v>
          </cell>
          <cell r="M115">
            <v>0</v>
          </cell>
          <cell r="N115">
            <v>176870.47560391726</v>
          </cell>
          <cell r="O115">
            <v>200007.09882352912</v>
          </cell>
          <cell r="P115">
            <v>23136.62321961185</v>
          </cell>
        </row>
        <row r="116">
          <cell r="A116" t="str">
            <v>HAMPSTEAD</v>
          </cell>
          <cell r="B116">
            <v>6567608</v>
          </cell>
          <cell r="C116">
            <v>7041430</v>
          </cell>
          <cell r="D116">
            <v>473822</v>
          </cell>
          <cell r="E116">
            <v>547040840.7379068</v>
          </cell>
          <cell r="F116">
            <v>619826211.718444</v>
          </cell>
          <cell r="G116">
            <v>72785370.98053718</v>
          </cell>
          <cell r="H116">
            <v>3610469.548870185</v>
          </cell>
          <cell r="I116">
            <v>4090852.99734173</v>
          </cell>
          <cell r="J116">
            <v>480383.44847154524</v>
          </cell>
          <cell r="K116">
            <v>2957138.451129815</v>
          </cell>
          <cell r="L116">
            <v>2950577.00265827</v>
          </cell>
          <cell r="M116">
            <v>-6561.448471545242</v>
          </cell>
          <cell r="N116">
            <v>0</v>
          </cell>
          <cell r="O116">
            <v>0</v>
          </cell>
          <cell r="P116">
            <v>0</v>
          </cell>
        </row>
        <row r="117">
          <cell r="A117" t="str">
            <v>HAMPTON</v>
          </cell>
          <cell r="B117">
            <v>8355832</v>
          </cell>
          <cell r="C117">
            <v>8234458</v>
          </cell>
          <cell r="D117">
            <v>-121374</v>
          </cell>
          <cell r="E117">
            <v>1415639334.7482882</v>
          </cell>
          <cell r="F117">
            <v>1658697479.06608</v>
          </cell>
          <cell r="G117">
            <v>243058144.31779194</v>
          </cell>
          <cell r="H117">
            <v>9343219.609338703</v>
          </cell>
          <cell r="I117">
            <v>10947403.361836128</v>
          </cell>
          <cell r="J117">
            <v>1604183.7524974253</v>
          </cell>
          <cell r="K117">
            <v>0</v>
          </cell>
          <cell r="L117">
            <v>0</v>
          </cell>
          <cell r="M117">
            <v>0</v>
          </cell>
          <cell r="N117">
            <v>987387.6093387008</v>
          </cell>
          <cell r="O117">
            <v>2712945.361836128</v>
          </cell>
          <cell r="P117">
            <v>1725557.7524974272</v>
          </cell>
        </row>
        <row r="118">
          <cell r="A118" t="str">
            <v>HAMPTON FALLS</v>
          </cell>
          <cell r="B118">
            <v>1276411</v>
          </cell>
          <cell r="C118">
            <v>1269393</v>
          </cell>
          <cell r="D118">
            <v>-7018</v>
          </cell>
          <cell r="E118">
            <v>228633616.21056214</v>
          </cell>
          <cell r="F118">
            <v>248862239.683059</v>
          </cell>
          <cell r="G118">
            <v>20228623.472496867</v>
          </cell>
          <cell r="H118">
            <v>1508981.8669897101</v>
          </cell>
          <cell r="I118">
            <v>1642490.7819081894</v>
          </cell>
          <cell r="J118">
            <v>133508.91491847928</v>
          </cell>
          <cell r="K118">
            <v>0</v>
          </cell>
          <cell r="L118">
            <v>0</v>
          </cell>
          <cell r="M118">
            <v>0</v>
          </cell>
          <cell r="N118">
            <v>232570.86698971014</v>
          </cell>
          <cell r="O118">
            <v>373097.7819081894</v>
          </cell>
          <cell r="P118">
            <v>140526.91491847928</v>
          </cell>
        </row>
        <row r="119">
          <cell r="A119" t="str">
            <v>HANCOCK</v>
          </cell>
          <cell r="B119">
            <v>1168780</v>
          </cell>
          <cell r="C119">
            <v>1282084</v>
          </cell>
          <cell r="D119">
            <v>113304</v>
          </cell>
          <cell r="E119">
            <v>119939399.58419792</v>
          </cell>
          <cell r="F119">
            <v>131166938.611666</v>
          </cell>
          <cell r="G119">
            <v>11227539.02746807</v>
          </cell>
          <cell r="H119">
            <v>791600.0372557063</v>
          </cell>
          <cell r="I119">
            <v>865701.7948369954</v>
          </cell>
          <cell r="J119">
            <v>74101.75758128916</v>
          </cell>
          <cell r="K119">
            <v>377179.96274429373</v>
          </cell>
          <cell r="L119">
            <v>416382.2051630046</v>
          </cell>
          <cell r="M119">
            <v>39202.24241871084</v>
          </cell>
          <cell r="N119">
            <v>0</v>
          </cell>
          <cell r="O119">
            <v>0</v>
          </cell>
          <cell r="P119">
            <v>0</v>
          </cell>
        </row>
        <row r="120">
          <cell r="A120" t="str">
            <v>HANOVER</v>
          </cell>
          <cell r="B120">
            <v>4331899</v>
          </cell>
          <cell r="C120">
            <v>4424317</v>
          </cell>
          <cell r="D120">
            <v>92418</v>
          </cell>
          <cell r="E120">
            <v>877774977.6682916</v>
          </cell>
          <cell r="F120">
            <v>979864854.131051</v>
          </cell>
          <cell r="G120">
            <v>102089876.46275938</v>
          </cell>
          <cell r="H120">
            <v>5793314.852610724</v>
          </cell>
          <cell r="I120">
            <v>6467108.037264936</v>
          </cell>
          <cell r="J120">
            <v>673793.1846542116</v>
          </cell>
          <cell r="K120">
            <v>0</v>
          </cell>
          <cell r="L120">
            <v>0</v>
          </cell>
          <cell r="M120">
            <v>0</v>
          </cell>
          <cell r="N120">
            <v>1461415.852610724</v>
          </cell>
          <cell r="O120">
            <v>2042791.0372649357</v>
          </cell>
          <cell r="P120">
            <v>581375.1846542116</v>
          </cell>
        </row>
        <row r="121">
          <cell r="A121" t="str">
            <v>HARRISVILLE</v>
          </cell>
          <cell r="B121">
            <v>621132</v>
          </cell>
          <cell r="C121">
            <v>675737</v>
          </cell>
          <cell r="D121">
            <v>54605</v>
          </cell>
          <cell r="E121">
            <v>83803439.56862745</v>
          </cell>
          <cell r="F121">
            <v>88068777.9031309</v>
          </cell>
          <cell r="G121">
            <v>4265338.334503457</v>
          </cell>
          <cell r="H121">
            <v>553102.7011529411</v>
          </cell>
          <cell r="I121">
            <v>581253.934160664</v>
          </cell>
          <cell r="J121">
            <v>28151.233007722883</v>
          </cell>
          <cell r="K121">
            <v>68029.2988470589</v>
          </cell>
          <cell r="L121">
            <v>94483.06583933602</v>
          </cell>
          <cell r="M121">
            <v>26453.766992277117</v>
          </cell>
          <cell r="N121">
            <v>0</v>
          </cell>
          <cell r="O121">
            <v>0</v>
          </cell>
          <cell r="P121">
            <v>0</v>
          </cell>
        </row>
        <row r="122">
          <cell r="A122" t="str">
            <v>HART'S LOCATION</v>
          </cell>
          <cell r="B122">
            <v>25627</v>
          </cell>
          <cell r="C122">
            <v>29483</v>
          </cell>
          <cell r="D122">
            <v>3856</v>
          </cell>
          <cell r="E122">
            <v>5284409.626139818</v>
          </cell>
          <cell r="F122">
            <v>7539132.63867781</v>
          </cell>
          <cell r="G122">
            <v>2254723.0125379926</v>
          </cell>
          <cell r="H122">
            <v>34877.1035325228</v>
          </cell>
          <cell r="I122">
            <v>49758.27541527355</v>
          </cell>
          <cell r="J122">
            <v>14881.17188275075</v>
          </cell>
          <cell r="K122">
            <v>0</v>
          </cell>
          <cell r="L122">
            <v>0</v>
          </cell>
          <cell r="M122">
            <v>0</v>
          </cell>
          <cell r="N122">
            <v>9250.1035325228</v>
          </cell>
          <cell r="O122">
            <v>20275.27541527355</v>
          </cell>
          <cell r="P122">
            <v>11025.17188275075</v>
          </cell>
        </row>
        <row r="123">
          <cell r="A123" t="str">
            <v>HAVERHILL</v>
          </cell>
          <cell r="B123">
            <v>3709541</v>
          </cell>
          <cell r="C123">
            <v>3619568</v>
          </cell>
          <cell r="D123">
            <v>-89973</v>
          </cell>
          <cell r="E123">
            <v>155832620.94510016</v>
          </cell>
          <cell r="F123">
            <v>182232972.821417</v>
          </cell>
          <cell r="G123">
            <v>26400351.876316845</v>
          </cell>
          <cell r="H123">
            <v>1028495.298237661</v>
          </cell>
          <cell r="I123">
            <v>1202737.6206213522</v>
          </cell>
          <cell r="J123">
            <v>174242.3223836912</v>
          </cell>
          <cell r="K123">
            <v>2681045.701762339</v>
          </cell>
          <cell r="L123">
            <v>2416830.3793786475</v>
          </cell>
          <cell r="M123">
            <v>-264215.32238369156</v>
          </cell>
          <cell r="N123">
            <v>0</v>
          </cell>
          <cell r="O123">
            <v>0</v>
          </cell>
          <cell r="P123">
            <v>0</v>
          </cell>
        </row>
        <row r="124">
          <cell r="A124" t="str">
            <v>HEBRON</v>
          </cell>
          <cell r="B124">
            <v>258627</v>
          </cell>
          <cell r="C124">
            <v>228222</v>
          </cell>
          <cell r="D124">
            <v>-30405</v>
          </cell>
          <cell r="E124">
            <v>94004233.2510898</v>
          </cell>
          <cell r="F124">
            <v>124531756.921703</v>
          </cell>
          <cell r="G124">
            <v>30527523.6706132</v>
          </cell>
          <cell r="H124">
            <v>620427.9394571927</v>
          </cell>
          <cell r="I124">
            <v>821909.5956832397</v>
          </cell>
          <cell r="J124">
            <v>201481.65622604708</v>
          </cell>
          <cell r="K124">
            <v>0</v>
          </cell>
          <cell r="L124">
            <v>0</v>
          </cell>
          <cell r="M124">
            <v>0</v>
          </cell>
          <cell r="N124">
            <v>361800.93945719267</v>
          </cell>
          <cell r="O124">
            <v>593687.5956832397</v>
          </cell>
          <cell r="P124">
            <v>231886.65622604708</v>
          </cell>
        </row>
        <row r="125">
          <cell r="A125" t="str">
            <v>HENNIKER</v>
          </cell>
          <cell r="B125">
            <v>3431706</v>
          </cell>
          <cell r="C125">
            <v>3366823</v>
          </cell>
          <cell r="D125">
            <v>-64883</v>
          </cell>
          <cell r="E125">
            <v>198336508.14109668</v>
          </cell>
          <cell r="F125">
            <v>213873782.608375</v>
          </cell>
          <cell r="G125">
            <v>15537274.467278332</v>
          </cell>
          <cell r="H125">
            <v>1309020.9537312381</v>
          </cell>
          <cell r="I125">
            <v>1411566.965215275</v>
          </cell>
          <cell r="J125">
            <v>102546.01148403692</v>
          </cell>
          <cell r="K125">
            <v>2122685.046268762</v>
          </cell>
          <cell r="L125">
            <v>1955256.034784725</v>
          </cell>
          <cell r="M125">
            <v>-167429.01148403715</v>
          </cell>
          <cell r="N125">
            <v>0</v>
          </cell>
          <cell r="O125">
            <v>0</v>
          </cell>
          <cell r="P125">
            <v>0</v>
          </cell>
        </row>
        <row r="126">
          <cell r="A126" t="str">
            <v>HILL</v>
          </cell>
          <cell r="B126">
            <v>730523</v>
          </cell>
          <cell r="C126">
            <v>721026</v>
          </cell>
          <cell r="D126">
            <v>-9497</v>
          </cell>
          <cell r="E126">
            <v>45401338.93326855</v>
          </cell>
          <cell r="F126">
            <v>51109640.5209461</v>
          </cell>
          <cell r="G126">
            <v>5708301.587677553</v>
          </cell>
          <cell r="H126">
            <v>299648.8369595724</v>
          </cell>
          <cell r="I126">
            <v>337323.62743824424</v>
          </cell>
          <cell r="J126">
            <v>37674.79047867184</v>
          </cell>
          <cell r="K126">
            <v>430874.1630404276</v>
          </cell>
          <cell r="L126">
            <v>383702.37256175576</v>
          </cell>
          <cell r="M126">
            <v>-47171.79047867184</v>
          </cell>
          <cell r="N126">
            <v>0</v>
          </cell>
          <cell r="O126">
            <v>0</v>
          </cell>
          <cell r="P126">
            <v>0</v>
          </cell>
        </row>
        <row r="127">
          <cell r="A127" t="str">
            <v>HILLSBORO</v>
          </cell>
          <cell r="B127">
            <v>4775895</v>
          </cell>
          <cell r="C127">
            <v>5050329</v>
          </cell>
          <cell r="D127">
            <v>274434</v>
          </cell>
          <cell r="E127">
            <v>211979028.77867615</v>
          </cell>
          <cell r="F127">
            <v>245431256.744118</v>
          </cell>
          <cell r="G127">
            <v>33452227.965441853</v>
          </cell>
          <cell r="H127">
            <v>1399061.5899392625</v>
          </cell>
          <cell r="I127">
            <v>1619846.2945111787</v>
          </cell>
          <cell r="J127">
            <v>220784.70457191626</v>
          </cell>
          <cell r="K127">
            <v>3376833.4100607373</v>
          </cell>
          <cell r="L127">
            <v>3430482.7054888215</v>
          </cell>
          <cell r="M127">
            <v>53649.29542808421</v>
          </cell>
          <cell r="N127">
            <v>0</v>
          </cell>
          <cell r="O127">
            <v>0</v>
          </cell>
          <cell r="P127">
            <v>0</v>
          </cell>
        </row>
        <row r="128">
          <cell r="A128" t="str">
            <v>HINSDALE</v>
          </cell>
          <cell r="B128">
            <v>3553500</v>
          </cell>
          <cell r="C128">
            <v>3665804</v>
          </cell>
          <cell r="D128">
            <v>112304</v>
          </cell>
          <cell r="E128">
            <v>138885381.33073553</v>
          </cell>
          <cell r="F128">
            <v>147348676.358167</v>
          </cell>
          <cell r="G128">
            <v>8463295.027431458</v>
          </cell>
          <cell r="H128">
            <v>916643.5167828546</v>
          </cell>
          <cell r="I128">
            <v>972501.2639639021</v>
          </cell>
          <cell r="J128">
            <v>55857.74718104757</v>
          </cell>
          <cell r="K128">
            <v>2636856.4832171453</v>
          </cell>
          <cell r="L128">
            <v>2693302.7360360976</v>
          </cell>
          <cell r="M128">
            <v>56446.252818952315</v>
          </cell>
          <cell r="N128">
            <v>0</v>
          </cell>
          <cell r="O128">
            <v>0</v>
          </cell>
          <cell r="P128">
            <v>0</v>
          </cell>
        </row>
        <row r="129">
          <cell r="A129" t="str">
            <v>HOLDERNESS</v>
          </cell>
          <cell r="B129">
            <v>1464731</v>
          </cell>
          <cell r="C129">
            <v>1467362</v>
          </cell>
          <cell r="D129">
            <v>2631</v>
          </cell>
          <cell r="E129">
            <v>270875231.4878758</v>
          </cell>
          <cell r="F129">
            <v>321456456.911512</v>
          </cell>
          <cell r="G129">
            <v>50581225.4236362</v>
          </cell>
          <cell r="H129">
            <v>1787776.5278199804</v>
          </cell>
          <cell r="I129">
            <v>2121612.6156159793</v>
          </cell>
          <cell r="J129">
            <v>333836.0877959989</v>
          </cell>
          <cell r="K129">
            <v>0</v>
          </cell>
          <cell r="L129">
            <v>0</v>
          </cell>
          <cell r="M129">
            <v>0</v>
          </cell>
          <cell r="N129">
            <v>323045.5278199804</v>
          </cell>
          <cell r="O129">
            <v>654250.6156159793</v>
          </cell>
          <cell r="P129">
            <v>331205.0877959989</v>
          </cell>
        </row>
        <row r="130">
          <cell r="A130" t="str">
            <v>HOLLIS</v>
          </cell>
          <cell r="B130">
            <v>5192868</v>
          </cell>
          <cell r="C130">
            <v>5694435</v>
          </cell>
          <cell r="D130">
            <v>501567</v>
          </cell>
          <cell r="E130">
            <v>645706589.8496276</v>
          </cell>
          <cell r="F130">
            <v>756290642.102438</v>
          </cell>
          <cell r="G130">
            <v>110584052.25281036</v>
          </cell>
          <cell r="H130">
            <v>4261663.493007543</v>
          </cell>
          <cell r="I130">
            <v>4991518.23787609</v>
          </cell>
          <cell r="J130">
            <v>729854.7448685477</v>
          </cell>
          <cell r="K130">
            <v>931204.5069924574</v>
          </cell>
          <cell r="L130">
            <v>702916.7621239098</v>
          </cell>
          <cell r="M130">
            <v>-228287.74486854766</v>
          </cell>
          <cell r="N130">
            <v>0</v>
          </cell>
          <cell r="O130">
            <v>0</v>
          </cell>
          <cell r="P130">
            <v>0</v>
          </cell>
        </row>
        <row r="131">
          <cell r="A131" t="str">
            <v>HOOKSETT</v>
          </cell>
          <cell r="B131">
            <v>6835968</v>
          </cell>
          <cell r="C131">
            <v>7295644</v>
          </cell>
          <cell r="D131">
            <v>459676</v>
          </cell>
          <cell r="E131">
            <v>698369366.1394734</v>
          </cell>
          <cell r="F131">
            <v>776051236.554446</v>
          </cell>
          <cell r="G131">
            <v>77681870.41497254</v>
          </cell>
          <cell r="H131">
            <v>4609237.816520524</v>
          </cell>
          <cell r="I131">
            <v>5121938.161259343</v>
          </cell>
          <cell r="J131">
            <v>512700.3447388187</v>
          </cell>
          <cell r="K131">
            <v>2226730.183479476</v>
          </cell>
          <cell r="L131">
            <v>2173705.838740657</v>
          </cell>
          <cell r="M131">
            <v>-53024.344738818705</v>
          </cell>
          <cell r="N131">
            <v>0</v>
          </cell>
          <cell r="O131">
            <v>0</v>
          </cell>
          <cell r="P131">
            <v>0</v>
          </cell>
        </row>
        <row r="132">
          <cell r="A132" t="str">
            <v>HOPKINTON</v>
          </cell>
          <cell r="B132">
            <v>3967953</v>
          </cell>
          <cell r="C132">
            <v>4014330</v>
          </cell>
          <cell r="D132">
            <v>46377</v>
          </cell>
          <cell r="E132">
            <v>359856754.8229816</v>
          </cell>
          <cell r="F132">
            <v>387909255.649362</v>
          </cell>
          <cell r="G132">
            <v>28052500.82638043</v>
          </cell>
          <cell r="H132">
            <v>2375054.5818316787</v>
          </cell>
          <cell r="I132">
            <v>2560201.087285789</v>
          </cell>
          <cell r="J132">
            <v>185146.50545411045</v>
          </cell>
          <cell r="K132">
            <v>1592898.4181683217</v>
          </cell>
          <cell r="L132">
            <v>1454128.9127142108</v>
          </cell>
          <cell r="M132">
            <v>-138769.5054541109</v>
          </cell>
          <cell r="N132">
            <v>0</v>
          </cell>
          <cell r="O132">
            <v>0</v>
          </cell>
          <cell r="P132">
            <v>0</v>
          </cell>
        </row>
        <row r="133">
          <cell r="A133" t="str">
            <v>HUDSON</v>
          </cell>
          <cell r="B133">
            <v>16389930</v>
          </cell>
          <cell r="C133">
            <v>16510798</v>
          </cell>
          <cell r="D133">
            <v>120868</v>
          </cell>
          <cell r="E133">
            <v>1336059224.5849333</v>
          </cell>
          <cell r="F133">
            <v>1554057894.12153</v>
          </cell>
          <cell r="G133">
            <v>217998669.53659678</v>
          </cell>
          <cell r="H133">
            <v>8817990.88226056</v>
          </cell>
          <cell r="I133">
            <v>10256782.101202097</v>
          </cell>
          <cell r="J133">
            <v>1438791.2189415377</v>
          </cell>
          <cell r="K133">
            <v>7571939.117739441</v>
          </cell>
          <cell r="L133">
            <v>6254015.898797903</v>
          </cell>
          <cell r="M133">
            <v>-1317923.2189415377</v>
          </cell>
          <cell r="N133">
            <v>0</v>
          </cell>
          <cell r="O133">
            <v>0</v>
          </cell>
          <cell r="P133">
            <v>0</v>
          </cell>
        </row>
        <row r="134">
          <cell r="A134" t="str">
            <v>JACKSON</v>
          </cell>
          <cell r="B134">
            <v>348362</v>
          </cell>
          <cell r="C134">
            <v>390812</v>
          </cell>
          <cell r="D134">
            <v>42450</v>
          </cell>
          <cell r="E134">
            <v>169215231.02638575</v>
          </cell>
          <cell r="F134">
            <v>187616471.230168</v>
          </cell>
          <cell r="G134">
            <v>18401240.20378226</v>
          </cell>
          <cell r="H134">
            <v>1116820.524774146</v>
          </cell>
          <cell r="I134">
            <v>1238268.710119109</v>
          </cell>
          <cell r="J134">
            <v>121448.18534496287</v>
          </cell>
          <cell r="K134">
            <v>0</v>
          </cell>
          <cell r="L134">
            <v>0</v>
          </cell>
          <cell r="M134">
            <v>0</v>
          </cell>
          <cell r="N134">
            <v>768458.5247741458</v>
          </cell>
          <cell r="O134">
            <v>847456.7101191089</v>
          </cell>
          <cell r="P134">
            <v>78998.1853449631</v>
          </cell>
        </row>
        <row r="135">
          <cell r="A135" t="str">
            <v>JAFFREY</v>
          </cell>
          <cell r="B135">
            <v>3709142</v>
          </cell>
          <cell r="C135">
            <v>4048096</v>
          </cell>
          <cell r="D135">
            <v>338954</v>
          </cell>
          <cell r="E135">
            <v>238548596.1219847</v>
          </cell>
          <cell r="F135">
            <v>277676690.61059</v>
          </cell>
          <cell r="G135">
            <v>39128094.48860529</v>
          </cell>
          <cell r="H135">
            <v>1574420.734405099</v>
          </cell>
          <cell r="I135">
            <v>1832666.1580298939</v>
          </cell>
          <cell r="J135">
            <v>258245.42362479493</v>
          </cell>
          <cell r="K135">
            <v>2134721.265594901</v>
          </cell>
          <cell r="L135">
            <v>2215429.841970106</v>
          </cell>
          <cell r="M135">
            <v>80708.57637520507</v>
          </cell>
          <cell r="N135">
            <v>0</v>
          </cell>
          <cell r="O135">
            <v>0</v>
          </cell>
          <cell r="P135">
            <v>0</v>
          </cell>
        </row>
        <row r="136">
          <cell r="A136" t="str">
            <v>JEFFERSON</v>
          </cell>
          <cell r="B136">
            <v>888662</v>
          </cell>
          <cell r="C136">
            <v>861716</v>
          </cell>
          <cell r="D136">
            <v>-26946</v>
          </cell>
          <cell r="E136">
            <v>57787972.49603713</v>
          </cell>
          <cell r="F136">
            <v>64114056.4678869</v>
          </cell>
          <cell r="G136">
            <v>6326083.971849769</v>
          </cell>
          <cell r="H136">
            <v>381400.61847384507</v>
          </cell>
          <cell r="I136">
            <v>423152.77268805355</v>
          </cell>
          <cell r="J136">
            <v>41752.15421420848</v>
          </cell>
          <cell r="K136">
            <v>507261.38152615493</v>
          </cell>
          <cell r="L136">
            <v>438563.22731194645</v>
          </cell>
          <cell r="M136">
            <v>-68698.15421420848</v>
          </cell>
          <cell r="N136">
            <v>0</v>
          </cell>
          <cell r="O136">
            <v>0</v>
          </cell>
          <cell r="P136">
            <v>0</v>
          </cell>
        </row>
        <row r="137">
          <cell r="A137" t="str">
            <v>KEENE</v>
          </cell>
          <cell r="B137">
            <v>13974011</v>
          </cell>
          <cell r="C137">
            <v>14036026</v>
          </cell>
          <cell r="D137">
            <v>62015</v>
          </cell>
          <cell r="E137">
            <v>1005531642.556705</v>
          </cell>
          <cell r="F137">
            <v>1060415413.66462</v>
          </cell>
          <cell r="G137">
            <v>54883771.107915044</v>
          </cell>
          <cell r="H137">
            <v>6636508.840874253</v>
          </cell>
          <cell r="I137">
            <v>6998741.730186492</v>
          </cell>
          <cell r="J137">
            <v>362232.88931223936</v>
          </cell>
          <cell r="K137">
            <v>7337502.159125748</v>
          </cell>
          <cell r="L137">
            <v>7037284.269813508</v>
          </cell>
          <cell r="M137">
            <v>-300217.8893122403</v>
          </cell>
          <cell r="N137">
            <v>0</v>
          </cell>
          <cell r="O137">
            <v>0</v>
          </cell>
          <cell r="P137">
            <v>0</v>
          </cell>
        </row>
        <row r="138">
          <cell r="A138" t="str">
            <v>KENSINGTON</v>
          </cell>
          <cell r="B138">
            <v>1271618</v>
          </cell>
          <cell r="C138">
            <v>1357855</v>
          </cell>
          <cell r="D138">
            <v>86237</v>
          </cell>
          <cell r="E138">
            <v>144026302.73281106</v>
          </cell>
          <cell r="F138">
            <v>164899815.45545</v>
          </cell>
          <cell r="G138">
            <v>20873512.722638935</v>
          </cell>
          <cell r="H138">
            <v>950573.598036553</v>
          </cell>
          <cell r="I138">
            <v>1088338.78200597</v>
          </cell>
          <cell r="J138">
            <v>137765.1839694169</v>
          </cell>
          <cell r="K138">
            <v>321044.401963447</v>
          </cell>
          <cell r="L138">
            <v>269516.2179940301</v>
          </cell>
          <cell r="M138">
            <v>-51528.18396941689</v>
          </cell>
          <cell r="N138">
            <v>0</v>
          </cell>
          <cell r="O138">
            <v>0</v>
          </cell>
          <cell r="P138">
            <v>0</v>
          </cell>
        </row>
        <row r="139">
          <cell r="A139" t="str">
            <v>KILKENNY</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A140" t="str">
            <v>KINGSTON</v>
          </cell>
          <cell r="B140">
            <v>4446854</v>
          </cell>
          <cell r="C140">
            <v>4263783</v>
          </cell>
          <cell r="D140">
            <v>-183071</v>
          </cell>
          <cell r="E140">
            <v>353967382.87511</v>
          </cell>
          <cell r="F140">
            <v>412499647.875366</v>
          </cell>
          <cell r="G140">
            <v>58532265.000256</v>
          </cell>
          <cell r="H140">
            <v>2336184.726975726</v>
          </cell>
          <cell r="I140">
            <v>2722497.675977415</v>
          </cell>
          <cell r="J140">
            <v>386312.949001689</v>
          </cell>
          <cell r="K140">
            <v>2110669.2730242745</v>
          </cell>
          <cell r="L140">
            <v>1541285.324022585</v>
          </cell>
          <cell r="M140">
            <v>-569383.9490016894</v>
          </cell>
          <cell r="N140">
            <v>0</v>
          </cell>
          <cell r="O140">
            <v>0</v>
          </cell>
          <cell r="P140">
            <v>0</v>
          </cell>
        </row>
        <row r="141">
          <cell r="A141" t="str">
            <v>LACONIA</v>
          </cell>
          <cell r="B141">
            <v>11638486</v>
          </cell>
          <cell r="C141">
            <v>11748009</v>
          </cell>
          <cell r="D141">
            <v>109523</v>
          </cell>
          <cell r="E141">
            <v>927452966.2295926</v>
          </cell>
          <cell r="F141">
            <v>1033071696.53912</v>
          </cell>
          <cell r="G141">
            <v>105618730.3095274</v>
          </cell>
          <cell r="H141">
            <v>6121189.577115311</v>
          </cell>
          <cell r="I141">
            <v>6818273.197158191</v>
          </cell>
          <cell r="J141">
            <v>697083.6200428801</v>
          </cell>
          <cell r="K141">
            <v>5517296.42288469</v>
          </cell>
          <cell r="L141">
            <v>4929735.802841809</v>
          </cell>
          <cell r="M141">
            <v>-587560.620042881</v>
          </cell>
          <cell r="N141">
            <v>0</v>
          </cell>
          <cell r="O141">
            <v>0</v>
          </cell>
          <cell r="P141">
            <v>0</v>
          </cell>
        </row>
        <row r="142">
          <cell r="A142" t="str">
            <v>LANCASTER</v>
          </cell>
          <cell r="B142">
            <v>2991492</v>
          </cell>
          <cell r="C142">
            <v>3048868</v>
          </cell>
          <cell r="D142">
            <v>57376</v>
          </cell>
          <cell r="E142">
            <v>127531834.68512844</v>
          </cell>
          <cell r="F142">
            <v>139830978.560349</v>
          </cell>
          <cell r="G142">
            <v>12299143.875220552</v>
          </cell>
          <cell r="H142">
            <v>841710.1089218477</v>
          </cell>
          <cell r="I142">
            <v>922884.4584983033</v>
          </cell>
          <cell r="J142">
            <v>81174.34957645566</v>
          </cell>
          <cell r="K142">
            <v>2149781.8910781527</v>
          </cell>
          <cell r="L142">
            <v>2125983.5415016967</v>
          </cell>
          <cell r="M142">
            <v>-23798.349576456007</v>
          </cell>
          <cell r="N142">
            <v>0</v>
          </cell>
          <cell r="O142">
            <v>0</v>
          </cell>
          <cell r="P142">
            <v>0</v>
          </cell>
        </row>
        <row r="143">
          <cell r="A143" t="str">
            <v>LANDAFF</v>
          </cell>
          <cell r="B143">
            <v>252701</v>
          </cell>
          <cell r="C143">
            <v>265917</v>
          </cell>
          <cell r="D143">
            <v>13216</v>
          </cell>
          <cell r="E143">
            <v>18718311.74146015</v>
          </cell>
          <cell r="F143">
            <v>19643232.5486937</v>
          </cell>
          <cell r="G143">
            <v>924920.8072335534</v>
          </cell>
          <cell r="H143">
            <v>123540.85749363698</v>
          </cell>
          <cell r="I143">
            <v>129645.33482137842</v>
          </cell>
          <cell r="J143">
            <v>6104.477327741435</v>
          </cell>
          <cell r="K143">
            <v>129160.14250636303</v>
          </cell>
          <cell r="L143">
            <v>136271.6651786216</v>
          </cell>
          <cell r="M143">
            <v>7111.522672258565</v>
          </cell>
          <cell r="N143">
            <v>0</v>
          </cell>
          <cell r="O143">
            <v>0</v>
          </cell>
          <cell r="P143">
            <v>0</v>
          </cell>
        </row>
        <row r="144">
          <cell r="A144" t="str">
            <v>LANGDON</v>
          </cell>
          <cell r="B144">
            <v>444430</v>
          </cell>
          <cell r="C144">
            <v>452670</v>
          </cell>
          <cell r="D144">
            <v>8240</v>
          </cell>
          <cell r="E144">
            <v>30757983.081144433</v>
          </cell>
          <cell r="F144">
            <v>29408787.0873786</v>
          </cell>
          <cell r="G144">
            <v>-1349195.9937658347</v>
          </cell>
          <cell r="H144">
            <v>203002.68833555325</v>
          </cell>
          <cell r="I144">
            <v>194097.99477669873</v>
          </cell>
          <cell r="J144">
            <v>-8904.693558854517</v>
          </cell>
          <cell r="K144">
            <v>241427.31166444675</v>
          </cell>
          <cell r="L144">
            <v>258572.00522330127</v>
          </cell>
          <cell r="M144">
            <v>17144.693558854517</v>
          </cell>
          <cell r="N144">
            <v>0</v>
          </cell>
          <cell r="O144">
            <v>0</v>
          </cell>
          <cell r="P144">
            <v>0</v>
          </cell>
        </row>
        <row r="145">
          <cell r="A145" t="str">
            <v>LEBANON</v>
          </cell>
          <cell r="B145">
            <v>7868926</v>
          </cell>
          <cell r="C145">
            <v>7717590</v>
          </cell>
          <cell r="D145">
            <v>-151336</v>
          </cell>
          <cell r="E145">
            <v>1006905769.4810916</v>
          </cell>
          <cell r="F145">
            <v>1060990387.49858</v>
          </cell>
          <cell r="G145">
            <v>54084618.01748836</v>
          </cell>
          <cell r="H145">
            <v>6645578.078575205</v>
          </cell>
          <cell r="I145">
            <v>7002536.557490627</v>
          </cell>
          <cell r="J145">
            <v>356958.4789154222</v>
          </cell>
          <cell r="K145">
            <v>1223347.9214247959</v>
          </cell>
          <cell r="L145">
            <v>715053.4425093727</v>
          </cell>
          <cell r="M145">
            <v>-508294.47891542315</v>
          </cell>
          <cell r="N145">
            <v>0</v>
          </cell>
          <cell r="O145">
            <v>0</v>
          </cell>
          <cell r="P145">
            <v>0</v>
          </cell>
        </row>
        <row r="146">
          <cell r="A146" t="str">
            <v>LEE</v>
          </cell>
          <cell r="B146">
            <v>3866531</v>
          </cell>
          <cell r="C146">
            <v>3937004</v>
          </cell>
          <cell r="D146">
            <v>70473</v>
          </cell>
          <cell r="E146">
            <v>223610608.11530593</v>
          </cell>
          <cell r="F146">
            <v>258345513.472194</v>
          </cell>
          <cell r="G146">
            <v>34734905.356888056</v>
          </cell>
          <cell r="H146">
            <v>1475830.0135610192</v>
          </cell>
          <cell r="I146">
            <v>1705080.3889164804</v>
          </cell>
          <cell r="J146">
            <v>229250.37535546115</v>
          </cell>
          <cell r="K146">
            <v>2390700.9864389813</v>
          </cell>
          <cell r="L146">
            <v>2231923.6110835196</v>
          </cell>
          <cell r="M146">
            <v>-158777.3753554616</v>
          </cell>
          <cell r="N146">
            <v>0</v>
          </cell>
          <cell r="O146">
            <v>0</v>
          </cell>
          <cell r="P146">
            <v>0</v>
          </cell>
        </row>
        <row r="147">
          <cell r="A147" t="str">
            <v>LEMPSTER</v>
          </cell>
          <cell r="B147">
            <v>749221</v>
          </cell>
          <cell r="C147">
            <v>755439</v>
          </cell>
          <cell r="D147">
            <v>6218</v>
          </cell>
          <cell r="E147">
            <v>43133163.99476078</v>
          </cell>
          <cell r="F147">
            <v>45830410.4234906</v>
          </cell>
          <cell r="G147">
            <v>2697246.4287298173</v>
          </cell>
          <cell r="H147">
            <v>284678.88236542116</v>
          </cell>
          <cell r="I147">
            <v>302480.70879503794</v>
          </cell>
          <cell r="J147">
            <v>17801.826429616776</v>
          </cell>
          <cell r="K147">
            <v>464542.1176345789</v>
          </cell>
          <cell r="L147">
            <v>452958.29120496206</v>
          </cell>
          <cell r="M147">
            <v>-11583.826429616835</v>
          </cell>
          <cell r="N147">
            <v>0</v>
          </cell>
          <cell r="O147">
            <v>0</v>
          </cell>
          <cell r="P147">
            <v>0</v>
          </cell>
        </row>
        <row r="148">
          <cell r="A148" t="str">
            <v>LINCOLN</v>
          </cell>
          <cell r="B148">
            <v>967943</v>
          </cell>
          <cell r="C148">
            <v>918016</v>
          </cell>
          <cell r="D148">
            <v>-49927</v>
          </cell>
          <cell r="E148">
            <v>335243361.3038113</v>
          </cell>
          <cell r="F148">
            <v>370990895.521059</v>
          </cell>
          <cell r="G148">
            <v>35747534.217247665</v>
          </cell>
          <cell r="H148">
            <v>2212606.1846051547</v>
          </cell>
          <cell r="I148">
            <v>2448539.9104389893</v>
          </cell>
          <cell r="J148">
            <v>235933.72583383461</v>
          </cell>
          <cell r="K148">
            <v>0</v>
          </cell>
          <cell r="L148">
            <v>0</v>
          </cell>
          <cell r="M148">
            <v>0</v>
          </cell>
          <cell r="N148">
            <v>1244663.1846051547</v>
          </cell>
          <cell r="O148">
            <v>1530523.9104389893</v>
          </cell>
          <cell r="P148">
            <v>285860.7258338346</v>
          </cell>
        </row>
        <row r="149">
          <cell r="A149" t="str">
            <v>LISBON</v>
          </cell>
          <cell r="B149">
            <v>1518965</v>
          </cell>
          <cell r="C149">
            <v>1515812</v>
          </cell>
          <cell r="D149">
            <v>-3153</v>
          </cell>
          <cell r="E149">
            <v>59226297.69521579</v>
          </cell>
          <cell r="F149">
            <v>58928670.5208809</v>
          </cell>
          <cell r="G149">
            <v>-297627.17433489114</v>
          </cell>
          <cell r="H149">
            <v>390893.56478842424</v>
          </cell>
          <cell r="I149">
            <v>388929.22543781396</v>
          </cell>
          <cell r="J149">
            <v>-1964.339350610273</v>
          </cell>
          <cell r="K149">
            <v>1128071.4352115758</v>
          </cell>
          <cell r="L149">
            <v>1126882.774562186</v>
          </cell>
          <cell r="M149">
            <v>-1188.660649389727</v>
          </cell>
          <cell r="N149">
            <v>0</v>
          </cell>
          <cell r="O149">
            <v>0</v>
          </cell>
          <cell r="P149">
            <v>0</v>
          </cell>
        </row>
        <row r="150">
          <cell r="A150" t="str">
            <v>LITCHFIELD</v>
          </cell>
          <cell r="B150">
            <v>5801930</v>
          </cell>
          <cell r="C150">
            <v>5952926</v>
          </cell>
          <cell r="D150">
            <v>150996</v>
          </cell>
          <cell r="E150">
            <v>343718090.41132987</v>
          </cell>
          <cell r="F150">
            <v>401994229.827281</v>
          </cell>
          <cell r="G150">
            <v>58276139.41595113</v>
          </cell>
          <cell r="H150">
            <v>2268539.396714777</v>
          </cell>
          <cell r="I150">
            <v>2653161.9168600547</v>
          </cell>
          <cell r="J150">
            <v>384622.5201452775</v>
          </cell>
          <cell r="K150">
            <v>3533390.603285223</v>
          </cell>
          <cell r="L150">
            <v>3299764.0831399453</v>
          </cell>
          <cell r="M150">
            <v>-233626.5201452775</v>
          </cell>
          <cell r="N150">
            <v>0</v>
          </cell>
          <cell r="O150">
            <v>0</v>
          </cell>
          <cell r="P150">
            <v>0</v>
          </cell>
        </row>
        <row r="151">
          <cell r="A151" t="str">
            <v>LITTLETON</v>
          </cell>
          <cell r="B151">
            <v>4829433</v>
          </cell>
          <cell r="C151">
            <v>4855315</v>
          </cell>
          <cell r="D151">
            <v>25882</v>
          </cell>
          <cell r="E151">
            <v>255566473.30508474</v>
          </cell>
          <cell r="F151">
            <v>292479184.241406</v>
          </cell>
          <cell r="G151">
            <v>36912710.93632129</v>
          </cell>
          <cell r="H151">
            <v>1686738.7238135592</v>
          </cell>
          <cell r="I151">
            <v>1930362.6159932797</v>
          </cell>
          <cell r="J151">
            <v>243623.89217972057</v>
          </cell>
          <cell r="K151">
            <v>3142694.276186441</v>
          </cell>
          <cell r="L151">
            <v>2924952.38400672</v>
          </cell>
          <cell r="M151">
            <v>-217741.89217972104</v>
          </cell>
          <cell r="N151">
            <v>0</v>
          </cell>
          <cell r="O151">
            <v>0</v>
          </cell>
          <cell r="P151">
            <v>0</v>
          </cell>
        </row>
        <row r="152">
          <cell r="A152" t="str">
            <v>LIVERMORE</v>
          </cell>
          <cell r="D152">
            <v>0</v>
          </cell>
          <cell r="E152">
            <v>51500</v>
          </cell>
          <cell r="F152">
            <v>51500</v>
          </cell>
          <cell r="G152">
            <v>0</v>
          </cell>
          <cell r="H152">
            <v>339.9</v>
          </cell>
          <cell r="I152">
            <v>339.9</v>
          </cell>
          <cell r="J152">
            <v>0</v>
          </cell>
          <cell r="K152">
            <v>0</v>
          </cell>
          <cell r="L152">
            <v>0</v>
          </cell>
          <cell r="M152">
            <v>0</v>
          </cell>
          <cell r="N152">
            <v>339.9</v>
          </cell>
          <cell r="O152">
            <v>339.9</v>
          </cell>
          <cell r="P152">
            <v>0</v>
          </cell>
        </row>
        <row r="153">
          <cell r="A153" t="str">
            <v>LONDONDERRY</v>
          </cell>
          <cell r="B153">
            <v>21900178</v>
          </cell>
          <cell r="C153">
            <v>22186165</v>
          </cell>
          <cell r="D153">
            <v>285987</v>
          </cell>
          <cell r="E153">
            <v>1316427670.0185678</v>
          </cell>
          <cell r="F153">
            <v>1582616930.77373</v>
          </cell>
          <cell r="G153">
            <v>266189260.75516224</v>
          </cell>
          <cell r="H153">
            <v>8688422.622122547</v>
          </cell>
          <cell r="I153">
            <v>10445271.743106617</v>
          </cell>
          <cell r="J153">
            <v>1756849.12098407</v>
          </cell>
          <cell r="K153">
            <v>13211755.377877453</v>
          </cell>
          <cell r="L153">
            <v>11740893.256893383</v>
          </cell>
          <cell r="M153">
            <v>-1470862.12098407</v>
          </cell>
          <cell r="N153">
            <v>0</v>
          </cell>
          <cell r="O153">
            <v>0</v>
          </cell>
          <cell r="P153">
            <v>0</v>
          </cell>
        </row>
        <row r="154">
          <cell r="A154" t="str">
            <v>LOUDON</v>
          </cell>
          <cell r="B154">
            <v>3333546</v>
          </cell>
          <cell r="C154">
            <v>3496032</v>
          </cell>
          <cell r="D154">
            <v>162486</v>
          </cell>
          <cell r="E154">
            <v>215797340.28791484</v>
          </cell>
          <cell r="F154">
            <v>268859084.451545</v>
          </cell>
          <cell r="G154">
            <v>53061744.16363016</v>
          </cell>
          <cell r="H154">
            <v>1424262.445900238</v>
          </cell>
          <cell r="I154">
            <v>1774469.9573801968</v>
          </cell>
          <cell r="J154">
            <v>350207.5114799589</v>
          </cell>
          <cell r="K154">
            <v>1909283.554099762</v>
          </cell>
          <cell r="L154">
            <v>1721562.0426198032</v>
          </cell>
          <cell r="M154">
            <v>-187721.5114799589</v>
          </cell>
          <cell r="N154">
            <v>0</v>
          </cell>
          <cell r="O154">
            <v>0</v>
          </cell>
          <cell r="P154">
            <v>0</v>
          </cell>
        </row>
        <row r="155">
          <cell r="A155" t="str">
            <v>LOW &amp; BURBANK GR.</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A156" t="str">
            <v>LYMAN</v>
          </cell>
          <cell r="B156">
            <v>340199</v>
          </cell>
          <cell r="C156">
            <v>329249</v>
          </cell>
          <cell r="D156">
            <v>-10950</v>
          </cell>
          <cell r="E156">
            <v>24186039.264550265</v>
          </cell>
          <cell r="F156">
            <v>25489716.8153954</v>
          </cell>
          <cell r="G156">
            <v>1303677.550845135</v>
          </cell>
          <cell r="H156">
            <v>159627.85914603175</v>
          </cell>
          <cell r="I156">
            <v>168232.13098160963</v>
          </cell>
          <cell r="J156">
            <v>8604.271835577878</v>
          </cell>
          <cell r="K156">
            <v>180571.14085396827</v>
          </cell>
          <cell r="L156">
            <v>161016.86901839037</v>
          </cell>
          <cell r="M156">
            <v>-19554.271835577907</v>
          </cell>
          <cell r="N156">
            <v>0</v>
          </cell>
          <cell r="O156">
            <v>0</v>
          </cell>
          <cell r="P156">
            <v>0</v>
          </cell>
        </row>
        <row r="157">
          <cell r="A157" t="str">
            <v>LYME</v>
          </cell>
          <cell r="B157">
            <v>1094779</v>
          </cell>
          <cell r="C157">
            <v>1160109</v>
          </cell>
          <cell r="D157">
            <v>65330</v>
          </cell>
          <cell r="E157">
            <v>150007649.21308064</v>
          </cell>
          <cell r="F157">
            <v>162064467.237717</v>
          </cell>
          <cell r="G157">
            <v>12056818.024636358</v>
          </cell>
          <cell r="H157">
            <v>990050.4848063323</v>
          </cell>
          <cell r="I157">
            <v>1069625.483768932</v>
          </cell>
          <cell r="J157">
            <v>79574.99896259978</v>
          </cell>
          <cell r="K157">
            <v>104728.51519366773</v>
          </cell>
          <cell r="L157">
            <v>90483.51623106794</v>
          </cell>
          <cell r="M157">
            <v>-14244.998962599784</v>
          </cell>
          <cell r="N157">
            <v>0</v>
          </cell>
          <cell r="O157">
            <v>0</v>
          </cell>
          <cell r="P157">
            <v>0</v>
          </cell>
        </row>
        <row r="158">
          <cell r="A158" t="str">
            <v>LYNDEBORO</v>
          </cell>
          <cell r="B158">
            <v>1071772</v>
          </cell>
          <cell r="C158">
            <v>1120398</v>
          </cell>
          <cell r="D158">
            <v>48626</v>
          </cell>
          <cell r="E158">
            <v>85210438.17226233</v>
          </cell>
          <cell r="F158">
            <v>103083290.824764</v>
          </cell>
          <cell r="G158">
            <v>17872852.652501673</v>
          </cell>
          <cell r="H158">
            <v>562388.8919369313</v>
          </cell>
          <cell r="I158">
            <v>680349.7194434423</v>
          </cell>
          <cell r="J158">
            <v>117960.827506511</v>
          </cell>
          <cell r="K158">
            <v>509383.1080630686</v>
          </cell>
          <cell r="L158">
            <v>440048.2805565577</v>
          </cell>
          <cell r="M158">
            <v>-69334.82750651089</v>
          </cell>
          <cell r="N158">
            <v>0</v>
          </cell>
          <cell r="O158">
            <v>0</v>
          </cell>
          <cell r="P158">
            <v>0</v>
          </cell>
        </row>
        <row r="159">
          <cell r="A159" t="str">
            <v>MADBURY</v>
          </cell>
          <cell r="B159">
            <v>1477104</v>
          </cell>
          <cell r="C159">
            <v>1553725</v>
          </cell>
          <cell r="D159">
            <v>76621</v>
          </cell>
          <cell r="E159">
            <v>87688742.54345562</v>
          </cell>
          <cell r="F159">
            <v>93491449.391211</v>
          </cell>
          <cell r="G159">
            <v>5802706.847755387</v>
          </cell>
          <cell r="H159">
            <v>578745.7007868071</v>
          </cell>
          <cell r="I159">
            <v>617043.5659819926</v>
          </cell>
          <cell r="J159">
            <v>38297.86519518553</v>
          </cell>
          <cell r="K159">
            <v>898358.2992131929</v>
          </cell>
          <cell r="L159">
            <v>936681.4340180074</v>
          </cell>
          <cell r="M159">
            <v>38323.13480481447</v>
          </cell>
          <cell r="N159">
            <v>0</v>
          </cell>
          <cell r="O159">
            <v>0</v>
          </cell>
          <cell r="P159">
            <v>0</v>
          </cell>
        </row>
        <row r="160">
          <cell r="A160" t="str">
            <v>MADISON</v>
          </cell>
          <cell r="B160">
            <v>1630877</v>
          </cell>
          <cell r="C160">
            <v>1637718</v>
          </cell>
          <cell r="D160">
            <v>6841</v>
          </cell>
          <cell r="E160">
            <v>178855148.59913602</v>
          </cell>
          <cell r="F160">
            <v>194981732.771571</v>
          </cell>
          <cell r="G160">
            <v>16126584.172434986</v>
          </cell>
          <cell r="H160">
            <v>1180443.9807542977</v>
          </cell>
          <cell r="I160">
            <v>1286879.4362923687</v>
          </cell>
          <cell r="J160">
            <v>106435.455538071</v>
          </cell>
          <cell r="K160">
            <v>450433.0192457023</v>
          </cell>
          <cell r="L160">
            <v>350838.5637076313</v>
          </cell>
          <cell r="M160">
            <v>-99594.455538071</v>
          </cell>
          <cell r="N160">
            <v>0</v>
          </cell>
          <cell r="O160">
            <v>0</v>
          </cell>
          <cell r="P160">
            <v>0</v>
          </cell>
        </row>
        <row r="161">
          <cell r="A161" t="str">
            <v>MANCHESTER</v>
          </cell>
          <cell r="B161">
            <v>70730934</v>
          </cell>
          <cell r="C161">
            <v>71628305</v>
          </cell>
          <cell r="D161">
            <v>897371</v>
          </cell>
          <cell r="E161">
            <v>4310234325.128093</v>
          </cell>
          <cell r="F161">
            <v>5026762277.2978</v>
          </cell>
          <cell r="G161">
            <v>716527952.1697073</v>
          </cell>
          <cell r="H161">
            <v>28447546.54584541</v>
          </cell>
          <cell r="I161">
            <v>33176631.03016548</v>
          </cell>
          <cell r="J161">
            <v>4729084.484320067</v>
          </cell>
          <cell r="K161">
            <v>42283387.454154596</v>
          </cell>
          <cell r="L161">
            <v>38451673.96983452</v>
          </cell>
          <cell r="M161">
            <v>-3831713.4843200743</v>
          </cell>
          <cell r="N161">
            <v>0</v>
          </cell>
          <cell r="O161">
            <v>0</v>
          </cell>
          <cell r="P161">
            <v>0</v>
          </cell>
        </row>
        <row r="162">
          <cell r="A162" t="str">
            <v>MARLBORO</v>
          </cell>
          <cell r="B162">
            <v>1576949</v>
          </cell>
          <cell r="C162">
            <v>1555669</v>
          </cell>
          <cell r="D162">
            <v>-21280</v>
          </cell>
          <cell r="E162">
            <v>84514533.08040524</v>
          </cell>
          <cell r="F162">
            <v>88935401.2130794</v>
          </cell>
          <cell r="G162">
            <v>4420868.132674158</v>
          </cell>
          <cell r="H162">
            <v>557795.9183306745</v>
          </cell>
          <cell r="I162">
            <v>586973.648006324</v>
          </cell>
          <cell r="J162">
            <v>29177.729675649432</v>
          </cell>
          <cell r="K162">
            <v>1019153.0816693255</v>
          </cell>
          <cell r="L162">
            <v>968695.351993676</v>
          </cell>
          <cell r="M162">
            <v>-50457.72967564943</v>
          </cell>
          <cell r="N162">
            <v>0</v>
          </cell>
          <cell r="O162">
            <v>0</v>
          </cell>
          <cell r="P162">
            <v>0</v>
          </cell>
        </row>
        <row r="163">
          <cell r="A163" t="str">
            <v>MARLOW</v>
          </cell>
          <cell r="B163">
            <v>552386</v>
          </cell>
          <cell r="C163">
            <v>572463</v>
          </cell>
          <cell r="D163">
            <v>20077</v>
          </cell>
          <cell r="E163">
            <v>27747858.007801786</v>
          </cell>
          <cell r="F163">
            <v>29823508.3691454</v>
          </cell>
          <cell r="G163">
            <v>2075650.3613436148</v>
          </cell>
          <cell r="H163">
            <v>183135.86285149178</v>
          </cell>
          <cell r="I163">
            <v>196835.15523635963</v>
          </cell>
          <cell r="J163">
            <v>13699.292384867847</v>
          </cell>
          <cell r="K163">
            <v>369250.1371485082</v>
          </cell>
          <cell r="L163">
            <v>375627.8447636404</v>
          </cell>
          <cell r="M163">
            <v>6377.707615132153</v>
          </cell>
          <cell r="N163">
            <v>0</v>
          </cell>
          <cell r="O163">
            <v>0</v>
          </cell>
          <cell r="P163">
            <v>0</v>
          </cell>
        </row>
        <row r="164">
          <cell r="A164" t="str">
            <v>MARTIN'S LOCATION</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A165" t="str">
            <v>MASON</v>
          </cell>
          <cell r="B165">
            <v>796617</v>
          </cell>
          <cell r="C165">
            <v>779489</v>
          </cell>
          <cell r="D165">
            <v>-17128</v>
          </cell>
          <cell r="E165">
            <v>66676985.31235595</v>
          </cell>
          <cell r="F165">
            <v>82028307.9331243</v>
          </cell>
          <cell r="G165">
            <v>15351322.620768353</v>
          </cell>
          <cell r="H165">
            <v>440068.10306154925</v>
          </cell>
          <cell r="I165">
            <v>541386.8323586204</v>
          </cell>
          <cell r="J165">
            <v>101318.72929707111</v>
          </cell>
          <cell r="K165">
            <v>356548.89693845075</v>
          </cell>
          <cell r="L165">
            <v>238102.16764137964</v>
          </cell>
          <cell r="M165">
            <v>-118446.72929707111</v>
          </cell>
          <cell r="N165">
            <v>0</v>
          </cell>
          <cell r="O165">
            <v>0</v>
          </cell>
          <cell r="P165">
            <v>0</v>
          </cell>
        </row>
        <row r="166">
          <cell r="A166" t="str">
            <v>MEREDITH</v>
          </cell>
          <cell r="B166">
            <v>4083179</v>
          </cell>
          <cell r="C166">
            <v>4165560</v>
          </cell>
          <cell r="D166">
            <v>82381</v>
          </cell>
          <cell r="E166">
            <v>646483775.3550888</v>
          </cell>
          <cell r="F166">
            <v>761297946.412131</v>
          </cell>
          <cell r="G166">
            <v>114814171.05704212</v>
          </cell>
          <cell r="H166">
            <v>4266792.917343587</v>
          </cell>
          <cell r="I166">
            <v>5024566.446320063</v>
          </cell>
          <cell r="J166">
            <v>757773.5289764768</v>
          </cell>
          <cell r="K166">
            <v>0</v>
          </cell>
          <cell r="L166">
            <v>0</v>
          </cell>
          <cell r="M166">
            <v>0</v>
          </cell>
          <cell r="N166">
            <v>183613.91734358575</v>
          </cell>
          <cell r="O166">
            <v>859006.4463200634</v>
          </cell>
          <cell r="P166">
            <v>675392.5289764777</v>
          </cell>
        </row>
        <row r="167">
          <cell r="A167" t="str">
            <v>MERRIMACK</v>
          </cell>
          <cell r="B167">
            <v>19897656</v>
          </cell>
          <cell r="C167">
            <v>20162237</v>
          </cell>
          <cell r="D167">
            <v>264581</v>
          </cell>
          <cell r="E167">
            <v>1614716101.39403</v>
          </cell>
          <cell r="F167">
            <v>1745404088.4723</v>
          </cell>
          <cell r="G167">
            <v>130687987.07826996</v>
          </cell>
          <cell r="H167">
            <v>10657126.269200599</v>
          </cell>
          <cell r="I167">
            <v>11519666.983917179</v>
          </cell>
          <cell r="J167">
            <v>862540.7147165798</v>
          </cell>
          <cell r="K167">
            <v>9240529.730799403</v>
          </cell>
          <cell r="L167">
            <v>8642570.016082821</v>
          </cell>
          <cell r="M167">
            <v>-597959.7147165816</v>
          </cell>
          <cell r="N167">
            <v>0</v>
          </cell>
          <cell r="O167">
            <v>0</v>
          </cell>
          <cell r="P167">
            <v>0</v>
          </cell>
        </row>
        <row r="168">
          <cell r="A168" t="str">
            <v>MIDDLETON</v>
          </cell>
          <cell r="B168">
            <v>1212438</v>
          </cell>
          <cell r="C168">
            <v>1268859</v>
          </cell>
          <cell r="D168">
            <v>56421</v>
          </cell>
          <cell r="E168">
            <v>61915706.16516801</v>
          </cell>
          <cell r="F168">
            <v>75821951.4606708</v>
          </cell>
          <cell r="G168">
            <v>13906245.29550279</v>
          </cell>
          <cell r="H168">
            <v>408643.66069010884</v>
          </cell>
          <cell r="I168">
            <v>500424.87964042724</v>
          </cell>
          <cell r="J168">
            <v>91781.2189503184</v>
          </cell>
          <cell r="K168">
            <v>803794.3393098912</v>
          </cell>
          <cell r="L168">
            <v>768434.1203595728</v>
          </cell>
          <cell r="M168">
            <v>-35360.218950318405</v>
          </cell>
          <cell r="N168">
            <v>0</v>
          </cell>
          <cell r="O168">
            <v>0</v>
          </cell>
          <cell r="P168">
            <v>0</v>
          </cell>
        </row>
        <row r="169">
          <cell r="A169" t="str">
            <v>MILAN</v>
          </cell>
          <cell r="B169">
            <v>1182170</v>
          </cell>
          <cell r="C169">
            <v>1115933</v>
          </cell>
          <cell r="D169">
            <v>-66237</v>
          </cell>
          <cell r="E169">
            <v>48154019.54790571</v>
          </cell>
          <cell r="F169">
            <v>54499711.3620824</v>
          </cell>
          <cell r="G169">
            <v>6345691.814176686</v>
          </cell>
          <cell r="H169">
            <v>317816.5290161777</v>
          </cell>
          <cell r="I169">
            <v>359698.09498974384</v>
          </cell>
          <cell r="J169">
            <v>41881.56597356615</v>
          </cell>
          <cell r="K169">
            <v>864353.4709838224</v>
          </cell>
          <cell r="L169">
            <v>756234.9050102562</v>
          </cell>
          <cell r="M169">
            <v>-108118.56597356615</v>
          </cell>
          <cell r="N169">
            <v>0</v>
          </cell>
          <cell r="O169">
            <v>0</v>
          </cell>
          <cell r="P169">
            <v>0</v>
          </cell>
        </row>
        <row r="170">
          <cell r="A170" t="str">
            <v>MILFORD</v>
          </cell>
          <cell r="B170">
            <v>10104912</v>
          </cell>
          <cell r="C170">
            <v>10144860</v>
          </cell>
          <cell r="D170">
            <v>39948</v>
          </cell>
          <cell r="E170">
            <v>670729867.3047026</v>
          </cell>
          <cell r="F170">
            <v>775185106.514506</v>
          </cell>
          <cell r="G170">
            <v>104455239.20980334</v>
          </cell>
          <cell r="H170">
            <v>4426817.1242110375</v>
          </cell>
          <cell r="I170">
            <v>5116221.702995739</v>
          </cell>
          <cell r="J170">
            <v>689404.5787847014</v>
          </cell>
          <cell r="K170">
            <v>5678094.8757889625</v>
          </cell>
          <cell r="L170">
            <v>5028638.297004261</v>
          </cell>
          <cell r="M170">
            <v>-649456.5787847014</v>
          </cell>
          <cell r="N170">
            <v>0</v>
          </cell>
          <cell r="O170">
            <v>0</v>
          </cell>
          <cell r="P170">
            <v>0</v>
          </cell>
        </row>
        <row r="171">
          <cell r="A171" t="str">
            <v>MILLSFIELD</v>
          </cell>
          <cell r="B171">
            <v>12713</v>
          </cell>
          <cell r="C171">
            <v>12818</v>
          </cell>
          <cell r="D171">
            <v>105</v>
          </cell>
          <cell r="E171">
            <v>3627664</v>
          </cell>
          <cell r="F171">
            <v>3876514</v>
          </cell>
          <cell r="G171">
            <v>248850</v>
          </cell>
          <cell r="H171">
            <v>23942.5824</v>
          </cell>
          <cell r="I171">
            <v>25584.9924</v>
          </cell>
          <cell r="J171">
            <v>1642.4099999999999</v>
          </cell>
          <cell r="K171">
            <v>0</v>
          </cell>
          <cell r="L171">
            <v>0</v>
          </cell>
          <cell r="M171">
            <v>0</v>
          </cell>
          <cell r="N171">
            <v>11229.5824</v>
          </cell>
          <cell r="O171">
            <v>12766.9924</v>
          </cell>
          <cell r="P171">
            <v>1537.4099999999999</v>
          </cell>
        </row>
        <row r="172">
          <cell r="A172" t="str">
            <v>MILTON</v>
          </cell>
          <cell r="B172">
            <v>3215665</v>
          </cell>
          <cell r="C172">
            <v>3451197</v>
          </cell>
          <cell r="D172">
            <v>235532</v>
          </cell>
          <cell r="E172">
            <v>151001831.4355398</v>
          </cell>
          <cell r="F172">
            <v>179214382.977842</v>
          </cell>
          <cell r="G172">
            <v>28212551.54230219</v>
          </cell>
          <cell r="H172">
            <v>996612.0874745628</v>
          </cell>
          <cell r="I172">
            <v>1182814.9276537572</v>
          </cell>
          <cell r="J172">
            <v>186202.84017919435</v>
          </cell>
          <cell r="K172">
            <v>2219052.9125254373</v>
          </cell>
          <cell r="L172">
            <v>2268382.072346243</v>
          </cell>
          <cell r="M172">
            <v>49329.15982080577</v>
          </cell>
          <cell r="N172">
            <v>0</v>
          </cell>
          <cell r="O172">
            <v>0</v>
          </cell>
          <cell r="P172">
            <v>0</v>
          </cell>
        </row>
        <row r="173">
          <cell r="A173" t="str">
            <v>MONROE</v>
          </cell>
          <cell r="B173">
            <v>648663</v>
          </cell>
          <cell r="C173">
            <v>641138</v>
          </cell>
          <cell r="D173">
            <v>-7525</v>
          </cell>
          <cell r="E173">
            <v>38622483.81024613</v>
          </cell>
          <cell r="F173">
            <v>42595589.8588372</v>
          </cell>
          <cell r="G173">
            <v>3973106.04859107</v>
          </cell>
          <cell r="H173">
            <v>254908.39314762448</v>
          </cell>
          <cell r="I173">
            <v>281130.89306832553</v>
          </cell>
          <cell r="J173">
            <v>26222.499920701055</v>
          </cell>
          <cell r="K173">
            <v>393754.60685237555</v>
          </cell>
          <cell r="L173">
            <v>360007.10693167447</v>
          </cell>
          <cell r="M173">
            <v>-33747.499920701084</v>
          </cell>
          <cell r="N173">
            <v>0</v>
          </cell>
          <cell r="O173">
            <v>0</v>
          </cell>
          <cell r="P173">
            <v>0</v>
          </cell>
        </row>
        <row r="174">
          <cell r="A174" t="str">
            <v>MONT VERNON</v>
          </cell>
          <cell r="B174">
            <v>1741590</v>
          </cell>
          <cell r="C174">
            <v>1750569</v>
          </cell>
          <cell r="D174">
            <v>8979</v>
          </cell>
          <cell r="E174">
            <v>111069174.94056937</v>
          </cell>
          <cell r="F174">
            <v>145133086.828817</v>
          </cell>
          <cell r="G174">
            <v>34063911.88824764</v>
          </cell>
          <cell r="H174">
            <v>733056.5546077578</v>
          </cell>
          <cell r="I174">
            <v>957878.3730701922</v>
          </cell>
          <cell r="J174">
            <v>224821.81846243434</v>
          </cell>
          <cell r="K174">
            <v>1008533.4453922422</v>
          </cell>
          <cell r="L174">
            <v>792690.6269298078</v>
          </cell>
          <cell r="M174">
            <v>-215842.81846243434</v>
          </cell>
          <cell r="N174">
            <v>0</v>
          </cell>
          <cell r="O174">
            <v>0</v>
          </cell>
          <cell r="P174">
            <v>0</v>
          </cell>
        </row>
        <row r="175">
          <cell r="A175" t="str">
            <v>MOULTONBORO</v>
          </cell>
          <cell r="B175">
            <v>2847136</v>
          </cell>
          <cell r="C175">
            <v>2949816</v>
          </cell>
          <cell r="D175">
            <v>102680</v>
          </cell>
          <cell r="E175">
            <v>1098669443.2373266</v>
          </cell>
          <cell r="F175">
            <v>1491736758.30366</v>
          </cell>
          <cell r="G175">
            <v>393067315.0663333</v>
          </cell>
          <cell r="H175">
            <v>7251218.3253663555</v>
          </cell>
          <cell r="I175">
            <v>9845462.604804154</v>
          </cell>
          <cell r="J175">
            <v>2594244.279437799</v>
          </cell>
          <cell r="K175">
            <v>0</v>
          </cell>
          <cell r="L175">
            <v>0</v>
          </cell>
          <cell r="M175">
            <v>0</v>
          </cell>
          <cell r="N175">
            <v>4404082.325366355</v>
          </cell>
          <cell r="O175">
            <v>6895646.6048041545</v>
          </cell>
          <cell r="P175">
            <v>2491564.2794378</v>
          </cell>
        </row>
        <row r="176">
          <cell r="A176" t="str">
            <v>NASHUA</v>
          </cell>
          <cell r="B176">
            <v>60725436</v>
          </cell>
          <cell r="C176">
            <v>61190403</v>
          </cell>
          <cell r="D176">
            <v>464967</v>
          </cell>
          <cell r="E176">
            <v>4852527307.517147</v>
          </cell>
          <cell r="F176">
            <v>5465200530.64762</v>
          </cell>
          <cell r="G176">
            <v>612673223.1304731</v>
          </cell>
          <cell r="H176">
            <v>32026680.22961317</v>
          </cell>
          <cell r="I176">
            <v>36070323.50227429</v>
          </cell>
          <cell r="J176">
            <v>4043643.2726611197</v>
          </cell>
          <cell r="K176">
            <v>28698755.77038683</v>
          </cell>
          <cell r="L176">
            <v>25120079.49772571</v>
          </cell>
          <cell r="M176">
            <v>-3578676.2726611197</v>
          </cell>
          <cell r="N176">
            <v>0</v>
          </cell>
          <cell r="O176">
            <v>0</v>
          </cell>
          <cell r="P176">
            <v>0</v>
          </cell>
        </row>
        <row r="177">
          <cell r="A177" t="str">
            <v>NELSON</v>
          </cell>
          <cell r="B177">
            <v>527372</v>
          </cell>
          <cell r="C177">
            <v>558690</v>
          </cell>
          <cell r="D177">
            <v>31318</v>
          </cell>
          <cell r="E177">
            <v>41518191.65641411</v>
          </cell>
          <cell r="F177">
            <v>53108592.4916594</v>
          </cell>
          <cell r="G177">
            <v>11590400.835245296</v>
          </cell>
          <cell r="H177">
            <v>274020.0649323331</v>
          </cell>
          <cell r="I177">
            <v>350516.710444952</v>
          </cell>
          <cell r="J177">
            <v>76496.64551261894</v>
          </cell>
          <cell r="K177">
            <v>253351.93506766687</v>
          </cell>
          <cell r="L177">
            <v>208173.289555048</v>
          </cell>
          <cell r="M177">
            <v>-45178.64551261888</v>
          </cell>
          <cell r="N177">
            <v>0</v>
          </cell>
          <cell r="O177">
            <v>0</v>
          </cell>
          <cell r="P177">
            <v>0</v>
          </cell>
        </row>
        <row r="178">
          <cell r="A178" t="str">
            <v>NEW BOSTON</v>
          </cell>
          <cell r="B178">
            <v>2977718</v>
          </cell>
          <cell r="C178">
            <v>3164454</v>
          </cell>
          <cell r="D178">
            <v>186736</v>
          </cell>
          <cell r="E178">
            <v>218843830.86833087</v>
          </cell>
          <cell r="F178">
            <v>253706128.658537</v>
          </cell>
          <cell r="G178">
            <v>34862297.790206134</v>
          </cell>
          <cell r="H178">
            <v>1444369.2837309837</v>
          </cell>
          <cell r="I178">
            <v>1674460.449146344</v>
          </cell>
          <cell r="J178">
            <v>230091.16541536036</v>
          </cell>
          <cell r="K178">
            <v>1533348.7162690163</v>
          </cell>
          <cell r="L178">
            <v>1489993.550853656</v>
          </cell>
          <cell r="M178">
            <v>-43355.16541536036</v>
          </cell>
          <cell r="N178">
            <v>0</v>
          </cell>
          <cell r="O178">
            <v>0</v>
          </cell>
          <cell r="P178">
            <v>0</v>
          </cell>
        </row>
        <row r="179">
          <cell r="A179" t="str">
            <v>NEW CASTLE</v>
          </cell>
          <cell r="B179">
            <v>395954</v>
          </cell>
          <cell r="C179">
            <v>413945</v>
          </cell>
          <cell r="D179">
            <v>17991</v>
          </cell>
          <cell r="E179">
            <v>276791124.4521225</v>
          </cell>
          <cell r="F179">
            <v>353690534.588813</v>
          </cell>
          <cell r="G179">
            <v>76899410.1366905</v>
          </cell>
          <cell r="H179">
            <v>1826821.4213840086</v>
          </cell>
          <cell r="I179">
            <v>2334357.5282861656</v>
          </cell>
          <cell r="J179">
            <v>507536.10690215696</v>
          </cell>
          <cell r="K179">
            <v>0</v>
          </cell>
          <cell r="L179">
            <v>0</v>
          </cell>
          <cell r="M179">
            <v>0</v>
          </cell>
          <cell r="N179">
            <v>1430867.4213840084</v>
          </cell>
          <cell r="O179">
            <v>1920412.5282861656</v>
          </cell>
          <cell r="P179">
            <v>489545.1069021572</v>
          </cell>
        </row>
        <row r="180">
          <cell r="A180" t="str">
            <v>NEW DURHAM</v>
          </cell>
          <cell r="B180">
            <v>1983392</v>
          </cell>
          <cell r="C180">
            <v>2032499</v>
          </cell>
          <cell r="D180">
            <v>49107</v>
          </cell>
          <cell r="E180">
            <v>171243851.6096414</v>
          </cell>
          <cell r="F180">
            <v>193001536.067737</v>
          </cell>
          <cell r="G180">
            <v>21757684.45809561</v>
          </cell>
          <cell r="H180">
            <v>1130209.4206236333</v>
          </cell>
          <cell r="I180">
            <v>1273810.1380470642</v>
          </cell>
          <cell r="J180">
            <v>143600.71742343088</v>
          </cell>
          <cell r="K180">
            <v>853182.5793763669</v>
          </cell>
          <cell r="L180">
            <v>758688.8619529358</v>
          </cell>
          <cell r="M180">
            <v>-94493.71742343111</v>
          </cell>
          <cell r="N180">
            <v>0</v>
          </cell>
          <cell r="O180">
            <v>0</v>
          </cell>
          <cell r="P180">
            <v>0</v>
          </cell>
        </row>
        <row r="181">
          <cell r="A181" t="str">
            <v>NEW HAMPTON</v>
          </cell>
          <cell r="B181">
            <v>1458715</v>
          </cell>
          <cell r="C181">
            <v>1500932</v>
          </cell>
          <cell r="D181">
            <v>42217</v>
          </cell>
          <cell r="E181">
            <v>114160970.01289754</v>
          </cell>
          <cell r="F181">
            <v>117698961.264647</v>
          </cell>
          <cell r="G181">
            <v>3537991.251749471</v>
          </cell>
          <cell r="H181">
            <v>753462.4020851237</v>
          </cell>
          <cell r="I181">
            <v>776813.1443466701</v>
          </cell>
          <cell r="J181">
            <v>23350.74226154643</v>
          </cell>
          <cell r="K181">
            <v>705252.5979148763</v>
          </cell>
          <cell r="L181">
            <v>724118.8556533299</v>
          </cell>
          <cell r="M181">
            <v>18866.25773845357</v>
          </cell>
          <cell r="N181">
            <v>0</v>
          </cell>
          <cell r="O181">
            <v>0</v>
          </cell>
          <cell r="P181">
            <v>0</v>
          </cell>
        </row>
        <row r="182">
          <cell r="A182" t="str">
            <v>NEW IPSWICH</v>
          </cell>
          <cell r="B182">
            <v>3777966</v>
          </cell>
          <cell r="C182">
            <v>3803942</v>
          </cell>
          <cell r="D182">
            <v>25976</v>
          </cell>
          <cell r="E182">
            <v>156472548.24526995</v>
          </cell>
          <cell r="F182">
            <v>186813794.828465</v>
          </cell>
          <cell r="G182">
            <v>30341246.58319506</v>
          </cell>
          <cell r="H182">
            <v>1032718.8184187817</v>
          </cell>
          <cell r="I182">
            <v>1232971.0458678692</v>
          </cell>
          <cell r="J182">
            <v>200252.22744908743</v>
          </cell>
          <cell r="K182">
            <v>2745247.1815812183</v>
          </cell>
          <cell r="L182">
            <v>2570970.954132131</v>
          </cell>
          <cell r="M182">
            <v>-174276.22744908743</v>
          </cell>
          <cell r="N182">
            <v>0</v>
          </cell>
          <cell r="O182">
            <v>0</v>
          </cell>
          <cell r="P182">
            <v>0</v>
          </cell>
        </row>
        <row r="183">
          <cell r="A183" t="str">
            <v>NEW LONDON</v>
          </cell>
          <cell r="B183">
            <v>1851749</v>
          </cell>
          <cell r="C183">
            <v>1787224</v>
          </cell>
          <cell r="D183">
            <v>-64525</v>
          </cell>
          <cell r="E183">
            <v>518382498.6022889</v>
          </cell>
          <cell r="F183">
            <v>529238649.024823</v>
          </cell>
          <cell r="G183">
            <v>10856150.422534108</v>
          </cell>
          <cell r="H183">
            <v>3421324.490775107</v>
          </cell>
          <cell r="I183">
            <v>3492975.0835638316</v>
          </cell>
          <cell r="J183">
            <v>71650.5927887247</v>
          </cell>
          <cell r="K183">
            <v>0</v>
          </cell>
          <cell r="L183">
            <v>0</v>
          </cell>
          <cell r="M183">
            <v>0</v>
          </cell>
          <cell r="N183">
            <v>1569575.4907751065</v>
          </cell>
          <cell r="O183">
            <v>1705751.0835638316</v>
          </cell>
          <cell r="P183">
            <v>136175.59278872516</v>
          </cell>
        </row>
        <row r="184">
          <cell r="A184" t="str">
            <v>NEWBURY</v>
          </cell>
          <cell r="B184">
            <v>1339205</v>
          </cell>
          <cell r="C184">
            <v>1308547</v>
          </cell>
          <cell r="D184">
            <v>-30658</v>
          </cell>
          <cell r="E184">
            <v>257719945.01395682</v>
          </cell>
          <cell r="F184">
            <v>284534847.481265</v>
          </cell>
          <cell r="G184">
            <v>26814902.467308193</v>
          </cell>
          <cell r="H184">
            <v>1700951.637092115</v>
          </cell>
          <cell r="I184">
            <v>1877929.9933763489</v>
          </cell>
          <cell r="J184">
            <v>176978.35628423397</v>
          </cell>
          <cell r="K184">
            <v>0</v>
          </cell>
          <cell r="L184">
            <v>0</v>
          </cell>
          <cell r="M184">
            <v>0</v>
          </cell>
          <cell r="N184">
            <v>361746.6370921149</v>
          </cell>
          <cell r="O184">
            <v>569382.9933763489</v>
          </cell>
          <cell r="P184">
            <v>207636.35628423397</v>
          </cell>
        </row>
        <row r="185">
          <cell r="A185" t="str">
            <v>NEWFIELDS</v>
          </cell>
          <cell r="B185">
            <v>1057328</v>
          </cell>
          <cell r="C185">
            <v>1123000</v>
          </cell>
          <cell r="D185">
            <v>65672</v>
          </cell>
          <cell r="E185">
            <v>135145997.87783504</v>
          </cell>
          <cell r="F185">
            <v>157998534.731819</v>
          </cell>
          <cell r="G185">
            <v>22852536.85398397</v>
          </cell>
          <cell r="H185">
            <v>891963.5859937113</v>
          </cell>
          <cell r="I185">
            <v>1042790.3292300054</v>
          </cell>
          <cell r="J185">
            <v>150826.74323629413</v>
          </cell>
          <cell r="K185">
            <v>165364.41400628875</v>
          </cell>
          <cell r="L185">
            <v>80209.67076999461</v>
          </cell>
          <cell r="M185">
            <v>-85154.74323629413</v>
          </cell>
          <cell r="N185">
            <v>0</v>
          </cell>
          <cell r="O185">
            <v>0</v>
          </cell>
          <cell r="P185">
            <v>0</v>
          </cell>
        </row>
        <row r="186">
          <cell r="A186" t="str">
            <v>NEWINGTON</v>
          </cell>
          <cell r="B186">
            <v>416346</v>
          </cell>
          <cell r="C186">
            <v>441398</v>
          </cell>
          <cell r="D186">
            <v>25052</v>
          </cell>
          <cell r="E186">
            <v>391025565.6349206</v>
          </cell>
          <cell r="F186">
            <v>467269816.1601</v>
          </cell>
          <cell r="G186">
            <v>76244250.52517939</v>
          </cell>
          <cell r="H186">
            <v>2580768.733190476</v>
          </cell>
          <cell r="I186">
            <v>3083980.7866566596</v>
          </cell>
          <cell r="J186">
            <v>503212.0534661836</v>
          </cell>
          <cell r="K186">
            <v>0</v>
          </cell>
          <cell r="L186">
            <v>0</v>
          </cell>
          <cell r="M186">
            <v>0</v>
          </cell>
          <cell r="N186">
            <v>2164422.733190476</v>
          </cell>
          <cell r="O186">
            <v>2642582.7866566596</v>
          </cell>
          <cell r="P186">
            <v>478160.0534661836</v>
          </cell>
        </row>
        <row r="187">
          <cell r="A187" t="str">
            <v>NEWMARKET</v>
          </cell>
          <cell r="B187">
            <v>4812986</v>
          </cell>
          <cell r="C187">
            <v>4852447</v>
          </cell>
          <cell r="D187">
            <v>39461</v>
          </cell>
          <cell r="E187">
            <v>319499728.6969867</v>
          </cell>
          <cell r="F187">
            <v>378919162.398372</v>
          </cell>
          <cell r="G187">
            <v>59419433.70138532</v>
          </cell>
          <cell r="H187">
            <v>2108698.2094001123</v>
          </cell>
          <cell r="I187">
            <v>2500866.471829255</v>
          </cell>
          <cell r="J187">
            <v>392168.26242914284</v>
          </cell>
          <cell r="K187">
            <v>2704287.790599888</v>
          </cell>
          <cell r="L187">
            <v>2351580.528170745</v>
          </cell>
          <cell r="M187">
            <v>-352707.2624291433</v>
          </cell>
          <cell r="N187">
            <v>0</v>
          </cell>
          <cell r="O187">
            <v>0</v>
          </cell>
          <cell r="P187">
            <v>0</v>
          </cell>
        </row>
        <row r="188">
          <cell r="A188" t="str">
            <v>NEWPORT</v>
          </cell>
          <cell r="B188">
            <v>5504031</v>
          </cell>
          <cell r="C188">
            <v>5723504</v>
          </cell>
          <cell r="D188">
            <v>219473</v>
          </cell>
          <cell r="E188">
            <v>227649366.70152763</v>
          </cell>
          <cell r="F188">
            <v>240664702.048061</v>
          </cell>
          <cell r="G188">
            <v>13015335.346533388</v>
          </cell>
          <cell r="H188">
            <v>1502485.8202300824</v>
          </cell>
          <cell r="I188">
            <v>1588387.0335172026</v>
          </cell>
          <cell r="J188">
            <v>85901.21328712022</v>
          </cell>
          <cell r="K188">
            <v>4001545.1797699174</v>
          </cell>
          <cell r="L188">
            <v>4135116.9664827976</v>
          </cell>
          <cell r="M188">
            <v>133571.78671288025</v>
          </cell>
          <cell r="N188">
            <v>0</v>
          </cell>
          <cell r="O188">
            <v>0</v>
          </cell>
          <cell r="P188">
            <v>0</v>
          </cell>
        </row>
        <row r="189">
          <cell r="A189" t="str">
            <v>NEWTON</v>
          </cell>
          <cell r="B189">
            <v>3234965</v>
          </cell>
          <cell r="C189">
            <v>3273782</v>
          </cell>
          <cell r="D189">
            <v>38817</v>
          </cell>
          <cell r="E189">
            <v>210390313.02519542</v>
          </cell>
          <cell r="F189">
            <v>246780173.797673</v>
          </cell>
          <cell r="G189">
            <v>36389860.77247757</v>
          </cell>
          <cell r="H189">
            <v>1388576.0659662897</v>
          </cell>
          <cell r="I189">
            <v>1628749.1470646418</v>
          </cell>
          <cell r="J189">
            <v>240173.0810983521</v>
          </cell>
          <cell r="K189">
            <v>1846388.9340337103</v>
          </cell>
          <cell r="L189">
            <v>1645032.8529353582</v>
          </cell>
          <cell r="M189">
            <v>-201356.0810983521</v>
          </cell>
          <cell r="N189">
            <v>0</v>
          </cell>
          <cell r="O189">
            <v>0</v>
          </cell>
          <cell r="P189">
            <v>0</v>
          </cell>
        </row>
        <row r="190">
          <cell r="A190" t="str">
            <v>NORTH HAMPTON</v>
          </cell>
          <cell r="B190">
            <v>2634520</v>
          </cell>
          <cell r="C190">
            <v>2700428</v>
          </cell>
          <cell r="D190">
            <v>65908</v>
          </cell>
          <cell r="E190">
            <v>497315635.04177946</v>
          </cell>
          <cell r="F190">
            <v>599024320.291449</v>
          </cell>
          <cell r="G190">
            <v>101708685.24966949</v>
          </cell>
          <cell r="H190">
            <v>3282283.1912757442</v>
          </cell>
          <cell r="I190">
            <v>3953560.513923563</v>
          </cell>
          <cell r="J190">
            <v>671277.3226478188</v>
          </cell>
          <cell r="K190">
            <v>0</v>
          </cell>
          <cell r="L190">
            <v>0</v>
          </cell>
          <cell r="M190">
            <v>0</v>
          </cell>
          <cell r="N190">
            <v>647763.1912757442</v>
          </cell>
          <cell r="O190">
            <v>1253132.513923563</v>
          </cell>
          <cell r="P190">
            <v>605369.3226478188</v>
          </cell>
        </row>
        <row r="191">
          <cell r="A191" t="str">
            <v>NORTHFIELD</v>
          </cell>
          <cell r="B191">
            <v>3634346</v>
          </cell>
          <cell r="C191">
            <v>3655334</v>
          </cell>
          <cell r="D191">
            <v>20988</v>
          </cell>
          <cell r="E191">
            <v>136953512.17273954</v>
          </cell>
          <cell r="F191">
            <v>151546543.701926</v>
          </cell>
          <cell r="G191">
            <v>14593031.529186457</v>
          </cell>
          <cell r="H191">
            <v>903893.180340081</v>
          </cell>
          <cell r="I191">
            <v>1000207.1884327115</v>
          </cell>
          <cell r="J191">
            <v>96314.00809263054</v>
          </cell>
          <cell r="K191">
            <v>2730452.819659919</v>
          </cell>
          <cell r="L191">
            <v>2655126.8115672884</v>
          </cell>
          <cell r="M191">
            <v>-75326.00809263065</v>
          </cell>
          <cell r="N191">
            <v>0</v>
          </cell>
          <cell r="O191">
            <v>0</v>
          </cell>
          <cell r="P191">
            <v>0</v>
          </cell>
        </row>
        <row r="192">
          <cell r="A192" t="str">
            <v>NORTHUMBERLAND</v>
          </cell>
          <cell r="B192">
            <v>2326740</v>
          </cell>
          <cell r="C192">
            <v>2313748</v>
          </cell>
          <cell r="D192">
            <v>-12992</v>
          </cell>
          <cell r="E192">
            <v>68170909.92845918</v>
          </cell>
          <cell r="F192">
            <v>73901759.6383763</v>
          </cell>
          <cell r="G192">
            <v>5730849.709917113</v>
          </cell>
          <cell r="H192">
            <v>449928.0055278306</v>
          </cell>
          <cell r="I192">
            <v>487751.6136132835</v>
          </cell>
          <cell r="J192">
            <v>37823.60808545287</v>
          </cell>
          <cell r="K192">
            <v>1876811.9944721693</v>
          </cell>
          <cell r="L192">
            <v>1825996.3863867165</v>
          </cell>
          <cell r="M192">
            <v>-50815.60808545281</v>
          </cell>
          <cell r="N192">
            <v>0</v>
          </cell>
          <cell r="O192">
            <v>0</v>
          </cell>
          <cell r="P192">
            <v>0</v>
          </cell>
        </row>
        <row r="193">
          <cell r="A193" t="str">
            <v>NORTHWOOD</v>
          </cell>
          <cell r="B193">
            <v>3041850</v>
          </cell>
          <cell r="C193">
            <v>3119676</v>
          </cell>
          <cell r="D193">
            <v>77826</v>
          </cell>
          <cell r="E193">
            <v>196755897.49723488</v>
          </cell>
          <cell r="F193">
            <v>232776258.492464</v>
          </cell>
          <cell r="G193">
            <v>36020360.995229125</v>
          </cell>
          <cell r="H193">
            <v>1298588.9234817503</v>
          </cell>
          <cell r="I193">
            <v>1536323.3060502624</v>
          </cell>
          <cell r="J193">
            <v>237734.3825685121</v>
          </cell>
          <cell r="K193">
            <v>1743261.0765182497</v>
          </cell>
          <cell r="L193">
            <v>1583352.6939497376</v>
          </cell>
          <cell r="M193">
            <v>-159908.3825685121</v>
          </cell>
          <cell r="N193">
            <v>0</v>
          </cell>
          <cell r="O193">
            <v>0</v>
          </cell>
          <cell r="P193">
            <v>0</v>
          </cell>
        </row>
        <row r="194">
          <cell r="A194" t="str">
            <v>NOTTINGHAM</v>
          </cell>
          <cell r="B194">
            <v>2959170</v>
          </cell>
          <cell r="C194">
            <v>3103496</v>
          </cell>
          <cell r="D194">
            <v>144326</v>
          </cell>
          <cell r="E194">
            <v>220844284.8907229</v>
          </cell>
          <cell r="F194">
            <v>255273465.516879</v>
          </cell>
          <cell r="G194">
            <v>34429180.62615609</v>
          </cell>
          <cell r="H194">
            <v>1457572.2802787712</v>
          </cell>
          <cell r="I194">
            <v>1684804.8724114012</v>
          </cell>
          <cell r="J194">
            <v>227232.59213263006</v>
          </cell>
          <cell r="K194">
            <v>1501597.7197212288</v>
          </cell>
          <cell r="L194">
            <v>1418691.1275885988</v>
          </cell>
          <cell r="M194">
            <v>-82906.59213263006</v>
          </cell>
          <cell r="N194">
            <v>0</v>
          </cell>
          <cell r="O194">
            <v>0</v>
          </cell>
          <cell r="P194">
            <v>0</v>
          </cell>
        </row>
        <row r="195">
          <cell r="A195" t="str">
            <v>ODELL</v>
          </cell>
          <cell r="B195">
            <v>0</v>
          </cell>
          <cell r="C195">
            <v>0</v>
          </cell>
          <cell r="D195">
            <v>0</v>
          </cell>
          <cell r="E195">
            <v>1153852</v>
          </cell>
          <cell r="F195">
            <v>1242814</v>
          </cell>
          <cell r="G195">
            <v>88962</v>
          </cell>
          <cell r="H195">
            <v>7615.4232</v>
          </cell>
          <cell r="I195">
            <v>8202.5724</v>
          </cell>
          <cell r="J195">
            <v>587.1491999999989</v>
          </cell>
          <cell r="K195">
            <v>0</v>
          </cell>
          <cell r="L195">
            <v>0</v>
          </cell>
          <cell r="M195">
            <v>0</v>
          </cell>
          <cell r="N195">
            <v>7615.423199999999</v>
          </cell>
          <cell r="O195">
            <v>8202.5724</v>
          </cell>
          <cell r="P195">
            <v>587.1491999999998</v>
          </cell>
        </row>
        <row r="196">
          <cell r="A196" t="str">
            <v>ORANGE</v>
          </cell>
          <cell r="B196">
            <v>241111</v>
          </cell>
          <cell r="C196">
            <v>225275</v>
          </cell>
          <cell r="D196">
            <v>-15836</v>
          </cell>
          <cell r="E196">
            <v>14810706.308581593</v>
          </cell>
          <cell r="F196">
            <v>16104546.4266662</v>
          </cell>
          <cell r="G196">
            <v>1293840.1180846076</v>
          </cell>
          <cell r="H196">
            <v>97750.66163663851</v>
          </cell>
          <cell r="I196">
            <v>106290.0064159969</v>
          </cell>
          <cell r="J196">
            <v>8539.344779358391</v>
          </cell>
          <cell r="K196">
            <v>143360.3383633615</v>
          </cell>
          <cell r="L196">
            <v>118984.9935840031</v>
          </cell>
          <cell r="M196">
            <v>-24375.34477935839</v>
          </cell>
          <cell r="N196">
            <v>0</v>
          </cell>
          <cell r="O196">
            <v>0</v>
          </cell>
          <cell r="P196">
            <v>0</v>
          </cell>
        </row>
        <row r="197">
          <cell r="A197" t="str">
            <v>ORFORD</v>
          </cell>
          <cell r="B197">
            <v>689321</v>
          </cell>
          <cell r="C197">
            <v>711813</v>
          </cell>
          <cell r="D197">
            <v>22492</v>
          </cell>
          <cell r="E197">
            <v>65671586.77839659</v>
          </cell>
          <cell r="F197">
            <v>73985112.4122718</v>
          </cell>
          <cell r="G197">
            <v>8313525.633875206</v>
          </cell>
          <cell r="H197">
            <v>433432.4727374175</v>
          </cell>
          <cell r="I197">
            <v>488301.74192099384</v>
          </cell>
          <cell r="J197">
            <v>54869.26918357634</v>
          </cell>
          <cell r="K197">
            <v>255888.52726258256</v>
          </cell>
          <cell r="L197">
            <v>223511.25807900616</v>
          </cell>
          <cell r="M197">
            <v>-32377.269183576398</v>
          </cell>
          <cell r="N197">
            <v>0</v>
          </cell>
          <cell r="O197">
            <v>0</v>
          </cell>
          <cell r="P197">
            <v>0</v>
          </cell>
        </row>
        <row r="198">
          <cell r="A198" t="str">
            <v>OSSIPEE</v>
          </cell>
          <cell r="B198">
            <v>3659653</v>
          </cell>
          <cell r="C198">
            <v>3644847</v>
          </cell>
          <cell r="D198">
            <v>-14806</v>
          </cell>
          <cell r="E198">
            <v>259655932.27435</v>
          </cell>
          <cell r="F198">
            <v>309793503.536745</v>
          </cell>
          <cell r="G198">
            <v>50137571.262395024</v>
          </cell>
          <cell r="H198">
            <v>1713729.15301071</v>
          </cell>
          <cell r="I198">
            <v>2044637.1233425168</v>
          </cell>
          <cell r="J198">
            <v>330907.9703318069</v>
          </cell>
          <cell r="K198">
            <v>1945923.8469892903</v>
          </cell>
          <cell r="L198">
            <v>1600209.8766574832</v>
          </cell>
          <cell r="M198">
            <v>-345713.97033180716</v>
          </cell>
          <cell r="N198">
            <v>0</v>
          </cell>
          <cell r="O198">
            <v>0</v>
          </cell>
          <cell r="P198">
            <v>0</v>
          </cell>
        </row>
        <row r="199">
          <cell r="A199" t="str">
            <v>PELHAM</v>
          </cell>
          <cell r="B199">
            <v>7851460</v>
          </cell>
          <cell r="C199">
            <v>7975593</v>
          </cell>
          <cell r="D199">
            <v>124133</v>
          </cell>
          <cell r="E199">
            <v>649327806.2423847</v>
          </cell>
          <cell r="F199">
            <v>768733622.247475</v>
          </cell>
          <cell r="G199">
            <v>119405816.00509036</v>
          </cell>
          <cell r="H199">
            <v>4285563.521199739</v>
          </cell>
          <cell r="I199">
            <v>5073641.906833335</v>
          </cell>
          <cell r="J199">
            <v>788078.3856335962</v>
          </cell>
          <cell r="K199">
            <v>3565896.4788002614</v>
          </cell>
          <cell r="L199">
            <v>2901951.093166665</v>
          </cell>
          <cell r="M199">
            <v>-663945.3856335962</v>
          </cell>
          <cell r="N199">
            <v>0</v>
          </cell>
          <cell r="O199">
            <v>0</v>
          </cell>
          <cell r="P199">
            <v>0</v>
          </cell>
        </row>
        <row r="200">
          <cell r="A200" t="str">
            <v>PEMBROKE</v>
          </cell>
          <cell r="B200">
            <v>5350865</v>
          </cell>
          <cell r="C200">
            <v>5078894</v>
          </cell>
          <cell r="D200">
            <v>-271971</v>
          </cell>
          <cell r="E200">
            <v>256122165.56176385</v>
          </cell>
          <cell r="F200">
            <v>295516288.64877</v>
          </cell>
          <cell r="G200">
            <v>39394123.08700612</v>
          </cell>
          <cell r="H200">
            <v>1690406.2927076414</v>
          </cell>
          <cell r="I200">
            <v>1950407.5050818818</v>
          </cell>
          <cell r="J200">
            <v>260001.2123742404</v>
          </cell>
          <cell r="K200">
            <v>3660458.7072923584</v>
          </cell>
          <cell r="L200">
            <v>3128486.494918118</v>
          </cell>
          <cell r="M200">
            <v>-531972.2123742402</v>
          </cell>
          <cell r="N200">
            <v>0</v>
          </cell>
          <cell r="O200">
            <v>0</v>
          </cell>
          <cell r="P200">
            <v>0</v>
          </cell>
        </row>
        <row r="201">
          <cell r="A201" t="str">
            <v>PETERBOROUGH</v>
          </cell>
          <cell r="B201">
            <v>3942822</v>
          </cell>
          <cell r="C201">
            <v>4204897</v>
          </cell>
          <cell r="D201">
            <v>262075</v>
          </cell>
          <cell r="E201">
            <v>363423972.00368315</v>
          </cell>
          <cell r="F201">
            <v>386747233.346047</v>
          </cell>
          <cell r="G201">
            <v>23323261.342363834</v>
          </cell>
          <cell r="H201">
            <v>2398598.215224309</v>
          </cell>
          <cell r="I201">
            <v>2552531.74008391</v>
          </cell>
          <cell r="J201">
            <v>153933.52485960117</v>
          </cell>
          <cell r="K201">
            <v>1544223.7847756916</v>
          </cell>
          <cell r="L201">
            <v>1652365.25991609</v>
          </cell>
          <cell r="M201">
            <v>108141.47514039837</v>
          </cell>
          <cell r="N201">
            <v>0</v>
          </cell>
          <cell r="O201">
            <v>0</v>
          </cell>
          <cell r="P201">
            <v>0</v>
          </cell>
        </row>
        <row r="202">
          <cell r="A202" t="str">
            <v>PIERMONT</v>
          </cell>
          <cell r="B202">
            <v>499819</v>
          </cell>
          <cell r="C202">
            <v>506660</v>
          </cell>
          <cell r="D202">
            <v>6841</v>
          </cell>
          <cell r="E202">
            <v>41578792.42482836</v>
          </cell>
          <cell r="F202">
            <v>43362620.246029</v>
          </cell>
          <cell r="G202">
            <v>1783827.821200639</v>
          </cell>
          <cell r="H202">
            <v>274420.03000386717</v>
          </cell>
          <cell r="I202">
            <v>286193.2936237913</v>
          </cell>
          <cell r="J202">
            <v>11773.263619924139</v>
          </cell>
          <cell r="K202">
            <v>225398.96999613283</v>
          </cell>
          <cell r="L202">
            <v>220466.7063762087</v>
          </cell>
          <cell r="M202">
            <v>-4932.263619924139</v>
          </cell>
          <cell r="N202">
            <v>0</v>
          </cell>
          <cell r="O202">
            <v>0</v>
          </cell>
          <cell r="P202">
            <v>0</v>
          </cell>
        </row>
        <row r="203">
          <cell r="A203" t="str">
            <v>PINKHAM'S GRANT</v>
          </cell>
          <cell r="B203">
            <v>0</v>
          </cell>
          <cell r="C203">
            <v>0</v>
          </cell>
          <cell r="D203">
            <v>0</v>
          </cell>
          <cell r="E203">
            <v>2319842.007851935</v>
          </cell>
          <cell r="F203">
            <v>2567015.03420605</v>
          </cell>
          <cell r="G203">
            <v>247173.026354115</v>
          </cell>
          <cell r="H203">
            <v>15310.95725182277</v>
          </cell>
          <cell r="I203">
            <v>16942.29922575993</v>
          </cell>
          <cell r="J203">
            <v>1631.3419739371584</v>
          </cell>
          <cell r="K203">
            <v>0</v>
          </cell>
          <cell r="L203">
            <v>0</v>
          </cell>
          <cell r="M203">
            <v>0</v>
          </cell>
          <cell r="N203">
            <v>15310.957251822769</v>
          </cell>
          <cell r="O203">
            <v>16942.29922575993</v>
          </cell>
          <cell r="P203">
            <v>1631.3419739371602</v>
          </cell>
        </row>
        <row r="204">
          <cell r="A204" t="str">
            <v>PITTSBURG</v>
          </cell>
          <cell r="B204">
            <v>582112</v>
          </cell>
          <cell r="C204">
            <v>542292</v>
          </cell>
          <cell r="D204">
            <v>-39820</v>
          </cell>
          <cell r="E204">
            <v>110696416.80233708</v>
          </cell>
          <cell r="F204">
            <v>121132642.880952</v>
          </cell>
          <cell r="G204">
            <v>10436226.07861492</v>
          </cell>
          <cell r="H204">
            <v>730596.3508954247</v>
          </cell>
          <cell r="I204">
            <v>799475.4430142832</v>
          </cell>
          <cell r="J204">
            <v>68879.09211885848</v>
          </cell>
          <cell r="K204">
            <v>0</v>
          </cell>
          <cell r="L204">
            <v>0</v>
          </cell>
          <cell r="M204">
            <v>0</v>
          </cell>
          <cell r="N204">
            <v>148484.35089542472</v>
          </cell>
          <cell r="O204">
            <v>257183.4430142832</v>
          </cell>
          <cell r="P204">
            <v>108699.09211885848</v>
          </cell>
        </row>
        <row r="205">
          <cell r="A205" t="str">
            <v>PITTSFIELD</v>
          </cell>
          <cell r="B205">
            <v>3768557</v>
          </cell>
          <cell r="C205">
            <v>3780071</v>
          </cell>
          <cell r="D205">
            <v>11514</v>
          </cell>
          <cell r="E205">
            <v>118994404.53597485</v>
          </cell>
          <cell r="F205">
            <v>130766359.107882</v>
          </cell>
          <cell r="G205">
            <v>11771954.571907148</v>
          </cell>
          <cell r="H205">
            <v>785363.0699374339</v>
          </cell>
          <cell r="I205">
            <v>863057.9701120211</v>
          </cell>
          <cell r="J205">
            <v>77694.90017458715</v>
          </cell>
          <cell r="K205">
            <v>2983193.930062566</v>
          </cell>
          <cell r="L205">
            <v>2917013.029887979</v>
          </cell>
          <cell r="M205">
            <v>-66180.90017458703</v>
          </cell>
          <cell r="N205">
            <v>0</v>
          </cell>
          <cell r="O205">
            <v>0</v>
          </cell>
          <cell r="P205">
            <v>0</v>
          </cell>
        </row>
        <row r="206">
          <cell r="A206" t="str">
            <v>PLAINFIELD</v>
          </cell>
          <cell r="B206">
            <v>1419826</v>
          </cell>
          <cell r="C206">
            <v>1494974</v>
          </cell>
          <cell r="D206">
            <v>75148</v>
          </cell>
          <cell r="E206">
            <v>122702194.44396071</v>
          </cell>
          <cell r="F206">
            <v>129299497.31581</v>
          </cell>
          <cell r="G206">
            <v>6597302.871849284</v>
          </cell>
          <cell r="H206">
            <v>809834.4833301407</v>
          </cell>
          <cell r="I206">
            <v>853376.6822843459</v>
          </cell>
          <cell r="J206">
            <v>43542.198954205145</v>
          </cell>
          <cell r="K206">
            <v>609991.5166698593</v>
          </cell>
          <cell r="L206">
            <v>641597.3177156541</v>
          </cell>
          <cell r="M206">
            <v>31605.801045794855</v>
          </cell>
          <cell r="N206">
            <v>0</v>
          </cell>
          <cell r="O206">
            <v>0</v>
          </cell>
          <cell r="P206">
            <v>0</v>
          </cell>
        </row>
        <row r="207">
          <cell r="A207" t="str">
            <v>PLAISTOW</v>
          </cell>
          <cell r="B207">
            <v>5431392</v>
          </cell>
          <cell r="C207">
            <v>5519773</v>
          </cell>
          <cell r="D207">
            <v>88381</v>
          </cell>
          <cell r="E207">
            <v>531976387.6408669</v>
          </cell>
          <cell r="F207">
            <v>618589853.079878</v>
          </cell>
          <cell r="G207">
            <v>86613465.4390111</v>
          </cell>
          <cell r="H207">
            <v>3511044.1584297214</v>
          </cell>
          <cell r="I207">
            <v>4082693.0303271944</v>
          </cell>
          <cell r="J207">
            <v>571648.871897473</v>
          </cell>
          <cell r="K207">
            <v>1920347.8415702786</v>
          </cell>
          <cell r="L207">
            <v>1437079.9696728056</v>
          </cell>
          <cell r="M207">
            <v>-483267.871897473</v>
          </cell>
          <cell r="N207">
            <v>0</v>
          </cell>
          <cell r="O207">
            <v>0</v>
          </cell>
          <cell r="P207">
            <v>0</v>
          </cell>
        </row>
        <row r="208">
          <cell r="A208" t="str">
            <v>PLYMOUTH</v>
          </cell>
          <cell r="B208">
            <v>3646415</v>
          </cell>
          <cell r="C208">
            <v>3610670</v>
          </cell>
          <cell r="D208">
            <v>-35745</v>
          </cell>
          <cell r="E208">
            <v>162981659.77957335</v>
          </cell>
          <cell r="F208">
            <v>171551283.90983</v>
          </cell>
          <cell r="G208">
            <v>8569624.130256653</v>
          </cell>
          <cell r="H208">
            <v>1075678.954545184</v>
          </cell>
          <cell r="I208">
            <v>1132238.473804878</v>
          </cell>
          <cell r="J208">
            <v>56559.51925969403</v>
          </cell>
          <cell r="K208">
            <v>2570736.045454816</v>
          </cell>
          <cell r="L208">
            <v>2478431.526195122</v>
          </cell>
          <cell r="M208">
            <v>-92304.51925969403</v>
          </cell>
          <cell r="N208">
            <v>0</v>
          </cell>
          <cell r="O208">
            <v>0</v>
          </cell>
          <cell r="P208">
            <v>0</v>
          </cell>
        </row>
        <row r="209">
          <cell r="A209" t="str">
            <v>PORTSMOUTH</v>
          </cell>
          <cell r="B209">
            <v>10872372</v>
          </cell>
          <cell r="C209">
            <v>10560914</v>
          </cell>
          <cell r="D209">
            <v>-311458</v>
          </cell>
          <cell r="E209">
            <v>1936670258.2687736</v>
          </cell>
          <cell r="F209">
            <v>2461170185.65247</v>
          </cell>
          <cell r="G209">
            <v>524499927.38369656</v>
          </cell>
          <cell r="H209">
            <v>12782023.704573905</v>
          </cell>
          <cell r="I209">
            <v>16243723.2253063</v>
          </cell>
          <cell r="J209">
            <v>3461699.5207323954</v>
          </cell>
          <cell r="K209">
            <v>0</v>
          </cell>
          <cell r="L209">
            <v>0</v>
          </cell>
          <cell r="M209">
            <v>0</v>
          </cell>
          <cell r="N209">
            <v>1909651.7045739032</v>
          </cell>
          <cell r="O209">
            <v>5682809.2253063</v>
          </cell>
          <cell r="P209">
            <v>3773157.520732397</v>
          </cell>
        </row>
        <row r="210">
          <cell r="A210" t="str">
            <v>RANDOLPH</v>
          </cell>
          <cell r="B210">
            <v>200757</v>
          </cell>
          <cell r="C210">
            <v>216825</v>
          </cell>
          <cell r="D210">
            <v>16068</v>
          </cell>
          <cell r="E210">
            <v>34700570.36947434</v>
          </cell>
          <cell r="F210">
            <v>36358711.3547185</v>
          </cell>
          <cell r="G210">
            <v>1658140.9852441624</v>
          </cell>
          <cell r="H210">
            <v>229023.76443853063</v>
          </cell>
          <cell r="I210">
            <v>239967.4949411421</v>
          </cell>
          <cell r="J210">
            <v>10943.730502611463</v>
          </cell>
          <cell r="K210">
            <v>0</v>
          </cell>
          <cell r="L210">
            <v>0</v>
          </cell>
          <cell r="M210">
            <v>0</v>
          </cell>
          <cell r="N210">
            <v>28266.764438530605</v>
          </cell>
          <cell r="O210">
            <v>23142.494941142097</v>
          </cell>
          <cell r="P210">
            <v>-5124.269497388508</v>
          </cell>
        </row>
        <row r="211">
          <cell r="A211" t="str">
            <v>RAYMOND</v>
          </cell>
          <cell r="B211">
            <v>8278884</v>
          </cell>
          <cell r="C211">
            <v>8298614</v>
          </cell>
          <cell r="D211">
            <v>19730</v>
          </cell>
          <cell r="E211">
            <v>396923226.2184465</v>
          </cell>
          <cell r="F211">
            <v>463125284.384571</v>
          </cell>
          <cell r="G211">
            <v>66202058.16612452</v>
          </cell>
          <cell r="H211">
            <v>2619693.293041747</v>
          </cell>
          <cell r="I211">
            <v>3056626.8769381684</v>
          </cell>
          <cell r="J211">
            <v>436933.58389642136</v>
          </cell>
          <cell r="K211">
            <v>5659190.706958253</v>
          </cell>
          <cell r="L211">
            <v>5241987.123061832</v>
          </cell>
          <cell r="M211">
            <v>-417203.5838964209</v>
          </cell>
          <cell r="N211">
            <v>0</v>
          </cell>
          <cell r="O211">
            <v>0</v>
          </cell>
          <cell r="P211">
            <v>0</v>
          </cell>
        </row>
        <row r="212">
          <cell r="A212" t="str">
            <v>RICHMOND</v>
          </cell>
          <cell r="B212">
            <v>841055</v>
          </cell>
          <cell r="C212">
            <v>869439</v>
          </cell>
          <cell r="D212">
            <v>28384</v>
          </cell>
          <cell r="E212">
            <v>51994243.0202223</v>
          </cell>
          <cell r="F212">
            <v>49657262.9853322</v>
          </cell>
          <cell r="G212">
            <v>-2336980.0348901004</v>
          </cell>
          <cell r="H212">
            <v>343162.00393346715</v>
          </cell>
          <cell r="I212">
            <v>327737.9357031925</v>
          </cell>
          <cell r="J212">
            <v>-15424.068230274657</v>
          </cell>
          <cell r="K212">
            <v>497892.99606653285</v>
          </cell>
          <cell r="L212">
            <v>541701.0642968075</v>
          </cell>
          <cell r="M212">
            <v>43808.06823027466</v>
          </cell>
          <cell r="N212">
            <v>0</v>
          </cell>
          <cell r="O212">
            <v>0</v>
          </cell>
          <cell r="P212">
            <v>0</v>
          </cell>
        </row>
        <row r="213">
          <cell r="A213" t="str">
            <v>RINDGE</v>
          </cell>
          <cell r="B213">
            <v>3303295</v>
          </cell>
          <cell r="C213">
            <v>3400233</v>
          </cell>
          <cell r="D213">
            <v>96938</v>
          </cell>
          <cell r="E213">
            <v>270736993.6355001</v>
          </cell>
          <cell r="F213">
            <v>293492634.147244</v>
          </cell>
          <cell r="G213">
            <v>22755640.511743903</v>
          </cell>
          <cell r="H213">
            <v>1786864.1579943004</v>
          </cell>
          <cell r="I213">
            <v>1937051.3853718103</v>
          </cell>
          <cell r="J213">
            <v>150187.22737750993</v>
          </cell>
          <cell r="K213">
            <v>1516430.8420056996</v>
          </cell>
          <cell r="L213">
            <v>1463181.6146281897</v>
          </cell>
          <cell r="M213">
            <v>-53249.22737750993</v>
          </cell>
          <cell r="N213">
            <v>0</v>
          </cell>
          <cell r="O213">
            <v>0</v>
          </cell>
          <cell r="P213">
            <v>0</v>
          </cell>
        </row>
        <row r="214">
          <cell r="A214" t="str">
            <v>ROCHESTER</v>
          </cell>
          <cell r="B214">
            <v>21952384</v>
          </cell>
          <cell r="C214">
            <v>21379017</v>
          </cell>
          <cell r="D214">
            <v>-573367</v>
          </cell>
          <cell r="E214">
            <v>1015600945.450677</v>
          </cell>
          <cell r="F214">
            <v>1199935147.07277</v>
          </cell>
          <cell r="G214">
            <v>184334201.62209308</v>
          </cell>
          <cell r="H214">
            <v>6702966.239974468</v>
          </cell>
          <cell r="I214">
            <v>7919571.970680282</v>
          </cell>
          <cell r="J214">
            <v>1216605.7307058144</v>
          </cell>
          <cell r="K214">
            <v>15249417.760025531</v>
          </cell>
          <cell r="L214">
            <v>13459445.029319718</v>
          </cell>
          <cell r="M214">
            <v>-1789972.7307058126</v>
          </cell>
          <cell r="N214">
            <v>0</v>
          </cell>
          <cell r="O214">
            <v>0</v>
          </cell>
          <cell r="P214">
            <v>0</v>
          </cell>
        </row>
        <row r="215">
          <cell r="A215" t="str">
            <v>ROLLINSFORD</v>
          </cell>
          <cell r="B215">
            <v>1388512</v>
          </cell>
          <cell r="C215">
            <v>1375662</v>
          </cell>
          <cell r="D215">
            <v>-12850</v>
          </cell>
          <cell r="E215">
            <v>135335289.23973563</v>
          </cell>
          <cell r="F215">
            <v>147951021.8277</v>
          </cell>
          <cell r="G215">
            <v>12615732.587964356</v>
          </cell>
          <cell r="H215">
            <v>893212.9089822551</v>
          </cell>
          <cell r="I215">
            <v>976476.7440628199</v>
          </cell>
          <cell r="J215">
            <v>83263.83508056472</v>
          </cell>
          <cell r="K215">
            <v>495299.09101774485</v>
          </cell>
          <cell r="L215">
            <v>399185.25593718013</v>
          </cell>
          <cell r="M215">
            <v>-96113.83508056472</v>
          </cell>
          <cell r="N215">
            <v>0</v>
          </cell>
          <cell r="O215">
            <v>0</v>
          </cell>
          <cell r="P215">
            <v>0</v>
          </cell>
        </row>
        <row r="216">
          <cell r="A216" t="str">
            <v>ROXBURY</v>
          </cell>
          <cell r="B216">
            <v>171797</v>
          </cell>
          <cell r="C216">
            <v>171568</v>
          </cell>
          <cell r="D216">
            <v>-229</v>
          </cell>
          <cell r="E216">
            <v>14584593.538037963</v>
          </cell>
          <cell r="F216">
            <v>12168301.0498286</v>
          </cell>
          <cell r="G216">
            <v>-2416292.488209363</v>
          </cell>
          <cell r="H216">
            <v>96258.31735105056</v>
          </cell>
          <cell r="I216">
            <v>80310.78692886875</v>
          </cell>
          <cell r="J216">
            <v>-15947.530422181808</v>
          </cell>
          <cell r="K216">
            <v>75538.68264894944</v>
          </cell>
          <cell r="L216">
            <v>91257.21307113125</v>
          </cell>
          <cell r="M216">
            <v>15718.530422181808</v>
          </cell>
          <cell r="N216">
            <v>0</v>
          </cell>
          <cell r="O216">
            <v>0</v>
          </cell>
          <cell r="P216">
            <v>0</v>
          </cell>
        </row>
        <row r="217">
          <cell r="A217" t="str">
            <v>RUMNEY</v>
          </cell>
          <cell r="B217">
            <v>1183624</v>
          </cell>
          <cell r="C217">
            <v>1238508</v>
          </cell>
          <cell r="D217">
            <v>54884</v>
          </cell>
          <cell r="E217">
            <v>83822296.8892345</v>
          </cell>
          <cell r="F217">
            <v>92856538.6923077</v>
          </cell>
          <cell r="G217">
            <v>9034241.803073198</v>
          </cell>
          <cell r="H217">
            <v>553227.1594689477</v>
          </cell>
          <cell r="I217">
            <v>612853.1553692308</v>
          </cell>
          <cell r="J217">
            <v>59625.9959002831</v>
          </cell>
          <cell r="K217">
            <v>630396.8405310523</v>
          </cell>
          <cell r="L217">
            <v>625654.8446307692</v>
          </cell>
          <cell r="M217">
            <v>-4741.995900283102</v>
          </cell>
          <cell r="N217">
            <v>0</v>
          </cell>
          <cell r="O217">
            <v>0</v>
          </cell>
          <cell r="P217">
            <v>0</v>
          </cell>
        </row>
        <row r="218">
          <cell r="A218" t="str">
            <v>RYE</v>
          </cell>
          <cell r="B218">
            <v>2831894</v>
          </cell>
          <cell r="C218">
            <v>2964617</v>
          </cell>
          <cell r="D218">
            <v>132723</v>
          </cell>
          <cell r="E218">
            <v>849141998.6253633</v>
          </cell>
          <cell r="F218">
            <v>1059236332.03678</v>
          </cell>
          <cell r="G218">
            <v>210094333.41141665</v>
          </cell>
          <cell r="H218">
            <v>5604337.190927398</v>
          </cell>
          <cell r="I218">
            <v>6990959.791442748</v>
          </cell>
          <cell r="J218">
            <v>1386622.6005153498</v>
          </cell>
          <cell r="K218">
            <v>0</v>
          </cell>
          <cell r="L218">
            <v>0</v>
          </cell>
          <cell r="M218">
            <v>0</v>
          </cell>
          <cell r="N218">
            <v>2772443.1909273975</v>
          </cell>
          <cell r="O218">
            <v>4026342.791442748</v>
          </cell>
          <cell r="P218">
            <v>1253899.6005153507</v>
          </cell>
        </row>
        <row r="219">
          <cell r="A219" t="str">
            <v>SALEM</v>
          </cell>
          <cell r="B219">
            <v>17183689</v>
          </cell>
          <cell r="C219">
            <v>17592319</v>
          </cell>
          <cell r="D219">
            <v>408630</v>
          </cell>
          <cell r="E219">
            <v>2220999182.183457</v>
          </cell>
          <cell r="F219">
            <v>2476267087.05792</v>
          </cell>
          <cell r="G219">
            <v>255267904.87446308</v>
          </cell>
          <cell r="H219">
            <v>14658594.602410816</v>
          </cell>
          <cell r="I219">
            <v>16343362.774582272</v>
          </cell>
          <cell r="J219">
            <v>1684768.1721714567</v>
          </cell>
          <cell r="K219">
            <v>2525094.397589186</v>
          </cell>
          <cell r="L219">
            <v>1248956.2254177276</v>
          </cell>
          <cell r="M219">
            <v>-1276138.1721714586</v>
          </cell>
          <cell r="N219">
            <v>0</v>
          </cell>
          <cell r="O219">
            <v>0</v>
          </cell>
          <cell r="P219">
            <v>0</v>
          </cell>
        </row>
        <row r="220">
          <cell r="A220" t="str">
            <v>SALISBURY</v>
          </cell>
          <cell r="B220">
            <v>814098</v>
          </cell>
          <cell r="C220">
            <v>807848</v>
          </cell>
          <cell r="D220">
            <v>-6250</v>
          </cell>
          <cell r="E220">
            <v>61740132.05448182</v>
          </cell>
          <cell r="F220">
            <v>70609993.9907448</v>
          </cell>
          <cell r="G220">
            <v>8869861.93626298</v>
          </cell>
          <cell r="H220">
            <v>407484.87155958003</v>
          </cell>
          <cell r="I220">
            <v>466025.96033891564</v>
          </cell>
          <cell r="J220">
            <v>58541.08877933561</v>
          </cell>
          <cell r="K220">
            <v>406613.12844042</v>
          </cell>
          <cell r="L220">
            <v>341822.03966108436</v>
          </cell>
          <cell r="M220">
            <v>-64791.08877933567</v>
          </cell>
          <cell r="N220">
            <v>0</v>
          </cell>
          <cell r="O220">
            <v>0</v>
          </cell>
          <cell r="P220">
            <v>0</v>
          </cell>
        </row>
        <row r="221">
          <cell r="A221" t="str">
            <v>SANBORNTON</v>
          </cell>
          <cell r="B221">
            <v>1777298</v>
          </cell>
          <cell r="C221">
            <v>1786552</v>
          </cell>
          <cell r="D221">
            <v>9254</v>
          </cell>
          <cell r="E221">
            <v>186826381.28078818</v>
          </cell>
          <cell r="F221">
            <v>224599709.59871</v>
          </cell>
          <cell r="G221">
            <v>37773328.31792182</v>
          </cell>
          <cell r="H221">
            <v>1233054.116453202</v>
          </cell>
          <cell r="I221">
            <v>1482358.083351486</v>
          </cell>
          <cell r="J221">
            <v>249303.96689828392</v>
          </cell>
          <cell r="K221">
            <v>544243.883546798</v>
          </cell>
          <cell r="L221">
            <v>304193.9166485141</v>
          </cell>
          <cell r="M221">
            <v>-240049.96689828392</v>
          </cell>
          <cell r="N221">
            <v>0</v>
          </cell>
          <cell r="O221">
            <v>0</v>
          </cell>
          <cell r="P221">
            <v>0</v>
          </cell>
        </row>
        <row r="222">
          <cell r="A222" t="str">
            <v>SANDOWN</v>
          </cell>
          <cell r="B222">
            <v>4414934</v>
          </cell>
          <cell r="C222">
            <v>4592976</v>
          </cell>
          <cell r="D222">
            <v>178042</v>
          </cell>
          <cell r="E222">
            <v>243980651.86099648</v>
          </cell>
          <cell r="F222">
            <v>280046065.224926</v>
          </cell>
          <cell r="G222">
            <v>36065413.36392951</v>
          </cell>
          <cell r="H222">
            <v>1610272.3022825767</v>
          </cell>
          <cell r="I222">
            <v>1848304.0304845113</v>
          </cell>
          <cell r="J222">
            <v>238031.7282019346</v>
          </cell>
          <cell r="K222">
            <v>2804661.697717423</v>
          </cell>
          <cell r="L222">
            <v>2744671.9695154885</v>
          </cell>
          <cell r="M222">
            <v>-59989.7282019346</v>
          </cell>
          <cell r="N222">
            <v>0</v>
          </cell>
          <cell r="O222">
            <v>0</v>
          </cell>
          <cell r="P222">
            <v>0</v>
          </cell>
        </row>
        <row r="223">
          <cell r="A223" t="str">
            <v>SANDWICH</v>
          </cell>
          <cell r="B223">
            <v>865303</v>
          </cell>
          <cell r="C223">
            <v>863201</v>
          </cell>
          <cell r="D223">
            <v>-2102</v>
          </cell>
          <cell r="E223">
            <v>182541405.78085938</v>
          </cell>
          <cell r="F223">
            <v>214781525.117193</v>
          </cell>
          <cell r="G223">
            <v>32240119.336333632</v>
          </cell>
          <cell r="H223">
            <v>1204773.2781536719</v>
          </cell>
          <cell r="I223">
            <v>1417558.0657734738</v>
          </cell>
          <cell r="J223">
            <v>212784.78761980194</v>
          </cell>
          <cell r="K223">
            <v>0</v>
          </cell>
          <cell r="L223">
            <v>0</v>
          </cell>
          <cell r="M223">
            <v>0</v>
          </cell>
          <cell r="N223">
            <v>339470.27815367165</v>
          </cell>
          <cell r="O223">
            <v>554357.0657734738</v>
          </cell>
          <cell r="P223">
            <v>214886.78761980217</v>
          </cell>
        </row>
        <row r="224">
          <cell r="A224" t="str">
            <v>SARGENT'S PURCHASE</v>
          </cell>
          <cell r="D224">
            <v>0</v>
          </cell>
          <cell r="E224">
            <v>3638542.675159236</v>
          </cell>
          <cell r="F224">
            <v>4446139.11607256</v>
          </cell>
          <cell r="G224">
            <v>807596.4409133238</v>
          </cell>
          <cell r="H224">
            <v>24014.38165605096</v>
          </cell>
          <cell r="I224">
            <v>29344.51816607889</v>
          </cell>
          <cell r="J224">
            <v>5330.136510027933</v>
          </cell>
          <cell r="K224">
            <v>0</v>
          </cell>
          <cell r="L224">
            <v>0</v>
          </cell>
          <cell r="M224">
            <v>0</v>
          </cell>
          <cell r="N224">
            <v>24014.38165605096</v>
          </cell>
          <cell r="O224">
            <v>29344.51816607889</v>
          </cell>
          <cell r="P224">
            <v>5330.136510027933</v>
          </cell>
        </row>
        <row r="225">
          <cell r="A225" t="str">
            <v>SEABROOK</v>
          </cell>
          <cell r="B225">
            <v>5077788</v>
          </cell>
          <cell r="C225">
            <v>5181232</v>
          </cell>
          <cell r="D225">
            <v>103444</v>
          </cell>
          <cell r="E225">
            <v>603139301.1787819</v>
          </cell>
          <cell r="F225">
            <v>654397988.861407</v>
          </cell>
          <cell r="G225">
            <v>51258687.682625175</v>
          </cell>
          <cell r="H225">
            <v>3980719.3877799604</v>
          </cell>
          <cell r="I225">
            <v>4319026.726485287</v>
          </cell>
          <cell r="J225">
            <v>338307.33870532643</v>
          </cell>
          <cell r="K225">
            <v>1097068.61222004</v>
          </cell>
          <cell r="L225">
            <v>862205.2735147132</v>
          </cell>
          <cell r="M225">
            <v>-234863.3387053269</v>
          </cell>
          <cell r="N225">
            <v>0</v>
          </cell>
          <cell r="O225">
            <v>0</v>
          </cell>
          <cell r="P225">
            <v>0</v>
          </cell>
        </row>
        <row r="226">
          <cell r="A226" t="str">
            <v>SECOND COLLEGE GR.</v>
          </cell>
          <cell r="D226">
            <v>0</v>
          </cell>
          <cell r="E226">
            <v>950147</v>
          </cell>
          <cell r="F226">
            <v>1021326</v>
          </cell>
          <cell r="G226">
            <v>71179</v>
          </cell>
          <cell r="H226">
            <v>6270.9702</v>
          </cell>
          <cell r="I226">
            <v>6740.7516</v>
          </cell>
          <cell r="J226">
            <v>469.78139999999985</v>
          </cell>
          <cell r="K226">
            <v>0</v>
          </cell>
          <cell r="L226">
            <v>0</v>
          </cell>
          <cell r="M226">
            <v>0</v>
          </cell>
          <cell r="N226">
            <v>6270.9702</v>
          </cell>
          <cell r="O226">
            <v>6740.7516</v>
          </cell>
          <cell r="P226">
            <v>469.78139999999985</v>
          </cell>
        </row>
        <row r="227">
          <cell r="A227" t="str">
            <v>SHARON</v>
          </cell>
          <cell r="B227">
            <v>215619</v>
          </cell>
          <cell r="C227">
            <v>215148</v>
          </cell>
          <cell r="D227">
            <v>-471</v>
          </cell>
          <cell r="E227">
            <v>23900284.927081183</v>
          </cell>
          <cell r="F227">
            <v>26384662.0727433</v>
          </cell>
          <cell r="G227">
            <v>2484377.1456621177</v>
          </cell>
          <cell r="H227">
            <v>157741.8805187358</v>
          </cell>
          <cell r="I227">
            <v>174138.7696801058</v>
          </cell>
          <cell r="J227">
            <v>16396.889161369996</v>
          </cell>
          <cell r="K227">
            <v>57877.119481264206</v>
          </cell>
          <cell r="L227">
            <v>41009.23031989421</v>
          </cell>
          <cell r="M227">
            <v>-16867.889161369996</v>
          </cell>
          <cell r="N227">
            <v>0</v>
          </cell>
          <cell r="O227">
            <v>0</v>
          </cell>
          <cell r="P227">
            <v>0</v>
          </cell>
        </row>
        <row r="228">
          <cell r="A228" t="str">
            <v>SHELBURNE</v>
          </cell>
          <cell r="B228">
            <v>290576</v>
          </cell>
          <cell r="C228">
            <v>287449</v>
          </cell>
          <cell r="D228">
            <v>-3127</v>
          </cell>
          <cell r="E228">
            <v>29685467.977520037</v>
          </cell>
          <cell r="F228">
            <v>29392488.726594</v>
          </cell>
          <cell r="G228">
            <v>-292979.2509260364</v>
          </cell>
          <cell r="H228">
            <v>195924.08865163225</v>
          </cell>
          <cell r="I228">
            <v>193990.4255955204</v>
          </cell>
          <cell r="J228">
            <v>-1933.6630561118363</v>
          </cell>
          <cell r="K228">
            <v>94651.91134836775</v>
          </cell>
          <cell r="L228">
            <v>93458.57440447959</v>
          </cell>
          <cell r="M228">
            <v>-1193.3369438881637</v>
          </cell>
          <cell r="N228">
            <v>0</v>
          </cell>
          <cell r="O228">
            <v>0</v>
          </cell>
          <cell r="P228">
            <v>0</v>
          </cell>
        </row>
        <row r="229">
          <cell r="A229" t="str">
            <v>SOMERSWORTH</v>
          </cell>
          <cell r="B229">
            <v>7593549</v>
          </cell>
          <cell r="C229">
            <v>8106847</v>
          </cell>
          <cell r="D229">
            <v>513298</v>
          </cell>
          <cell r="E229">
            <v>408446854.6042228</v>
          </cell>
          <cell r="F229">
            <v>473579965.266888</v>
          </cell>
          <cell r="G229">
            <v>65133110.66266525</v>
          </cell>
          <cell r="H229">
            <v>2695749.2403878705</v>
          </cell>
          <cell r="I229">
            <v>3125627.770761461</v>
          </cell>
          <cell r="J229">
            <v>429878.53037359053</v>
          </cell>
          <cell r="K229">
            <v>4897799.75961213</v>
          </cell>
          <cell r="L229">
            <v>4981219.229238539</v>
          </cell>
          <cell r="M229">
            <v>83419.469626409</v>
          </cell>
          <cell r="N229">
            <v>0</v>
          </cell>
          <cell r="O229">
            <v>0</v>
          </cell>
          <cell r="P229">
            <v>0</v>
          </cell>
        </row>
        <row r="230">
          <cell r="A230" t="str">
            <v>SOUTH HAMPTON</v>
          </cell>
          <cell r="B230">
            <v>515323</v>
          </cell>
          <cell r="C230">
            <v>552676</v>
          </cell>
          <cell r="D230">
            <v>37353</v>
          </cell>
          <cell r="E230">
            <v>73415765.94610777</v>
          </cell>
          <cell r="F230">
            <v>83855379.5711396</v>
          </cell>
          <cell r="G230">
            <v>10439613.625031829</v>
          </cell>
          <cell r="H230">
            <v>484544.05524431134</v>
          </cell>
          <cell r="I230">
            <v>553445.5051695213</v>
          </cell>
          <cell r="J230">
            <v>68901.44992520998</v>
          </cell>
          <cell r="K230">
            <v>30778.944755688717</v>
          </cell>
          <cell r="L230">
            <v>0</v>
          </cell>
          <cell r="M230">
            <v>-30778.944755688717</v>
          </cell>
          <cell r="N230">
            <v>0</v>
          </cell>
          <cell r="O230">
            <v>769.5051695213187</v>
          </cell>
          <cell r="P230">
            <v>769.5051695213187</v>
          </cell>
        </row>
        <row r="231">
          <cell r="A231" t="str">
            <v>SPRINGFIELD</v>
          </cell>
          <cell r="B231">
            <v>680970</v>
          </cell>
          <cell r="C231">
            <v>758603</v>
          </cell>
          <cell r="D231">
            <v>77633</v>
          </cell>
          <cell r="E231">
            <v>86597741.1201748</v>
          </cell>
          <cell r="F231">
            <v>93475282.7160841</v>
          </cell>
          <cell r="G231">
            <v>6877541.5959092975</v>
          </cell>
          <cell r="H231">
            <v>571545.0913931536</v>
          </cell>
          <cell r="I231">
            <v>616936.865926155</v>
          </cell>
          <cell r="J231">
            <v>45391.77453300136</v>
          </cell>
          <cell r="K231">
            <v>109424.90860684635</v>
          </cell>
          <cell r="L231">
            <v>141666.134073845</v>
          </cell>
          <cell r="M231">
            <v>32241.225466998643</v>
          </cell>
          <cell r="N231">
            <v>0</v>
          </cell>
          <cell r="O231">
            <v>0</v>
          </cell>
          <cell r="P231">
            <v>0</v>
          </cell>
        </row>
        <row r="232">
          <cell r="A232" t="str">
            <v>STARK</v>
          </cell>
          <cell r="B232">
            <v>567557</v>
          </cell>
          <cell r="C232">
            <v>531258</v>
          </cell>
          <cell r="D232">
            <v>-36299</v>
          </cell>
          <cell r="E232">
            <v>22311165.87339206</v>
          </cell>
          <cell r="F232">
            <v>24159978.5686527</v>
          </cell>
          <cell r="G232">
            <v>1848812.6952606402</v>
          </cell>
          <cell r="H232">
            <v>147253.6947643876</v>
          </cell>
          <cell r="I232">
            <v>159455.85855310783</v>
          </cell>
          <cell r="J232">
            <v>12202.163788720238</v>
          </cell>
          <cell r="K232">
            <v>420303.30523561244</v>
          </cell>
          <cell r="L232">
            <v>371802.1414468922</v>
          </cell>
          <cell r="M232">
            <v>-48501.16378872027</v>
          </cell>
          <cell r="N232">
            <v>0</v>
          </cell>
          <cell r="O232">
            <v>0</v>
          </cell>
          <cell r="P232">
            <v>0</v>
          </cell>
        </row>
        <row r="233">
          <cell r="A233" t="str">
            <v>STEWARTSTOWN</v>
          </cell>
          <cell r="B233">
            <v>691133</v>
          </cell>
          <cell r="C233">
            <v>793144</v>
          </cell>
          <cell r="D233">
            <v>102011</v>
          </cell>
          <cell r="E233">
            <v>38563966.08918977</v>
          </cell>
          <cell r="F233">
            <v>35455921.5819467</v>
          </cell>
          <cell r="G233">
            <v>-3108044.507243067</v>
          </cell>
          <cell r="H233">
            <v>254522.17618865246</v>
          </cell>
          <cell r="I233">
            <v>234009.0824408482</v>
          </cell>
          <cell r="J233">
            <v>-20513.09374780426</v>
          </cell>
          <cell r="K233">
            <v>436610.82381134754</v>
          </cell>
          <cell r="L233">
            <v>559134.9175591518</v>
          </cell>
          <cell r="M233">
            <v>122524.09374780423</v>
          </cell>
          <cell r="N233">
            <v>0</v>
          </cell>
          <cell r="O233">
            <v>0</v>
          </cell>
          <cell r="P233">
            <v>0</v>
          </cell>
        </row>
        <row r="234">
          <cell r="A234" t="str">
            <v>STODDARD</v>
          </cell>
          <cell r="B234">
            <v>548244</v>
          </cell>
          <cell r="C234">
            <v>544479</v>
          </cell>
          <cell r="D234">
            <v>-3765</v>
          </cell>
          <cell r="E234">
            <v>105513458.73343553</v>
          </cell>
          <cell r="F234">
            <v>125388509.072165</v>
          </cell>
          <cell r="G234">
            <v>19875050.33872947</v>
          </cell>
          <cell r="H234">
            <v>696388.8276406744</v>
          </cell>
          <cell r="I234">
            <v>827564.1598762888</v>
          </cell>
          <cell r="J234">
            <v>131175.33223561442</v>
          </cell>
          <cell r="K234">
            <v>0</v>
          </cell>
          <cell r="L234">
            <v>0</v>
          </cell>
          <cell r="M234">
            <v>0</v>
          </cell>
          <cell r="N234">
            <v>148144.82764067443</v>
          </cell>
          <cell r="O234">
            <v>283085.15987628885</v>
          </cell>
          <cell r="P234">
            <v>134940.33223561442</v>
          </cell>
        </row>
        <row r="235">
          <cell r="A235" t="str">
            <v>STRAFFORD</v>
          </cell>
          <cell r="B235">
            <v>3238182</v>
          </cell>
          <cell r="C235">
            <v>3256089</v>
          </cell>
          <cell r="D235">
            <v>17907</v>
          </cell>
          <cell r="E235">
            <v>189793816.38904756</v>
          </cell>
          <cell r="F235">
            <v>225173984.747605</v>
          </cell>
          <cell r="G235">
            <v>35380168.35855743</v>
          </cell>
          <cell r="H235">
            <v>1252639.1881677138</v>
          </cell>
          <cell r="I235">
            <v>1486148.2993341929</v>
          </cell>
          <cell r="J235">
            <v>233509.11116647907</v>
          </cell>
          <cell r="K235">
            <v>1985542.8118322862</v>
          </cell>
          <cell r="L235">
            <v>1769940.7006658071</v>
          </cell>
          <cell r="M235">
            <v>-215602.11116647907</v>
          </cell>
          <cell r="N235">
            <v>0</v>
          </cell>
          <cell r="O235">
            <v>0</v>
          </cell>
          <cell r="P235">
            <v>0</v>
          </cell>
        </row>
        <row r="236">
          <cell r="A236" t="str">
            <v>STRATFORD</v>
          </cell>
          <cell r="B236">
            <v>932267</v>
          </cell>
          <cell r="C236">
            <v>871085</v>
          </cell>
          <cell r="D236">
            <v>-61182</v>
          </cell>
          <cell r="E236">
            <v>27834700.025488842</v>
          </cell>
          <cell r="F236">
            <v>25830928.3203643</v>
          </cell>
          <cell r="G236">
            <v>-2003771.7051245421</v>
          </cell>
          <cell r="H236">
            <v>183709.02016822636</v>
          </cell>
          <cell r="I236">
            <v>170484.12691440436</v>
          </cell>
          <cell r="J236">
            <v>-13224.893253821996</v>
          </cell>
          <cell r="K236">
            <v>748557.9798317737</v>
          </cell>
          <cell r="L236">
            <v>700600.8730855957</v>
          </cell>
          <cell r="M236">
            <v>-47957.106746178004</v>
          </cell>
          <cell r="N236">
            <v>0</v>
          </cell>
          <cell r="O236">
            <v>0</v>
          </cell>
          <cell r="P236">
            <v>0</v>
          </cell>
        </row>
        <row r="237">
          <cell r="A237" t="str">
            <v>STRATHAM</v>
          </cell>
          <cell r="B237">
            <v>4796589</v>
          </cell>
          <cell r="C237">
            <v>4966984</v>
          </cell>
          <cell r="D237">
            <v>170395</v>
          </cell>
          <cell r="E237">
            <v>576846257.1053047</v>
          </cell>
          <cell r="F237">
            <v>643857575.385027</v>
          </cell>
          <cell r="G237">
            <v>67011318.27972233</v>
          </cell>
          <cell r="H237">
            <v>3807185.2968950113</v>
          </cell>
          <cell r="I237">
            <v>4249459.997541178</v>
          </cell>
          <cell r="J237">
            <v>442274.7006461667</v>
          </cell>
          <cell r="K237">
            <v>989403.7031049891</v>
          </cell>
          <cell r="L237">
            <v>717524.002458822</v>
          </cell>
          <cell r="M237">
            <v>-271879.70064616716</v>
          </cell>
          <cell r="N237">
            <v>0</v>
          </cell>
          <cell r="O237">
            <v>0</v>
          </cell>
          <cell r="P237">
            <v>0</v>
          </cell>
        </row>
        <row r="238">
          <cell r="A238" t="str">
            <v>SUCCESS</v>
          </cell>
          <cell r="B238">
            <v>0</v>
          </cell>
          <cell r="C238">
            <v>0</v>
          </cell>
          <cell r="D238">
            <v>0</v>
          </cell>
          <cell r="E238">
            <v>6031719</v>
          </cell>
          <cell r="F238">
            <v>6457361</v>
          </cell>
          <cell r="G238">
            <v>425642</v>
          </cell>
          <cell r="H238">
            <v>39809.3454</v>
          </cell>
          <cell r="I238">
            <v>42618.582599999994</v>
          </cell>
          <cell r="J238">
            <v>2809.237199999996</v>
          </cell>
          <cell r="K238">
            <v>0</v>
          </cell>
          <cell r="L238">
            <v>0</v>
          </cell>
          <cell r="M238">
            <v>0</v>
          </cell>
          <cell r="N238">
            <v>39809.3454</v>
          </cell>
          <cell r="O238">
            <v>42618.582599999994</v>
          </cell>
          <cell r="P238">
            <v>2809.237199999996</v>
          </cell>
        </row>
        <row r="239">
          <cell r="A239" t="str">
            <v>SUGAR HILL</v>
          </cell>
          <cell r="B239">
            <v>318705</v>
          </cell>
          <cell r="C239">
            <v>349574</v>
          </cell>
          <cell r="D239">
            <v>30869</v>
          </cell>
          <cell r="E239">
            <v>66461268.09685127</v>
          </cell>
          <cell r="F239">
            <v>78041465.3140047</v>
          </cell>
          <cell r="G239">
            <v>11580197.217153437</v>
          </cell>
          <cell r="H239">
            <v>438644.36943921837</v>
          </cell>
          <cell r="I239">
            <v>515073.671072431</v>
          </cell>
          <cell r="J239">
            <v>76429.30163321266</v>
          </cell>
          <cell r="K239">
            <v>0</v>
          </cell>
          <cell r="L239">
            <v>0</v>
          </cell>
          <cell r="M239">
            <v>0</v>
          </cell>
          <cell r="N239">
            <v>119939.36943921837</v>
          </cell>
          <cell r="O239">
            <v>165499.67107243103</v>
          </cell>
          <cell r="P239">
            <v>45560.30163321266</v>
          </cell>
        </row>
        <row r="240">
          <cell r="A240" t="str">
            <v>SULLIVAN</v>
          </cell>
          <cell r="B240">
            <v>518293</v>
          </cell>
          <cell r="C240">
            <v>482048</v>
          </cell>
          <cell r="D240">
            <v>-36245</v>
          </cell>
          <cell r="E240">
            <v>22726850.79008764</v>
          </cell>
          <cell r="F240">
            <v>24608579.4381567</v>
          </cell>
          <cell r="G240">
            <v>1881728.6480690613</v>
          </cell>
          <cell r="H240">
            <v>149997.21521457843</v>
          </cell>
          <cell r="I240">
            <v>162416.62429183425</v>
          </cell>
          <cell r="J240">
            <v>12419.409077255812</v>
          </cell>
          <cell r="K240">
            <v>368295.78478542157</v>
          </cell>
          <cell r="L240">
            <v>319631.37570816575</v>
          </cell>
          <cell r="M240">
            <v>-48664.40907725581</v>
          </cell>
          <cell r="N240">
            <v>0</v>
          </cell>
          <cell r="O240">
            <v>0</v>
          </cell>
          <cell r="P240">
            <v>0</v>
          </cell>
        </row>
        <row r="241">
          <cell r="A241" t="str">
            <v>SUNAPEE</v>
          </cell>
          <cell r="B241">
            <v>2235660</v>
          </cell>
          <cell r="C241">
            <v>2378778</v>
          </cell>
          <cell r="D241">
            <v>143118</v>
          </cell>
          <cell r="E241">
            <v>417169550.7219779</v>
          </cell>
          <cell r="F241">
            <v>468014723.48395</v>
          </cell>
          <cell r="G241">
            <v>50845172.76197213</v>
          </cell>
          <cell r="H241">
            <v>2753319.034765054</v>
          </cell>
          <cell r="I241">
            <v>3088897.17499407</v>
          </cell>
          <cell r="J241">
            <v>335578.1402290161</v>
          </cell>
          <cell r="K241">
            <v>0</v>
          </cell>
          <cell r="L241">
            <v>0</v>
          </cell>
          <cell r="M241">
            <v>0</v>
          </cell>
          <cell r="N241">
            <v>517659.03476505354</v>
          </cell>
          <cell r="O241">
            <v>710119.1749940701</v>
          </cell>
          <cell r="P241">
            <v>192460.14022901654</v>
          </cell>
        </row>
        <row r="242">
          <cell r="A242" t="str">
            <v>SURRY</v>
          </cell>
          <cell r="B242">
            <v>442623</v>
          </cell>
          <cell r="C242">
            <v>418606</v>
          </cell>
          <cell r="D242">
            <v>-24017</v>
          </cell>
          <cell r="E242">
            <v>47072326.75075123</v>
          </cell>
          <cell r="F242">
            <v>43212432.7626547</v>
          </cell>
          <cell r="G242">
            <v>-3859893.9880965278</v>
          </cell>
          <cell r="H242">
            <v>310677.3565549581</v>
          </cell>
          <cell r="I242">
            <v>285202.05623352097</v>
          </cell>
          <cell r="J242">
            <v>-25475.300321437127</v>
          </cell>
          <cell r="K242">
            <v>131945.6434450419</v>
          </cell>
          <cell r="L242">
            <v>133403.94376647903</v>
          </cell>
          <cell r="M242">
            <v>1458.3003214371274</v>
          </cell>
          <cell r="N242">
            <v>0</v>
          </cell>
          <cell r="O242">
            <v>0</v>
          </cell>
          <cell r="P242">
            <v>0</v>
          </cell>
        </row>
        <row r="243">
          <cell r="A243" t="str">
            <v>SUTTON</v>
          </cell>
          <cell r="B243">
            <v>1129248</v>
          </cell>
          <cell r="C243">
            <v>1074075</v>
          </cell>
          <cell r="D243">
            <v>-55173</v>
          </cell>
          <cell r="E243">
            <v>97936922.22709745</v>
          </cell>
          <cell r="F243">
            <v>117183880.974161</v>
          </cell>
          <cell r="G243">
            <v>19246958.747063547</v>
          </cell>
          <cell r="H243">
            <v>646383.6866988431</v>
          </cell>
          <cell r="I243">
            <v>773413.6144294626</v>
          </cell>
          <cell r="J243">
            <v>127029.92773061944</v>
          </cell>
          <cell r="K243">
            <v>482864.31330115686</v>
          </cell>
          <cell r="L243">
            <v>300661.3855705374</v>
          </cell>
          <cell r="M243">
            <v>-182202.92773061944</v>
          </cell>
          <cell r="N243">
            <v>0</v>
          </cell>
          <cell r="O243">
            <v>0</v>
          </cell>
          <cell r="P243">
            <v>0</v>
          </cell>
        </row>
        <row r="244">
          <cell r="A244" t="str">
            <v>SWANZEY</v>
          </cell>
          <cell r="B244">
            <v>5529930</v>
          </cell>
          <cell r="C244">
            <v>5463414</v>
          </cell>
          <cell r="D244">
            <v>-66516</v>
          </cell>
          <cell r="E244">
            <v>283836450.71222025</v>
          </cell>
          <cell r="F244">
            <v>302334592.537865</v>
          </cell>
          <cell r="G244">
            <v>18498141.82564473</v>
          </cell>
          <cell r="H244">
            <v>1873320.5747006536</v>
          </cell>
          <cell r="I244">
            <v>1995408.3107499087</v>
          </cell>
          <cell r="J244">
            <v>122087.73604925512</v>
          </cell>
          <cell r="K244">
            <v>3656609.4252993464</v>
          </cell>
          <cell r="L244">
            <v>3468005.689250091</v>
          </cell>
          <cell r="M244">
            <v>-188603.73604925536</v>
          </cell>
          <cell r="N244">
            <v>0</v>
          </cell>
          <cell r="O244">
            <v>0</v>
          </cell>
          <cell r="P244">
            <v>0</v>
          </cell>
        </row>
        <row r="245">
          <cell r="A245" t="str">
            <v>TAMWORTH</v>
          </cell>
          <cell r="B245">
            <v>1934818</v>
          </cell>
          <cell r="C245">
            <v>1916031</v>
          </cell>
          <cell r="D245">
            <v>-18787</v>
          </cell>
          <cell r="E245">
            <v>161374490.5524937</v>
          </cell>
          <cell r="F245">
            <v>173002648.024968</v>
          </cell>
          <cell r="G245">
            <v>11628157.472474307</v>
          </cell>
          <cell r="H245">
            <v>1065071.6376464583</v>
          </cell>
          <cell r="I245">
            <v>1141817.4769647887</v>
          </cell>
          <cell r="J245">
            <v>76745.8393183304</v>
          </cell>
          <cell r="K245">
            <v>869746.3623535417</v>
          </cell>
          <cell r="L245">
            <v>774213.5230352113</v>
          </cell>
          <cell r="M245">
            <v>-95532.8393183304</v>
          </cell>
          <cell r="N245">
            <v>0</v>
          </cell>
          <cell r="O245">
            <v>0</v>
          </cell>
          <cell r="P245">
            <v>0</v>
          </cell>
        </row>
        <row r="246">
          <cell r="A246" t="str">
            <v>TEMPLE</v>
          </cell>
          <cell r="B246">
            <v>1042814</v>
          </cell>
          <cell r="C246">
            <v>1014706</v>
          </cell>
          <cell r="D246">
            <v>-28108</v>
          </cell>
          <cell r="E246">
            <v>67039676.45196563</v>
          </cell>
          <cell r="F246">
            <v>81355504.1669267</v>
          </cell>
          <cell r="G246">
            <v>14315827.714961067</v>
          </cell>
          <cell r="H246">
            <v>442461.8645829732</v>
          </cell>
          <cell r="I246">
            <v>536946.3275017161</v>
          </cell>
          <cell r="J246">
            <v>94484.46291874291</v>
          </cell>
          <cell r="K246">
            <v>600352.1354170269</v>
          </cell>
          <cell r="L246">
            <v>477759.6724982839</v>
          </cell>
          <cell r="M246">
            <v>-122592.46291874303</v>
          </cell>
          <cell r="N246">
            <v>0</v>
          </cell>
          <cell r="O246">
            <v>0</v>
          </cell>
          <cell r="P246">
            <v>0</v>
          </cell>
        </row>
        <row r="247">
          <cell r="A247" t="str">
            <v>THOM. &amp; MES. PURCH.</v>
          </cell>
          <cell r="D247">
            <v>0</v>
          </cell>
          <cell r="E247">
            <v>3176221.893491124</v>
          </cell>
          <cell r="F247">
            <v>3876409.97511917</v>
          </cell>
          <cell r="G247">
            <v>700188.081628046</v>
          </cell>
          <cell r="H247">
            <v>20963.064497041418</v>
          </cell>
          <cell r="I247">
            <v>25584.30583578652</v>
          </cell>
          <cell r="J247">
            <v>4621.2413387451015</v>
          </cell>
          <cell r="K247">
            <v>0</v>
          </cell>
          <cell r="L247">
            <v>0</v>
          </cell>
          <cell r="M247">
            <v>0</v>
          </cell>
          <cell r="N247">
            <v>20963.064497041414</v>
          </cell>
          <cell r="O247">
            <v>25584.30583578652</v>
          </cell>
          <cell r="P247">
            <v>4621.241338745105</v>
          </cell>
        </row>
        <row r="248">
          <cell r="A248" t="str">
            <v>THORNTON</v>
          </cell>
          <cell r="B248">
            <v>1399540</v>
          </cell>
          <cell r="C248">
            <v>1397393</v>
          </cell>
          <cell r="D248">
            <v>-2147</v>
          </cell>
          <cell r="E248">
            <v>127619528.96330275</v>
          </cell>
          <cell r="F248">
            <v>140912660.437511</v>
          </cell>
          <cell r="G248">
            <v>13293131.47420825</v>
          </cell>
          <cell r="H248">
            <v>842288.8911577981</v>
          </cell>
          <cell r="I248">
            <v>930023.5588875725</v>
          </cell>
          <cell r="J248">
            <v>87734.66772977437</v>
          </cell>
          <cell r="K248">
            <v>557251.108842202</v>
          </cell>
          <cell r="L248">
            <v>467369.4411124275</v>
          </cell>
          <cell r="M248">
            <v>-89881.66772977449</v>
          </cell>
          <cell r="N248">
            <v>0</v>
          </cell>
          <cell r="O248">
            <v>0</v>
          </cell>
          <cell r="P248">
            <v>0</v>
          </cell>
        </row>
        <row r="249">
          <cell r="A249" t="str">
            <v>TILTON</v>
          </cell>
          <cell r="B249">
            <v>2535624</v>
          </cell>
          <cell r="C249">
            <v>2562704</v>
          </cell>
          <cell r="D249">
            <v>27080</v>
          </cell>
          <cell r="E249">
            <v>240802422.3451735</v>
          </cell>
          <cell r="F249">
            <v>253143884.335119</v>
          </cell>
          <cell r="G249">
            <v>12341461.989945501</v>
          </cell>
          <cell r="H249">
            <v>1589295.9874781452</v>
          </cell>
          <cell r="I249">
            <v>1670749.6366117855</v>
          </cell>
          <cell r="J249">
            <v>81453.64913364034</v>
          </cell>
          <cell r="K249">
            <v>946328.0125218548</v>
          </cell>
          <cell r="L249">
            <v>891954.3633882145</v>
          </cell>
          <cell r="M249">
            <v>-54373.64913364034</v>
          </cell>
          <cell r="N249">
            <v>0</v>
          </cell>
          <cell r="O249">
            <v>0</v>
          </cell>
          <cell r="P249">
            <v>0</v>
          </cell>
        </row>
        <row r="250">
          <cell r="A250" t="str">
            <v>TROY</v>
          </cell>
          <cell r="B250">
            <v>1719482</v>
          </cell>
          <cell r="C250">
            <v>1816143</v>
          </cell>
          <cell r="D250">
            <v>96661</v>
          </cell>
          <cell r="E250">
            <v>65248861.55151258</v>
          </cell>
          <cell r="F250">
            <v>74438993.0186916</v>
          </cell>
          <cell r="G250">
            <v>9190131.467179023</v>
          </cell>
          <cell r="H250">
            <v>430642.486239983</v>
          </cell>
          <cell r="I250">
            <v>491297.35392336454</v>
          </cell>
          <cell r="J250">
            <v>60654.86768338154</v>
          </cell>
          <cell r="K250">
            <v>1288839.513760017</v>
          </cell>
          <cell r="L250">
            <v>1324845.6460766355</v>
          </cell>
          <cell r="M250">
            <v>36006.13231661846</v>
          </cell>
          <cell r="N250">
            <v>0</v>
          </cell>
          <cell r="O250">
            <v>0</v>
          </cell>
          <cell r="P250">
            <v>0</v>
          </cell>
        </row>
        <row r="251">
          <cell r="A251" t="str">
            <v>TUFTONBORO</v>
          </cell>
          <cell r="B251">
            <v>1408484</v>
          </cell>
          <cell r="C251">
            <v>1417885</v>
          </cell>
          <cell r="D251">
            <v>9401</v>
          </cell>
          <cell r="E251">
            <v>368194784.6151604</v>
          </cell>
          <cell r="F251">
            <v>438773183.943602</v>
          </cell>
          <cell r="G251">
            <v>70578399.32844162</v>
          </cell>
          <cell r="H251">
            <v>2430085.5784600587</v>
          </cell>
          <cell r="I251">
            <v>2895903.0140277734</v>
          </cell>
          <cell r="J251">
            <v>465817.43556771474</v>
          </cell>
          <cell r="K251">
            <v>0</v>
          </cell>
          <cell r="L251">
            <v>0</v>
          </cell>
          <cell r="M251">
            <v>0</v>
          </cell>
          <cell r="N251">
            <v>1021601.5784600587</v>
          </cell>
          <cell r="O251">
            <v>1478018.0140277734</v>
          </cell>
          <cell r="P251">
            <v>456416.43556771474</v>
          </cell>
        </row>
        <row r="252">
          <cell r="A252" t="str">
            <v>UNITY</v>
          </cell>
          <cell r="B252">
            <v>812867</v>
          </cell>
          <cell r="C252">
            <v>801245</v>
          </cell>
          <cell r="D252">
            <v>-11622</v>
          </cell>
          <cell r="E252">
            <v>53239103.41398187</v>
          </cell>
          <cell r="F252">
            <v>63183896.345531</v>
          </cell>
          <cell r="G252">
            <v>9944792.931549132</v>
          </cell>
          <cell r="H252">
            <v>351378.08253228036</v>
          </cell>
          <cell r="I252">
            <v>417013.71588050463</v>
          </cell>
          <cell r="J252">
            <v>65635.63334822428</v>
          </cell>
          <cell r="K252">
            <v>461488.9174677197</v>
          </cell>
          <cell r="L252">
            <v>384231.28411949537</v>
          </cell>
          <cell r="M252">
            <v>-77257.63334822434</v>
          </cell>
          <cell r="N252">
            <v>0</v>
          </cell>
          <cell r="O252">
            <v>0</v>
          </cell>
          <cell r="P252">
            <v>0</v>
          </cell>
        </row>
        <row r="253">
          <cell r="A253" t="str">
            <v>WAKEFIELD</v>
          </cell>
          <cell r="B253">
            <v>3465180</v>
          </cell>
          <cell r="C253">
            <v>3486843</v>
          </cell>
          <cell r="D253">
            <v>21663</v>
          </cell>
          <cell r="E253">
            <v>333938232.47422683</v>
          </cell>
          <cell r="F253">
            <v>395609419.86747</v>
          </cell>
          <cell r="G253">
            <v>61671187.39324319</v>
          </cell>
          <cell r="H253">
            <v>2203992.334329897</v>
          </cell>
          <cell r="I253">
            <v>2611022.1711253016</v>
          </cell>
          <cell r="J253">
            <v>407029.83679540455</v>
          </cell>
          <cell r="K253">
            <v>1261187.665670103</v>
          </cell>
          <cell r="L253">
            <v>875820.8288746984</v>
          </cell>
          <cell r="M253">
            <v>-385366.83679540455</v>
          </cell>
          <cell r="N253">
            <v>0</v>
          </cell>
          <cell r="O253">
            <v>0</v>
          </cell>
          <cell r="P253">
            <v>0</v>
          </cell>
        </row>
        <row r="254">
          <cell r="A254" t="str">
            <v>WALPOLE</v>
          </cell>
          <cell r="B254">
            <v>2529249</v>
          </cell>
          <cell r="C254">
            <v>2643843</v>
          </cell>
          <cell r="D254">
            <v>114594</v>
          </cell>
          <cell r="E254">
            <v>215165630.05992508</v>
          </cell>
          <cell r="F254">
            <v>238224405.162013</v>
          </cell>
          <cell r="G254">
            <v>23058775.102087915</v>
          </cell>
          <cell r="H254">
            <v>1420093.1583955055</v>
          </cell>
          <cell r="I254">
            <v>1572281.0740692855</v>
          </cell>
          <cell r="J254">
            <v>152187.91567378002</v>
          </cell>
          <cell r="K254">
            <v>1109155.8416044945</v>
          </cell>
          <cell r="L254">
            <v>1071561.9259307145</v>
          </cell>
          <cell r="M254">
            <v>-37593.91567378002</v>
          </cell>
          <cell r="N254">
            <v>0</v>
          </cell>
          <cell r="O254">
            <v>0</v>
          </cell>
          <cell r="P254">
            <v>0</v>
          </cell>
        </row>
        <row r="255">
          <cell r="A255" t="str">
            <v>WARNER</v>
          </cell>
          <cell r="B255">
            <v>2030559</v>
          </cell>
          <cell r="C255">
            <v>2004459</v>
          </cell>
          <cell r="D255">
            <v>-26100</v>
          </cell>
          <cell r="E255">
            <v>124251188.87249857</v>
          </cell>
          <cell r="F255">
            <v>140820809.476682</v>
          </cell>
          <cell r="G255">
            <v>16569620.604183435</v>
          </cell>
          <cell r="H255">
            <v>820057.8465584905</v>
          </cell>
          <cell r="I255">
            <v>929417.3425461012</v>
          </cell>
          <cell r="J255">
            <v>109359.49598761066</v>
          </cell>
          <cell r="K255">
            <v>1210501.1534415095</v>
          </cell>
          <cell r="L255">
            <v>1075041.6574538988</v>
          </cell>
          <cell r="M255">
            <v>-135459.49598761066</v>
          </cell>
          <cell r="N255">
            <v>0</v>
          </cell>
          <cell r="O255">
            <v>0</v>
          </cell>
          <cell r="P255">
            <v>0</v>
          </cell>
        </row>
        <row r="256">
          <cell r="A256" t="str">
            <v>WARREN</v>
          </cell>
          <cell r="B256">
            <v>794615</v>
          </cell>
          <cell r="C256">
            <v>784960</v>
          </cell>
          <cell r="D256">
            <v>-9655</v>
          </cell>
          <cell r="E256">
            <v>29970065.01066024</v>
          </cell>
          <cell r="F256">
            <v>35527729.1063338</v>
          </cell>
          <cell r="G256">
            <v>5557664.095673561</v>
          </cell>
          <cell r="H256">
            <v>197802.42907035758</v>
          </cell>
          <cell r="I256">
            <v>234483.01210180306</v>
          </cell>
          <cell r="J256">
            <v>36680.58303144548</v>
          </cell>
          <cell r="K256">
            <v>596812.5709296424</v>
          </cell>
          <cell r="L256">
            <v>550476.9878981969</v>
          </cell>
          <cell r="M256">
            <v>-46335.58303144551</v>
          </cell>
          <cell r="N256">
            <v>0</v>
          </cell>
          <cell r="O256">
            <v>0</v>
          </cell>
          <cell r="P256">
            <v>0</v>
          </cell>
        </row>
        <row r="257">
          <cell r="A257" t="str">
            <v>WASHINGTON</v>
          </cell>
          <cell r="B257">
            <v>680413</v>
          </cell>
          <cell r="C257">
            <v>665550</v>
          </cell>
          <cell r="D257">
            <v>-14863</v>
          </cell>
          <cell r="E257">
            <v>86858295.1601739</v>
          </cell>
          <cell r="F257">
            <v>92237860.1488907</v>
          </cell>
          <cell r="G257">
            <v>5379564.988716811</v>
          </cell>
          <cell r="H257">
            <v>573264.7480571477</v>
          </cell>
          <cell r="I257">
            <v>608769.8769826787</v>
          </cell>
          <cell r="J257">
            <v>35505.12892553094</v>
          </cell>
          <cell r="K257">
            <v>107148.2519428524</v>
          </cell>
          <cell r="L257">
            <v>56780.12301732134</v>
          </cell>
          <cell r="M257">
            <v>-50368.128925531055</v>
          </cell>
          <cell r="N257">
            <v>0</v>
          </cell>
          <cell r="O257">
            <v>0</v>
          </cell>
          <cell r="P257">
            <v>0</v>
          </cell>
        </row>
        <row r="258">
          <cell r="A258" t="str">
            <v>WATERVILLE V.</v>
          </cell>
          <cell r="B258">
            <v>161062</v>
          </cell>
          <cell r="C258">
            <v>165028</v>
          </cell>
          <cell r="D258">
            <v>3966</v>
          </cell>
          <cell r="E258">
            <v>164737340.01085776</v>
          </cell>
          <cell r="F258">
            <v>195129621.300691</v>
          </cell>
          <cell r="G258">
            <v>30392281.289833248</v>
          </cell>
          <cell r="H258">
            <v>1087266.4440716612</v>
          </cell>
          <cell r="I258">
            <v>1287855.5005845607</v>
          </cell>
          <cell r="J258">
            <v>200589.05651289946</v>
          </cell>
          <cell r="K258">
            <v>0</v>
          </cell>
          <cell r="L258">
            <v>0</v>
          </cell>
          <cell r="M258">
            <v>0</v>
          </cell>
          <cell r="N258">
            <v>926204.4440716612</v>
          </cell>
          <cell r="O258">
            <v>1122827.5005845607</v>
          </cell>
          <cell r="P258">
            <v>196623.05651289946</v>
          </cell>
        </row>
        <row r="259">
          <cell r="A259" t="str">
            <v>WEARE</v>
          </cell>
          <cell r="B259">
            <v>7055020</v>
          </cell>
          <cell r="C259">
            <v>7056435</v>
          </cell>
          <cell r="D259">
            <v>1415</v>
          </cell>
          <cell r="E259">
            <v>331562896.26180255</v>
          </cell>
          <cell r="F259">
            <v>378688914.668075</v>
          </cell>
          <cell r="G259">
            <v>47126018.40627247</v>
          </cell>
          <cell r="H259">
            <v>2188315.115327897</v>
          </cell>
          <cell r="I259">
            <v>2499346.836809295</v>
          </cell>
          <cell r="J259">
            <v>311031.7214813982</v>
          </cell>
          <cell r="K259">
            <v>4866704.884672103</v>
          </cell>
          <cell r="L259">
            <v>4557088.163190705</v>
          </cell>
          <cell r="M259">
            <v>-309616.7214813987</v>
          </cell>
          <cell r="N259">
            <v>0</v>
          </cell>
          <cell r="O259">
            <v>0</v>
          </cell>
          <cell r="P259">
            <v>0</v>
          </cell>
        </row>
        <row r="260">
          <cell r="A260" t="str">
            <v>WEBSTER</v>
          </cell>
          <cell r="B260">
            <v>1048227</v>
          </cell>
          <cell r="C260">
            <v>1106425</v>
          </cell>
          <cell r="D260">
            <v>58198</v>
          </cell>
          <cell r="E260">
            <v>77594743.53864168</v>
          </cell>
          <cell r="F260">
            <v>81462803.5001802</v>
          </cell>
          <cell r="G260">
            <v>3868059.9615385234</v>
          </cell>
          <cell r="H260">
            <v>512125.30735503504</v>
          </cell>
          <cell r="I260">
            <v>537654.5031011893</v>
          </cell>
          <cell r="J260">
            <v>25529.195746154233</v>
          </cell>
          <cell r="K260">
            <v>536101.692644965</v>
          </cell>
          <cell r="L260">
            <v>568770.4968988107</v>
          </cell>
          <cell r="M260">
            <v>32668.80425384571</v>
          </cell>
          <cell r="N260">
            <v>0</v>
          </cell>
          <cell r="O260">
            <v>0</v>
          </cell>
          <cell r="P260">
            <v>0</v>
          </cell>
        </row>
        <row r="261">
          <cell r="A261" t="str">
            <v>WENTWORTH</v>
          </cell>
          <cell r="B261">
            <v>888230</v>
          </cell>
          <cell r="C261">
            <v>875186</v>
          </cell>
          <cell r="D261">
            <v>-13044</v>
          </cell>
          <cell r="E261">
            <v>35558892.83377469</v>
          </cell>
          <cell r="F261">
            <v>39600916.7201293</v>
          </cell>
          <cell r="G261">
            <v>4042023.8863546103</v>
          </cell>
          <cell r="H261">
            <v>234688.692702913</v>
          </cell>
          <cell r="I261">
            <v>261366.05035285337</v>
          </cell>
          <cell r="J261">
            <v>26677.357649940386</v>
          </cell>
          <cell r="K261">
            <v>653541.307297087</v>
          </cell>
          <cell r="L261">
            <v>613819.9496471466</v>
          </cell>
          <cell r="M261">
            <v>-39721.357649940415</v>
          </cell>
          <cell r="N261">
            <v>0</v>
          </cell>
          <cell r="O261">
            <v>0</v>
          </cell>
          <cell r="P261">
            <v>0</v>
          </cell>
        </row>
        <row r="262">
          <cell r="A262" t="str">
            <v>WENTWORTH LOCATION</v>
          </cell>
          <cell r="B262">
            <v>20500</v>
          </cell>
          <cell r="C262">
            <v>32715</v>
          </cell>
          <cell r="D262">
            <v>12215</v>
          </cell>
          <cell r="E262">
            <v>5910417.244680851</v>
          </cell>
          <cell r="F262">
            <v>6090212.44517185</v>
          </cell>
          <cell r="G262">
            <v>179795.20049099904</v>
          </cell>
          <cell r="H262">
            <v>39008.753814893615</v>
          </cell>
          <cell r="I262">
            <v>40195.4021381342</v>
          </cell>
          <cell r="J262">
            <v>1186.648323240588</v>
          </cell>
          <cell r="K262">
            <v>0</v>
          </cell>
          <cell r="L262">
            <v>0</v>
          </cell>
          <cell r="M262">
            <v>0</v>
          </cell>
          <cell r="N262">
            <v>18508.753814893607</v>
          </cell>
          <cell r="O262">
            <v>7480.402138134203</v>
          </cell>
          <cell r="P262">
            <v>-11028.351676759405</v>
          </cell>
        </row>
        <row r="263">
          <cell r="A263" t="str">
            <v>WESTMORELAND</v>
          </cell>
          <cell r="B263">
            <v>1100148</v>
          </cell>
          <cell r="C263">
            <v>1145722</v>
          </cell>
          <cell r="D263">
            <v>45574</v>
          </cell>
          <cell r="E263">
            <v>90792881.56922694</v>
          </cell>
          <cell r="F263">
            <v>102077949.015452</v>
          </cell>
          <cell r="G263">
            <v>11285067.446225062</v>
          </cell>
          <cell r="H263">
            <v>599233.0183568978</v>
          </cell>
          <cell r="I263">
            <v>673714.4635019832</v>
          </cell>
          <cell r="J263">
            <v>74481.44514508545</v>
          </cell>
          <cell r="K263">
            <v>500914.98164310225</v>
          </cell>
          <cell r="L263">
            <v>472007.5364980168</v>
          </cell>
          <cell r="M263">
            <v>-28907.445145085454</v>
          </cell>
          <cell r="N263">
            <v>0</v>
          </cell>
          <cell r="O263">
            <v>0</v>
          </cell>
          <cell r="P263">
            <v>0</v>
          </cell>
        </row>
        <row r="264">
          <cell r="A264" t="str">
            <v>WHITEFIELD</v>
          </cell>
          <cell r="B264">
            <v>1787469</v>
          </cell>
          <cell r="C264">
            <v>1835803</v>
          </cell>
          <cell r="D264">
            <v>48334</v>
          </cell>
          <cell r="E264">
            <v>91513300.11332704</v>
          </cell>
          <cell r="F264">
            <v>97119705.2541952</v>
          </cell>
          <cell r="G264">
            <v>5606405.140868157</v>
          </cell>
          <cell r="H264">
            <v>603987.7807479585</v>
          </cell>
          <cell r="I264">
            <v>640990.0546776883</v>
          </cell>
          <cell r="J264">
            <v>37002.273929729825</v>
          </cell>
          <cell r="K264">
            <v>1183481.2192520415</v>
          </cell>
          <cell r="L264">
            <v>1194812.9453223117</v>
          </cell>
          <cell r="M264">
            <v>11331.726070270175</v>
          </cell>
          <cell r="N264">
            <v>0</v>
          </cell>
          <cell r="O264">
            <v>0</v>
          </cell>
          <cell r="P264">
            <v>0</v>
          </cell>
        </row>
        <row r="265">
          <cell r="A265" t="str">
            <v>WILMOT</v>
          </cell>
          <cell r="B265">
            <v>817935</v>
          </cell>
          <cell r="C265">
            <v>840435</v>
          </cell>
          <cell r="D265">
            <v>22500</v>
          </cell>
          <cell r="E265">
            <v>75311621.57093851</v>
          </cell>
          <cell r="F265">
            <v>79818945.6906475</v>
          </cell>
          <cell r="G265">
            <v>4507324.119708985</v>
          </cell>
          <cell r="H265">
            <v>497056.7023681942</v>
          </cell>
          <cell r="I265">
            <v>526805.0415582735</v>
          </cell>
          <cell r="J265">
            <v>29748.339190079307</v>
          </cell>
          <cell r="K265">
            <v>320878.2976318058</v>
          </cell>
          <cell r="L265">
            <v>313629.9584417265</v>
          </cell>
          <cell r="M265">
            <v>-7248.339190079307</v>
          </cell>
          <cell r="N265">
            <v>0</v>
          </cell>
          <cell r="O265">
            <v>0</v>
          </cell>
          <cell r="P265">
            <v>0</v>
          </cell>
        </row>
        <row r="266">
          <cell r="A266" t="str">
            <v>WILTON</v>
          </cell>
          <cell r="B266">
            <v>2506083</v>
          </cell>
          <cell r="C266">
            <v>2411602</v>
          </cell>
          <cell r="D266">
            <v>-94481</v>
          </cell>
          <cell r="E266">
            <v>192598944.5575049</v>
          </cell>
          <cell r="F266">
            <v>224178564.263056</v>
          </cell>
          <cell r="G266">
            <v>31579619.705551118</v>
          </cell>
          <cell r="H266">
            <v>1271153.0340795324</v>
          </cell>
          <cell r="I266">
            <v>1479578.5241361696</v>
          </cell>
          <cell r="J266">
            <v>208425.4900566372</v>
          </cell>
          <cell r="K266">
            <v>1234929.9659204679</v>
          </cell>
          <cell r="L266">
            <v>932023.4758638304</v>
          </cell>
          <cell r="M266">
            <v>-302906.49005663744</v>
          </cell>
          <cell r="N266">
            <v>0</v>
          </cell>
          <cell r="O266">
            <v>0</v>
          </cell>
          <cell r="P266">
            <v>0</v>
          </cell>
        </row>
        <row r="267">
          <cell r="A267" t="str">
            <v>WINCHESTER</v>
          </cell>
          <cell r="B267">
            <v>3982073</v>
          </cell>
          <cell r="C267">
            <v>3946807</v>
          </cell>
          <cell r="D267">
            <v>-35266</v>
          </cell>
          <cell r="E267">
            <v>132585202.85684009</v>
          </cell>
          <cell r="F267">
            <v>145803429.721861</v>
          </cell>
          <cell r="G267">
            <v>13218226.865020916</v>
          </cell>
          <cell r="H267">
            <v>875062.3388551446</v>
          </cell>
          <cell r="I267">
            <v>962302.6361642826</v>
          </cell>
          <cell r="J267">
            <v>87240.297309138</v>
          </cell>
          <cell r="K267">
            <v>3107010.6611448554</v>
          </cell>
          <cell r="L267">
            <v>2984504.3638357176</v>
          </cell>
          <cell r="M267">
            <v>-122506.29730913788</v>
          </cell>
          <cell r="N267">
            <v>0</v>
          </cell>
          <cell r="O267">
            <v>0</v>
          </cell>
          <cell r="P267">
            <v>0</v>
          </cell>
        </row>
        <row r="268">
          <cell r="A268" t="str">
            <v>WINDHAM</v>
          </cell>
          <cell r="B268">
            <v>8451664</v>
          </cell>
          <cell r="C268">
            <v>8570180</v>
          </cell>
          <cell r="D268">
            <v>118516</v>
          </cell>
          <cell r="E268">
            <v>901824710.6849817</v>
          </cell>
          <cell r="F268">
            <v>1071402479.65527</v>
          </cell>
          <cell r="G268">
            <v>169577768.97028828</v>
          </cell>
          <cell r="H268">
            <v>5952043.090520879</v>
          </cell>
          <cell r="I268">
            <v>7071256.365724781</v>
          </cell>
          <cell r="J268">
            <v>1119213.2752039013</v>
          </cell>
          <cell r="K268">
            <v>2499620.9094791207</v>
          </cell>
          <cell r="L268">
            <v>1498923.6342752194</v>
          </cell>
          <cell r="M268">
            <v>-1000697.2752039013</v>
          </cell>
          <cell r="N268">
            <v>0</v>
          </cell>
          <cell r="O268">
            <v>0</v>
          </cell>
          <cell r="P268">
            <v>0</v>
          </cell>
        </row>
        <row r="269">
          <cell r="A269" t="str">
            <v>WINDSOR</v>
          </cell>
          <cell r="B269">
            <v>92633</v>
          </cell>
          <cell r="C269">
            <v>105342</v>
          </cell>
          <cell r="D269">
            <v>12709</v>
          </cell>
          <cell r="E269">
            <v>9348154.87145969</v>
          </cell>
          <cell r="F269">
            <v>15989939.1985019</v>
          </cell>
          <cell r="G269">
            <v>6641784.327042209</v>
          </cell>
          <cell r="H269">
            <v>61697.82215163396</v>
          </cell>
          <cell r="I269">
            <v>105533.59871011252</v>
          </cell>
          <cell r="J269">
            <v>43835.77655847856</v>
          </cell>
          <cell r="K269">
            <v>30935.177848366046</v>
          </cell>
          <cell r="L269">
            <v>0</v>
          </cell>
          <cell r="M269">
            <v>-30935.177848366046</v>
          </cell>
          <cell r="N269">
            <v>0</v>
          </cell>
          <cell r="O269">
            <v>191.59871011252108</v>
          </cell>
          <cell r="P269">
            <v>191.59871011252108</v>
          </cell>
        </row>
        <row r="270">
          <cell r="A270" t="str">
            <v>WOLFEBORO</v>
          </cell>
          <cell r="B270">
            <v>4386431</v>
          </cell>
          <cell r="C270">
            <v>4471665</v>
          </cell>
          <cell r="D270">
            <v>85234</v>
          </cell>
          <cell r="E270">
            <v>750097037.3443313</v>
          </cell>
          <cell r="F270">
            <v>821678797.850679</v>
          </cell>
          <cell r="G270">
            <v>71581760.50634778</v>
          </cell>
          <cell r="H270">
            <v>4950640.446472586</v>
          </cell>
          <cell r="I270">
            <v>5423080.065814482</v>
          </cell>
          <cell r="J270">
            <v>472439.6193418959</v>
          </cell>
          <cell r="K270">
            <v>0</v>
          </cell>
          <cell r="L270">
            <v>0</v>
          </cell>
          <cell r="M270">
            <v>0</v>
          </cell>
          <cell r="N270">
            <v>564209.4464725861</v>
          </cell>
          <cell r="O270">
            <v>951415.065814482</v>
          </cell>
          <cell r="P270">
            <v>387205.6193418959</v>
          </cell>
        </row>
        <row r="271">
          <cell r="A271" t="str">
            <v>WOODSTOCK</v>
          </cell>
          <cell r="B271">
            <v>897858</v>
          </cell>
          <cell r="C271">
            <v>936603</v>
          </cell>
          <cell r="D271">
            <v>38745</v>
          </cell>
          <cell r="E271">
            <v>115010415.92436785</v>
          </cell>
          <cell r="F271">
            <v>130114747.756371</v>
          </cell>
          <cell r="G271">
            <v>15104331.832003161</v>
          </cell>
          <cell r="H271">
            <v>759068.7451008278</v>
          </cell>
          <cell r="I271">
            <v>858757.3351920486</v>
          </cell>
          <cell r="J271">
            <v>99688.5900912208</v>
          </cell>
          <cell r="K271">
            <v>138789.25489917235</v>
          </cell>
          <cell r="L271">
            <v>77845.66480795143</v>
          </cell>
          <cell r="M271">
            <v>-60943.59009122092</v>
          </cell>
          <cell r="N271">
            <v>0</v>
          </cell>
          <cell r="O271">
            <v>0</v>
          </cell>
          <cell r="P271">
            <v>0</v>
          </cell>
        </row>
        <row r="272">
          <cell r="B272">
            <v>881256045</v>
          </cell>
          <cell r="C272">
            <v>896651008</v>
          </cell>
          <cell r="D272">
            <v>15394963</v>
          </cell>
          <cell r="E272">
            <v>73196682063.33446</v>
          </cell>
          <cell r="F272">
            <v>83745624038.29161</v>
          </cell>
          <cell r="G272">
            <v>10548941974.957155</v>
          </cell>
          <cell r="H272">
            <v>483098101.6180076</v>
          </cell>
          <cell r="I272">
            <v>552721118.6527243</v>
          </cell>
          <cell r="J272">
            <v>69623017.03471716</v>
          </cell>
          <cell r="K272">
            <v>427121274.66500413</v>
          </cell>
          <cell r="L272">
            <v>390821311.34998566</v>
          </cell>
          <cell r="M272">
            <v>-36299963.31501869</v>
          </cell>
          <cell r="N272">
            <v>28963331.283011734</v>
          </cell>
          <cell r="O272">
            <v>46891421.769510254</v>
          </cell>
          <cell r="P272">
            <v>17928090.48649854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abColor indexed="43"/>
  </sheetPr>
  <dimension ref="A1:AB425"/>
  <sheetViews>
    <sheetView zoomScale="75" zoomScaleNormal="75" zoomScalePageLayoutView="0" workbookViewId="0" topLeftCell="E11">
      <pane xSplit="2" ySplit="8" topLeftCell="G19" activePane="bottomRight" state="frozen"/>
      <selection pane="topLeft" activeCell="E11" sqref="E11"/>
      <selection pane="topRight" activeCell="G11" sqref="G11"/>
      <selection pane="bottomLeft" activeCell="E19" sqref="E19"/>
      <selection pane="bottomRight" activeCell="AB11" sqref="AB1:AD65536"/>
    </sheetView>
  </sheetViews>
  <sheetFormatPr defaultColWidth="10.77734375" defaultRowHeight="15.75"/>
  <cols>
    <col min="1" max="1" width="3.4453125" style="1" hidden="1" customWidth="1"/>
    <col min="2" max="2" width="2.6640625" style="1" hidden="1" customWidth="1"/>
    <col min="3" max="4" width="1.66796875" style="1" hidden="1" customWidth="1"/>
    <col min="5" max="5" width="3.21484375" style="2" customWidth="1"/>
    <col min="6" max="6" width="18.99609375" style="2" customWidth="1"/>
    <col min="7" max="8" width="15.77734375" style="1" customWidth="1"/>
    <col min="9" max="9" width="17.10546875" style="1" customWidth="1"/>
    <col min="10" max="10" width="1.77734375" style="1" customWidth="1"/>
    <col min="11" max="11" width="16.21484375" style="1" customWidth="1"/>
    <col min="12" max="12" width="1.77734375" style="1" customWidth="1"/>
    <col min="13" max="13" width="14.4453125" style="1" customWidth="1"/>
    <col min="14" max="14" width="1.77734375" style="1" customWidth="1"/>
    <col min="15" max="15" width="13.6640625" style="3" customWidth="1"/>
    <col min="16" max="16" width="1.77734375" style="3" customWidth="1"/>
    <col min="17" max="17" width="12.3359375" style="1" customWidth="1"/>
    <col min="18" max="18" width="7.4453125" style="1" customWidth="1"/>
    <col min="19" max="19" width="6.5546875" style="1" customWidth="1"/>
    <col min="20" max="20" width="7.99609375" style="1" customWidth="1"/>
    <col min="21" max="21" width="9.10546875" style="4" customWidth="1"/>
    <col min="22" max="22" width="1.77734375" style="1" customWidth="1"/>
    <col min="23" max="23" width="7.4453125" style="1" customWidth="1"/>
    <col min="24" max="24" width="7.6640625" style="1" customWidth="1"/>
    <col min="25" max="25" width="7.99609375" style="1" customWidth="1"/>
    <col min="26" max="26" width="9.3359375" style="1" customWidth="1"/>
    <col min="27" max="27" width="0.9921875" style="1" customWidth="1"/>
    <col min="28" max="16384" width="10.77734375" style="1" customWidth="1"/>
  </cols>
  <sheetData>
    <row r="1" spans="23:26" ht="15.75">
      <c r="W1" s="74"/>
      <c r="X1" s="74"/>
      <c r="Y1" s="74"/>
      <c r="Z1" s="74"/>
    </row>
    <row r="2" spans="5:28" s="5" customFormat="1" ht="15.75">
      <c r="E2" s="75" t="s">
        <v>0</v>
      </c>
      <c r="F2" s="75"/>
      <c r="G2" s="75"/>
      <c r="H2" s="75"/>
      <c r="I2" s="75"/>
      <c r="J2" s="75"/>
      <c r="K2" s="75"/>
      <c r="L2" s="75"/>
      <c r="M2" s="75"/>
      <c r="N2" s="75"/>
      <c r="O2" s="75"/>
      <c r="P2" s="75"/>
      <c r="Q2" s="75"/>
      <c r="R2" s="75"/>
      <c r="S2" s="75"/>
      <c r="T2" s="75"/>
      <c r="U2" s="75"/>
      <c r="V2" s="75"/>
      <c r="W2" s="75"/>
      <c r="X2" s="75"/>
      <c r="Y2" s="75"/>
      <c r="Z2" s="75"/>
      <c r="AB2" s="6"/>
    </row>
    <row r="3" spans="5:28" s="5" customFormat="1" ht="15.75">
      <c r="E3" s="75" t="s">
        <v>1</v>
      </c>
      <c r="F3" s="75"/>
      <c r="G3" s="75"/>
      <c r="H3" s="75"/>
      <c r="I3" s="75"/>
      <c r="J3" s="75"/>
      <c r="K3" s="75"/>
      <c r="L3" s="75"/>
      <c r="M3" s="75"/>
      <c r="N3" s="75"/>
      <c r="O3" s="75"/>
      <c r="P3" s="75"/>
      <c r="Q3" s="75"/>
      <c r="R3" s="75"/>
      <c r="S3" s="75"/>
      <c r="T3" s="75"/>
      <c r="U3" s="75"/>
      <c r="V3" s="75"/>
      <c r="W3" s="75"/>
      <c r="X3" s="75"/>
      <c r="Y3" s="75"/>
      <c r="Z3" s="75"/>
      <c r="AB3" s="6"/>
    </row>
    <row r="4" spans="5:28" s="5" customFormat="1" ht="15.75">
      <c r="E4" s="75" t="s">
        <v>2</v>
      </c>
      <c r="F4" s="75"/>
      <c r="G4" s="75"/>
      <c r="H4" s="75"/>
      <c r="I4" s="75"/>
      <c r="J4" s="75"/>
      <c r="K4" s="75"/>
      <c r="L4" s="75"/>
      <c r="M4" s="75"/>
      <c r="N4" s="75"/>
      <c r="O4" s="75"/>
      <c r="P4" s="75"/>
      <c r="Q4" s="75"/>
      <c r="R4" s="75"/>
      <c r="S4" s="75"/>
      <c r="T4" s="75"/>
      <c r="U4" s="75"/>
      <c r="V4" s="75"/>
      <c r="W4" s="75"/>
      <c r="X4" s="75"/>
      <c r="Y4" s="75"/>
      <c r="Z4" s="75"/>
      <c r="AB4" s="6"/>
    </row>
    <row r="5" spans="5:28" s="5" customFormat="1" ht="15.75">
      <c r="E5" s="75" t="s">
        <v>3</v>
      </c>
      <c r="F5" s="75"/>
      <c r="G5" s="75"/>
      <c r="H5" s="75"/>
      <c r="I5" s="75"/>
      <c r="J5" s="75"/>
      <c r="K5" s="75"/>
      <c r="L5" s="75"/>
      <c r="M5" s="75"/>
      <c r="N5" s="75"/>
      <c r="O5" s="75"/>
      <c r="P5" s="75"/>
      <c r="Q5" s="75"/>
      <c r="R5" s="75"/>
      <c r="S5" s="75"/>
      <c r="T5" s="75"/>
      <c r="U5" s="75"/>
      <c r="V5" s="75"/>
      <c r="W5" s="75"/>
      <c r="X5" s="75"/>
      <c r="Y5" s="75"/>
      <c r="Z5" s="75"/>
      <c r="AB5" s="6"/>
    </row>
    <row r="6" spans="5:28" s="5" customFormat="1" ht="15.75">
      <c r="E6" s="7"/>
      <c r="F6" s="8"/>
      <c r="G6" s="8"/>
      <c r="H6" s="9"/>
      <c r="I6" s="9"/>
      <c r="J6" s="9"/>
      <c r="K6" s="8"/>
      <c r="L6" s="10"/>
      <c r="M6" s="8"/>
      <c r="N6" s="10"/>
      <c r="O6" s="10"/>
      <c r="P6" s="8"/>
      <c r="Q6" s="8"/>
      <c r="R6" s="8"/>
      <c r="S6" s="8"/>
      <c r="T6" s="8"/>
      <c r="U6" s="11"/>
      <c r="V6" s="8"/>
      <c r="W6" s="8"/>
      <c r="X6" s="8"/>
      <c r="Y6" s="8"/>
      <c r="AB6" s="6"/>
    </row>
    <row r="7" spans="5:28" s="5" customFormat="1" ht="19.5">
      <c r="E7" s="71" t="s">
        <v>4</v>
      </c>
      <c r="F7" s="71"/>
      <c r="G7" s="71"/>
      <c r="H7" s="71"/>
      <c r="I7" s="71"/>
      <c r="J7" s="71"/>
      <c r="K7" s="71"/>
      <c r="L7" s="71"/>
      <c r="M7" s="71"/>
      <c r="N7" s="71"/>
      <c r="O7" s="71"/>
      <c r="P7" s="71"/>
      <c r="Q7" s="71"/>
      <c r="R7" s="71"/>
      <c r="S7" s="71"/>
      <c r="T7" s="71"/>
      <c r="U7" s="71"/>
      <c r="V7" s="71"/>
      <c r="W7" s="71"/>
      <c r="X7" s="71"/>
      <c r="Y7" s="71"/>
      <c r="Z7" s="71"/>
      <c r="AB7" s="6"/>
    </row>
    <row r="8" spans="5:28" s="5" customFormat="1" ht="15.75">
      <c r="E8" s="7"/>
      <c r="F8" s="8"/>
      <c r="G8" s="8"/>
      <c r="H8" s="9"/>
      <c r="I8" s="9"/>
      <c r="J8" s="9"/>
      <c r="K8" s="8"/>
      <c r="L8" s="10"/>
      <c r="M8" s="8"/>
      <c r="N8" s="10"/>
      <c r="O8" s="10"/>
      <c r="P8" s="8"/>
      <c r="Q8" s="8"/>
      <c r="R8" s="8"/>
      <c r="S8" s="8"/>
      <c r="T8" s="8"/>
      <c r="U8" s="11"/>
      <c r="V8" s="8"/>
      <c r="W8" s="8"/>
      <c r="X8" s="8"/>
      <c r="Y8" s="8"/>
      <c r="AB8" s="6"/>
    </row>
    <row r="9" spans="5:28" s="5" customFormat="1" ht="19.5">
      <c r="E9" s="71" t="s">
        <v>5</v>
      </c>
      <c r="F9" s="71"/>
      <c r="G9" s="71"/>
      <c r="H9" s="71"/>
      <c r="I9" s="71"/>
      <c r="J9" s="71"/>
      <c r="K9" s="71"/>
      <c r="L9" s="71"/>
      <c r="M9" s="71"/>
      <c r="N9" s="71"/>
      <c r="O9" s="71"/>
      <c r="P9" s="71"/>
      <c r="Q9" s="71"/>
      <c r="R9" s="71"/>
      <c r="S9" s="71"/>
      <c r="T9" s="71"/>
      <c r="U9" s="71"/>
      <c r="V9" s="71"/>
      <c r="W9" s="71"/>
      <c r="X9" s="71"/>
      <c r="Y9" s="71"/>
      <c r="Z9" s="71"/>
      <c r="AB9" s="6"/>
    </row>
    <row r="10" spans="9:28" ht="15.75">
      <c r="I10" s="12"/>
      <c r="J10" s="12"/>
      <c r="K10" s="12"/>
      <c r="W10" s="12"/>
      <c r="AB10" s="13"/>
    </row>
    <row r="11" spans="1:28" ht="15.75">
      <c r="A11" s="14" t="s">
        <v>6</v>
      </c>
      <c r="B11" s="14" t="s">
        <v>7</v>
      </c>
      <c r="C11" s="14" t="s">
        <v>8</v>
      </c>
      <c r="D11" s="15" t="s">
        <v>9</v>
      </c>
      <c r="G11" s="16">
        <v>2014</v>
      </c>
      <c r="H11" s="16">
        <v>2014</v>
      </c>
      <c r="I11" s="16">
        <v>2014</v>
      </c>
      <c r="J11" s="16"/>
      <c r="K11" s="16">
        <v>2014</v>
      </c>
      <c r="L11" s="16"/>
      <c r="M11" s="16">
        <v>2014</v>
      </c>
      <c r="N11" s="16"/>
      <c r="O11" s="16">
        <v>2014</v>
      </c>
      <c r="P11" s="16"/>
      <c r="Q11" s="16">
        <v>2014</v>
      </c>
      <c r="S11" s="17"/>
      <c r="T11" s="17"/>
      <c r="U11" s="18"/>
      <c r="V11" s="19"/>
      <c r="X11" s="15"/>
      <c r="Y11" s="15"/>
      <c r="Z11" s="15"/>
      <c r="AA11" s="19"/>
      <c r="AB11" s="13"/>
    </row>
    <row r="12" spans="1:28" ht="15.75">
      <c r="A12" s="3"/>
      <c r="B12" s="3"/>
      <c r="C12" s="3"/>
      <c r="D12" s="3"/>
      <c r="G12" s="16" t="s">
        <v>10</v>
      </c>
      <c r="H12" s="16" t="s">
        <v>11</v>
      </c>
      <c r="I12" s="16" t="s">
        <v>12</v>
      </c>
      <c r="J12" s="20"/>
      <c r="K12" s="20" t="s">
        <v>12</v>
      </c>
      <c r="L12" s="21"/>
      <c r="M12" s="21" t="s">
        <v>13</v>
      </c>
      <c r="N12" s="21"/>
      <c r="O12" s="16" t="s">
        <v>14</v>
      </c>
      <c r="P12" s="16"/>
      <c r="Q12" s="16" t="s">
        <v>15</v>
      </c>
      <c r="R12" s="72" t="s">
        <v>16</v>
      </c>
      <c r="S12" s="72"/>
      <c r="T12" s="72"/>
      <c r="U12" s="72"/>
      <c r="V12" s="19"/>
      <c r="W12" s="72" t="s">
        <v>16</v>
      </c>
      <c r="X12" s="72"/>
      <c r="Y12" s="72"/>
      <c r="Z12" s="72"/>
      <c r="AA12" s="19"/>
      <c r="AB12" s="13"/>
    </row>
    <row r="13" spans="1:28" ht="15.75">
      <c r="A13" s="3"/>
      <c r="B13" s="3"/>
      <c r="C13" s="3"/>
      <c r="D13" s="3"/>
      <c r="G13" s="21" t="s">
        <v>17</v>
      </c>
      <c r="H13" s="21" t="s">
        <v>18</v>
      </c>
      <c r="I13" s="21" t="s">
        <v>19</v>
      </c>
      <c r="J13" s="20"/>
      <c r="K13" s="20" t="s">
        <v>18</v>
      </c>
      <c r="L13" s="16"/>
      <c r="M13" s="16" t="s">
        <v>20</v>
      </c>
      <c r="N13" s="16"/>
      <c r="O13" s="16" t="s">
        <v>21</v>
      </c>
      <c r="P13" s="16"/>
      <c r="Q13" s="16" t="s">
        <v>22</v>
      </c>
      <c r="R13" s="73" t="s">
        <v>23</v>
      </c>
      <c r="S13" s="73"/>
      <c r="T13" s="73"/>
      <c r="U13" s="73"/>
      <c r="V13" s="19"/>
      <c r="W13" s="73" t="s">
        <v>24</v>
      </c>
      <c r="X13" s="73"/>
      <c r="Y13" s="73"/>
      <c r="Z13" s="73"/>
      <c r="AA13" s="19"/>
      <c r="AB13" s="13"/>
    </row>
    <row r="14" spans="1:28" ht="15.75">
      <c r="A14" s="3"/>
      <c r="B14" s="3"/>
      <c r="C14" s="3"/>
      <c r="D14" s="3"/>
      <c r="G14" s="16" t="s">
        <v>26</v>
      </c>
      <c r="H14" s="16" t="s">
        <v>27</v>
      </c>
      <c r="I14" s="16" t="s">
        <v>28</v>
      </c>
      <c r="J14" s="20"/>
      <c r="K14" s="20" t="s">
        <v>15</v>
      </c>
      <c r="L14" s="16"/>
      <c r="M14" s="16" t="s">
        <v>29</v>
      </c>
      <c r="N14" s="16"/>
      <c r="O14" s="16" t="s">
        <v>30</v>
      </c>
      <c r="P14" s="16"/>
      <c r="Q14" s="16" t="s">
        <v>29</v>
      </c>
      <c r="R14" s="72" t="s">
        <v>31</v>
      </c>
      <c r="S14" s="72"/>
      <c r="T14" s="72"/>
      <c r="U14" s="72"/>
      <c r="V14" s="19"/>
      <c r="W14" s="73" t="s">
        <v>32</v>
      </c>
      <c r="X14" s="73"/>
      <c r="Y14" s="73"/>
      <c r="Z14" s="73"/>
      <c r="AA14" s="19"/>
      <c r="AB14" s="13"/>
    </row>
    <row r="15" spans="1:28" ht="15.75">
      <c r="A15" s="3"/>
      <c r="B15" s="3"/>
      <c r="C15" s="3"/>
      <c r="D15" s="3"/>
      <c r="G15" s="16" t="s">
        <v>33</v>
      </c>
      <c r="H15" s="16" t="s">
        <v>20</v>
      </c>
      <c r="I15" s="16" t="s">
        <v>34</v>
      </c>
      <c r="J15" s="20"/>
      <c r="K15" s="16" t="s">
        <v>20</v>
      </c>
      <c r="L15" s="16"/>
      <c r="M15" s="16" t="s">
        <v>35</v>
      </c>
      <c r="N15" s="16"/>
      <c r="O15" s="16" t="s">
        <v>36</v>
      </c>
      <c r="P15" s="16"/>
      <c r="Q15" s="16" t="s">
        <v>35</v>
      </c>
      <c r="V15" s="19"/>
      <c r="W15" s="19"/>
      <c r="X15" s="19"/>
      <c r="Y15" s="19"/>
      <c r="Z15" s="19"/>
      <c r="AA15" s="19"/>
      <c r="AB15" s="13"/>
    </row>
    <row r="16" spans="1:28" ht="18">
      <c r="A16" s="3"/>
      <c r="B16" s="3"/>
      <c r="C16" s="3"/>
      <c r="D16" s="3"/>
      <c r="G16" s="16" t="s">
        <v>37</v>
      </c>
      <c r="H16" s="16" t="s">
        <v>38</v>
      </c>
      <c r="I16" s="16" t="s">
        <v>39</v>
      </c>
      <c r="J16" s="20"/>
      <c r="K16" s="16" t="s">
        <v>40</v>
      </c>
      <c r="L16" s="16"/>
      <c r="M16" s="16" t="s">
        <v>41</v>
      </c>
      <c r="N16" s="16"/>
      <c r="O16" s="16" t="s">
        <v>42</v>
      </c>
      <c r="P16" s="16"/>
      <c r="Q16" s="16" t="s">
        <v>41</v>
      </c>
      <c r="R16" s="15" t="s">
        <v>43</v>
      </c>
      <c r="S16" s="15" t="s">
        <v>44</v>
      </c>
      <c r="T16" s="15" t="s">
        <v>15</v>
      </c>
      <c r="U16" s="22" t="s">
        <v>45</v>
      </c>
      <c r="V16" s="23"/>
      <c r="W16" s="15" t="s">
        <v>43</v>
      </c>
      <c r="X16" s="15" t="s">
        <v>44</v>
      </c>
      <c r="Y16" s="15" t="s">
        <v>15</v>
      </c>
      <c r="Z16" s="15" t="s">
        <v>45</v>
      </c>
      <c r="AA16" s="23"/>
      <c r="AB16" s="13"/>
    </row>
    <row r="17" spans="1:28" ht="15.75">
      <c r="A17" s="3"/>
      <c r="B17" s="3"/>
      <c r="C17" s="3"/>
      <c r="D17" s="3"/>
      <c r="E17" s="2" t="s">
        <v>46</v>
      </c>
      <c r="G17" s="24" t="s">
        <v>47</v>
      </c>
      <c r="H17" s="24" t="s">
        <v>48</v>
      </c>
      <c r="I17" s="24" t="s">
        <v>47</v>
      </c>
      <c r="J17" s="24"/>
      <c r="K17" s="24" t="s">
        <v>48</v>
      </c>
      <c r="L17" s="21"/>
      <c r="M17" s="21" t="s">
        <v>49</v>
      </c>
      <c r="N17" s="21"/>
      <c r="O17" s="16" t="s">
        <v>50</v>
      </c>
      <c r="P17" s="16"/>
      <c r="Q17" s="16" t="s">
        <v>20</v>
      </c>
      <c r="R17" s="15" t="s">
        <v>51</v>
      </c>
      <c r="S17" s="15" t="s">
        <v>52</v>
      </c>
      <c r="T17" s="15" t="s">
        <v>51</v>
      </c>
      <c r="U17" s="22" t="s">
        <v>53</v>
      </c>
      <c r="V17" s="23"/>
      <c r="W17" s="15" t="s">
        <v>51</v>
      </c>
      <c r="X17" s="15" t="s">
        <v>52</v>
      </c>
      <c r="Y17" s="15" t="s">
        <v>51</v>
      </c>
      <c r="Z17" s="15" t="s">
        <v>53</v>
      </c>
      <c r="AA17" s="19"/>
      <c r="AB17" s="13"/>
    </row>
    <row r="18" spans="1:28" ht="15.75">
      <c r="A18" s="3"/>
      <c r="B18" s="3"/>
      <c r="C18" s="3"/>
      <c r="D18" s="3"/>
      <c r="G18" s="16" t="s">
        <v>54</v>
      </c>
      <c r="H18" s="16" t="s">
        <v>55</v>
      </c>
      <c r="I18" s="16" t="s">
        <v>56</v>
      </c>
      <c r="J18" s="16"/>
      <c r="K18" s="16" t="s">
        <v>57</v>
      </c>
      <c r="L18" s="16"/>
      <c r="M18" s="16" t="s">
        <v>58</v>
      </c>
      <c r="N18" s="16"/>
      <c r="O18" s="16" t="s">
        <v>59</v>
      </c>
      <c r="P18" s="16"/>
      <c r="Q18" s="16" t="s">
        <v>60</v>
      </c>
      <c r="R18" s="16" t="s">
        <v>61</v>
      </c>
      <c r="S18" s="16" t="s">
        <v>62</v>
      </c>
      <c r="T18" s="16" t="s">
        <v>63</v>
      </c>
      <c r="U18" s="25" t="s">
        <v>64</v>
      </c>
      <c r="W18" s="16" t="s">
        <v>65</v>
      </c>
      <c r="X18" s="16" t="s">
        <v>66</v>
      </c>
      <c r="Y18" s="16" t="s">
        <v>67</v>
      </c>
      <c r="Z18" s="16" t="s">
        <v>68</v>
      </c>
      <c r="AB18" s="13"/>
    </row>
    <row r="19" spans="7:28" ht="15.75">
      <c r="G19" s="2"/>
      <c r="H19" s="2"/>
      <c r="I19" s="2"/>
      <c r="J19" s="2"/>
      <c r="K19" s="2"/>
      <c r="L19" s="2"/>
      <c r="M19" s="2"/>
      <c r="N19" s="2"/>
      <c r="O19" s="2"/>
      <c r="P19" s="2"/>
      <c r="Q19" s="2"/>
      <c r="AB19" s="13"/>
    </row>
    <row r="20" spans="1:28" ht="15.75">
      <c r="A20" s="1">
        <v>1</v>
      </c>
      <c r="B20" s="1">
        <v>9</v>
      </c>
      <c r="C20" s="1">
        <v>5</v>
      </c>
      <c r="D20" s="1">
        <v>5</v>
      </c>
      <c r="E20" s="2" t="s">
        <v>69</v>
      </c>
      <c r="G20" s="13">
        <v>106832084</v>
      </c>
      <c r="H20" s="13">
        <v>105545684</v>
      </c>
      <c r="I20" s="13">
        <v>105362361</v>
      </c>
      <c r="J20" s="13"/>
      <c r="K20" s="13">
        <v>104194063</v>
      </c>
      <c r="L20" s="13"/>
      <c r="M20" s="13">
        <v>831319</v>
      </c>
      <c r="N20" s="13"/>
      <c r="O20" s="13">
        <v>268545</v>
      </c>
      <c r="P20" s="13"/>
      <c r="Q20" s="13">
        <v>261205</v>
      </c>
      <c r="R20" s="26">
        <f>ROUND((M20/$G20)*1000,2)</f>
        <v>7.78</v>
      </c>
      <c r="S20" s="26">
        <f>ROUND((O20/$G20)*1000,2)+0.01</f>
        <v>2.5199999999999996</v>
      </c>
      <c r="T20" s="26">
        <f>ROUND((Q20/H20)*1000,2)</f>
        <v>2.47</v>
      </c>
      <c r="U20" s="27">
        <f>SUM(R20:T20)</f>
        <v>12.770000000000001</v>
      </c>
      <c r="V20" s="28"/>
      <c r="W20" s="26">
        <f>ROUND((M20/$I20)*1000,2)</f>
        <v>7.89</v>
      </c>
      <c r="X20" s="26">
        <f>ROUND((O20/$I20)*1000,2)</f>
        <v>2.55</v>
      </c>
      <c r="Y20" s="26">
        <f>ROUND((Q20/K20)*1000,2)</f>
        <v>2.51</v>
      </c>
      <c r="Z20" s="26">
        <f>SUM(W20:Y20)</f>
        <v>12.95</v>
      </c>
      <c r="AA20" s="3"/>
      <c r="AB20" s="13"/>
    </row>
    <row r="21" spans="1:28" ht="15.75">
      <c r="A21" s="1">
        <v>6</v>
      </c>
      <c r="B21" s="1">
        <v>53</v>
      </c>
      <c r="C21" s="1">
        <v>9</v>
      </c>
      <c r="D21" s="1">
        <v>9</v>
      </c>
      <c r="E21" s="2" t="s">
        <v>70</v>
      </c>
      <c r="G21" s="13">
        <v>245729936</v>
      </c>
      <c r="H21" s="13">
        <v>237957536</v>
      </c>
      <c r="I21" s="13">
        <v>255853719</v>
      </c>
      <c r="J21" s="13"/>
      <c r="K21" s="13">
        <v>250751449</v>
      </c>
      <c r="L21" s="13"/>
      <c r="M21" s="13">
        <v>4129642</v>
      </c>
      <c r="N21" s="13"/>
      <c r="O21" s="13">
        <v>3610859</v>
      </c>
      <c r="P21" s="13"/>
      <c r="Q21" s="13">
        <v>542535</v>
      </c>
      <c r="R21" s="26">
        <f>ROUND((M21/$G21)*1000,2)</f>
        <v>16.81</v>
      </c>
      <c r="S21" s="26">
        <f>ROUND((O21/$G21)*1000,2)</f>
        <v>14.69</v>
      </c>
      <c r="T21" s="26">
        <f>ROUND((Q21/H21)*1000,2)</f>
        <v>2.28</v>
      </c>
      <c r="U21" s="27">
        <f>SUM(R21:T21)</f>
        <v>33.78</v>
      </c>
      <c r="V21" s="28"/>
      <c r="W21" s="26">
        <f>ROUND((M21/$I21)*1000,2)</f>
        <v>16.14</v>
      </c>
      <c r="X21" s="26">
        <f>ROUND((O21/$I21)*1000,2)</f>
        <v>14.11</v>
      </c>
      <c r="Y21" s="26">
        <f>ROUND((Q21/K21)*1000,2)</f>
        <v>2.16</v>
      </c>
      <c r="Z21" s="26">
        <f>SUM(W21:Y21)</f>
        <v>32.41</v>
      </c>
      <c r="AA21" s="3"/>
      <c r="AB21" s="13"/>
    </row>
    <row r="22" spans="1:28" ht="15.75">
      <c r="A22" s="1">
        <v>0</v>
      </c>
      <c r="B22" s="1">
        <v>51</v>
      </c>
      <c r="C22" s="1">
        <v>15</v>
      </c>
      <c r="D22" s="1">
        <v>15</v>
      </c>
      <c r="E22" s="2" t="s">
        <v>71</v>
      </c>
      <c r="G22" s="13">
        <v>1518990817</v>
      </c>
      <c r="H22" s="13">
        <v>1512126517</v>
      </c>
      <c r="I22" s="13">
        <v>1570207537</v>
      </c>
      <c r="J22" s="13"/>
      <c r="K22" s="13">
        <v>1562867732</v>
      </c>
      <c r="L22" s="13"/>
      <c r="M22" s="13">
        <v>9543371</v>
      </c>
      <c r="N22" s="13"/>
      <c r="O22" s="13">
        <v>7923104</v>
      </c>
      <c r="P22" s="13"/>
      <c r="Q22" s="13">
        <v>3555416</v>
      </c>
      <c r="R22" s="26">
        <f>ROUND((M22/$G22)*1000,2)</f>
        <v>6.28</v>
      </c>
      <c r="S22" s="26">
        <f>ROUND((O22/$G22)*1000,2)</f>
        <v>5.22</v>
      </c>
      <c r="T22" s="26">
        <f>ROUND((Q22/H22)*1000,2)</f>
        <v>2.35</v>
      </c>
      <c r="U22" s="27">
        <f>SUM(R22:T22)</f>
        <v>13.85</v>
      </c>
      <c r="V22" s="28"/>
      <c r="W22" s="26">
        <f>ROUND((M22/$I22)*1000,2)</f>
        <v>6.08</v>
      </c>
      <c r="X22" s="26">
        <f>ROUND((O22/$I22)*1000,2)</f>
        <v>5.05</v>
      </c>
      <c r="Y22" s="26">
        <f>ROUND((Q22/K22)*1000,2)</f>
        <v>2.27</v>
      </c>
      <c r="Z22" s="26">
        <f>SUM(W22:Y22)</f>
        <v>13.399999999999999</v>
      </c>
      <c r="AA22" s="3"/>
      <c r="AB22" s="3"/>
    </row>
    <row r="23" spans="1:28" ht="15.75">
      <c r="A23" s="1">
        <v>5</v>
      </c>
      <c r="B23" s="1">
        <v>39</v>
      </c>
      <c r="C23" s="1">
        <v>17</v>
      </c>
      <c r="D23" s="1">
        <v>17</v>
      </c>
      <c r="E23" s="2" t="s">
        <v>72</v>
      </c>
      <c r="G23" s="13">
        <v>1572808150</v>
      </c>
      <c r="H23" s="13">
        <v>1533345450</v>
      </c>
      <c r="I23" s="13">
        <v>1597929055</v>
      </c>
      <c r="J23" s="13"/>
      <c r="K23" s="13">
        <v>1565191894</v>
      </c>
      <c r="L23" s="13"/>
      <c r="M23" s="13">
        <v>27897184</v>
      </c>
      <c r="N23" s="13"/>
      <c r="O23" s="13">
        <v>10110323</v>
      </c>
      <c r="P23" s="13"/>
      <c r="Q23" s="13">
        <v>3825296</v>
      </c>
      <c r="R23" s="26">
        <f>ROUND((M23/$G23)*1000,2)</f>
        <v>17.74</v>
      </c>
      <c r="S23" s="26">
        <f>ROUND((O23/$G23)*1000,2)</f>
        <v>6.43</v>
      </c>
      <c r="T23" s="26">
        <f>ROUND((Q23/H23)*1000,2)</f>
        <v>2.49</v>
      </c>
      <c r="U23" s="27">
        <f>SUM(R23:T23)</f>
        <v>26.659999999999997</v>
      </c>
      <c r="V23" s="28"/>
      <c r="W23" s="26">
        <f>ROUND((M23/$I23)*1000,2)</f>
        <v>17.46</v>
      </c>
      <c r="X23" s="26">
        <f>ROUND((O23/$I23)*1000,2)</f>
        <v>6.33</v>
      </c>
      <c r="Y23" s="26">
        <f>ROUND((Q23/K23)*1000,2)</f>
        <v>2.44</v>
      </c>
      <c r="Z23" s="26">
        <f>SUM(W23:Y23)</f>
        <v>26.23</v>
      </c>
      <c r="AA23" s="3"/>
      <c r="AB23" s="3"/>
    </row>
    <row r="24" spans="1:28" ht="15.75">
      <c r="A24" s="1">
        <v>6</v>
      </c>
      <c r="B24" s="1">
        <v>46</v>
      </c>
      <c r="C24" s="1">
        <v>19</v>
      </c>
      <c r="D24" s="1">
        <v>19</v>
      </c>
      <c r="E24" s="2" t="s">
        <v>73</v>
      </c>
      <c r="G24" s="13">
        <v>250836552</v>
      </c>
      <c r="H24" s="13">
        <v>238494252</v>
      </c>
      <c r="I24" s="13">
        <v>243420668</v>
      </c>
      <c r="J24" s="13"/>
      <c r="K24" s="13">
        <v>238583948</v>
      </c>
      <c r="L24" s="13"/>
      <c r="M24" s="13">
        <v>2750043</v>
      </c>
      <c r="N24" s="13"/>
      <c r="O24" s="13">
        <v>1696367</v>
      </c>
      <c r="P24" s="13"/>
      <c r="Q24" s="13">
        <v>632932</v>
      </c>
      <c r="R24" s="26">
        <f>ROUND((M24/$G24)*1000,2)</f>
        <v>10.96</v>
      </c>
      <c r="S24" s="26">
        <f>ROUND((O24/$G24)*1000,2)+0.01</f>
        <v>6.77</v>
      </c>
      <c r="T24" s="26">
        <f>ROUND((Q24/H24)*1000,2)</f>
        <v>2.65</v>
      </c>
      <c r="U24" s="27">
        <f>SUM(R24:T24)</f>
        <v>20.38</v>
      </c>
      <c r="V24" s="28"/>
      <c r="W24" s="26">
        <f>ROUND((M24/$I24)*1000,2)</f>
        <v>11.3</v>
      </c>
      <c r="X24" s="26">
        <f>ROUND((O24/$I24)*1000,2)</f>
        <v>6.97</v>
      </c>
      <c r="Y24" s="26">
        <f>ROUND((Q24/K24)*1000,2)</f>
        <v>2.65</v>
      </c>
      <c r="Z24" s="26">
        <f>SUM(W24:Y24)</f>
        <v>20.919999999999998</v>
      </c>
      <c r="AA24" s="3"/>
      <c r="AB24" s="3"/>
    </row>
    <row r="25" spans="7:28" ht="15.75">
      <c r="G25" s="13"/>
      <c r="H25" s="13"/>
      <c r="I25" s="13"/>
      <c r="J25" s="13"/>
      <c r="K25" s="13"/>
      <c r="L25" s="13"/>
      <c r="M25" s="13"/>
      <c r="N25" s="13"/>
      <c r="O25" s="13"/>
      <c r="P25" s="13"/>
      <c r="Q25" s="13"/>
      <c r="R25" s="26"/>
      <c r="S25" s="26"/>
      <c r="T25" s="26"/>
      <c r="U25" s="27"/>
      <c r="V25" s="28"/>
      <c r="W25" s="26"/>
      <c r="X25" s="26"/>
      <c r="Y25" s="26"/>
      <c r="Z25" s="26"/>
      <c r="AA25" s="3"/>
      <c r="AB25" s="3"/>
    </row>
    <row r="26" spans="1:28" ht="15.75">
      <c r="A26" s="1">
        <v>4</v>
      </c>
      <c r="B26" s="1">
        <v>2</v>
      </c>
      <c r="C26" s="29">
        <v>23</v>
      </c>
      <c r="D26" s="29">
        <v>23</v>
      </c>
      <c r="E26" s="2" t="s">
        <v>74</v>
      </c>
      <c r="G26" s="13">
        <v>233658667</v>
      </c>
      <c r="H26" s="13">
        <v>228490817</v>
      </c>
      <c r="I26" s="13">
        <v>243875537</v>
      </c>
      <c r="J26" s="13"/>
      <c r="K26" s="13">
        <v>239689080</v>
      </c>
      <c r="L26" s="13"/>
      <c r="M26" s="13">
        <v>2693571</v>
      </c>
      <c r="N26" s="13"/>
      <c r="O26" s="13">
        <v>2328509</v>
      </c>
      <c r="P26" s="13"/>
      <c r="Q26" s="13">
        <v>565901</v>
      </c>
      <c r="R26" s="26">
        <f>ROUND((M26/$G26)*1000,2)</f>
        <v>11.53</v>
      </c>
      <c r="S26" s="26">
        <f>ROUND((O26/$G26)*1000,2)-0.01</f>
        <v>9.96</v>
      </c>
      <c r="T26" s="26">
        <f>ROUND((Q26/H26)*1000,2)</f>
        <v>2.48</v>
      </c>
      <c r="U26" s="27">
        <f>SUM(R26:T26)</f>
        <v>23.970000000000002</v>
      </c>
      <c r="V26" s="28"/>
      <c r="W26" s="26">
        <f>ROUND((M26/$I26)*1000,2)</f>
        <v>11.04</v>
      </c>
      <c r="X26" s="26">
        <f>ROUND((O26/$I26)*1000,2)</f>
        <v>9.55</v>
      </c>
      <c r="Y26" s="26">
        <f>ROUND((Q26/K26)*1000,2)</f>
        <v>2.36</v>
      </c>
      <c r="Z26" s="26">
        <f>SUM(W26:Y26)</f>
        <v>22.95</v>
      </c>
      <c r="AA26" s="3"/>
      <c r="AB26" s="3"/>
    </row>
    <row r="27" spans="1:28" ht="15.75">
      <c r="A27" s="1">
        <v>7</v>
      </c>
      <c r="B27" s="1">
        <v>15</v>
      </c>
      <c r="C27" s="29">
        <v>29</v>
      </c>
      <c r="D27" s="29">
        <v>29</v>
      </c>
      <c r="E27" s="2" t="s">
        <v>75</v>
      </c>
      <c r="G27" s="13">
        <v>637372258</v>
      </c>
      <c r="H27" s="13">
        <v>629351458</v>
      </c>
      <c r="I27" s="13">
        <v>686041615</v>
      </c>
      <c r="J27" s="13"/>
      <c r="K27" s="13">
        <v>680905636</v>
      </c>
      <c r="L27" s="13"/>
      <c r="M27" s="13">
        <v>8357959</v>
      </c>
      <c r="N27" s="13"/>
      <c r="O27" s="13">
        <v>3587365</v>
      </c>
      <c r="P27" s="13"/>
      <c r="Q27" s="13">
        <v>1616464</v>
      </c>
      <c r="R27" s="26">
        <f>ROUND((M27/$G27)*1000,2)</f>
        <v>13.11</v>
      </c>
      <c r="S27" s="26">
        <f>ROUND((O27/$G27)*1000,2)</f>
        <v>5.63</v>
      </c>
      <c r="T27" s="26">
        <f>ROUND((Q27/H27)*1000,2)</f>
        <v>2.57</v>
      </c>
      <c r="U27" s="27">
        <f>SUM(R27:T27)</f>
        <v>21.31</v>
      </c>
      <c r="V27" s="28"/>
      <c r="W27" s="26">
        <f>ROUND((M27/$I27)*1000,2)</f>
        <v>12.18</v>
      </c>
      <c r="X27" s="26">
        <f>ROUND((O27/$I27)*1000,2)</f>
        <v>5.23</v>
      </c>
      <c r="Y27" s="26">
        <f>ROUND((Q27/K27)*1000,2)</f>
        <v>2.37</v>
      </c>
      <c r="Z27" s="26">
        <f>SUM(W27:Y27)</f>
        <v>19.78</v>
      </c>
      <c r="AA27" s="3"/>
      <c r="AB27" s="3"/>
    </row>
    <row r="28" spans="1:28" ht="15.75">
      <c r="A28" s="1">
        <v>0</v>
      </c>
      <c r="B28" s="1">
        <v>51</v>
      </c>
      <c r="C28" s="29">
        <v>31</v>
      </c>
      <c r="D28" s="29">
        <v>31</v>
      </c>
      <c r="E28" s="2" t="s">
        <v>76</v>
      </c>
      <c r="G28" s="13">
        <v>468920936</v>
      </c>
      <c r="H28" s="13">
        <v>460495425</v>
      </c>
      <c r="I28" s="13">
        <v>428929229</v>
      </c>
      <c r="J28" s="13"/>
      <c r="K28" s="13">
        <v>420968854</v>
      </c>
      <c r="L28" s="13"/>
      <c r="M28" s="13">
        <v>7060775</v>
      </c>
      <c r="N28" s="13"/>
      <c r="O28" s="13">
        <v>3087943</v>
      </c>
      <c r="P28" s="13"/>
      <c r="Q28" s="13">
        <v>1067080</v>
      </c>
      <c r="R28" s="26">
        <f>ROUND((M28/$G28)*1000,2)</f>
        <v>15.06</v>
      </c>
      <c r="S28" s="26">
        <f>ROUND((O28/$G28)*1000,2)-0.01</f>
        <v>6.58</v>
      </c>
      <c r="T28" s="26">
        <f>ROUND((Q28/H28)*1000,2)</f>
        <v>2.32</v>
      </c>
      <c r="U28" s="27">
        <f>SUM(R28:T28)</f>
        <v>23.96</v>
      </c>
      <c r="V28" s="28"/>
      <c r="W28" s="26">
        <f>ROUND((M28/$I28)*1000,2)</f>
        <v>16.46</v>
      </c>
      <c r="X28" s="26">
        <f>ROUND((O28/$I28)*1000,2)</f>
        <v>7.2</v>
      </c>
      <c r="Y28" s="26">
        <f>ROUND((Q28/K28)*1000,2)</f>
        <v>2.53</v>
      </c>
      <c r="Z28" s="26">
        <f>SUM(W28:Y28)</f>
        <v>26.19</v>
      </c>
      <c r="AA28" s="3"/>
      <c r="AB28" s="3"/>
    </row>
    <row r="29" spans="1:28" ht="15.75">
      <c r="A29" s="1">
        <v>8</v>
      </c>
      <c r="B29" s="1">
        <v>44</v>
      </c>
      <c r="C29" s="29">
        <v>33</v>
      </c>
      <c r="D29" s="29">
        <v>33</v>
      </c>
      <c r="E29" s="2" t="s">
        <v>77</v>
      </c>
      <c r="G29" s="13">
        <v>893385939</v>
      </c>
      <c r="H29" s="13">
        <v>882925639</v>
      </c>
      <c r="I29" s="13">
        <v>907293294</v>
      </c>
      <c r="J29" s="13"/>
      <c r="K29" s="13">
        <v>896928014</v>
      </c>
      <c r="L29" s="13"/>
      <c r="M29" s="13">
        <v>12818651</v>
      </c>
      <c r="N29" s="13"/>
      <c r="O29" s="13">
        <v>6607674</v>
      </c>
      <c r="P29" s="13"/>
      <c r="Q29" s="13">
        <v>2017785</v>
      </c>
      <c r="R29" s="26">
        <f>ROUND((M29/$G29)*1000,2)</f>
        <v>14.35</v>
      </c>
      <c r="S29" s="26">
        <f>ROUND((O29/$G29)*1000,2)-0.01</f>
        <v>7.390000000000001</v>
      </c>
      <c r="T29" s="26">
        <f>ROUND((Q29/H29)*1000,2)</f>
        <v>2.29</v>
      </c>
      <c r="U29" s="27">
        <f>SUM(R29:T29)</f>
        <v>24.03</v>
      </c>
      <c r="V29" s="28"/>
      <c r="W29" s="26">
        <f>ROUND((M29/$I29)*1000,2)</f>
        <v>14.13</v>
      </c>
      <c r="X29" s="26">
        <f>ROUND((O29/$I29)*1000,2)</f>
        <v>7.28</v>
      </c>
      <c r="Y29" s="26">
        <f>ROUND((Q29/K29)*1000,2)</f>
        <v>2.25</v>
      </c>
      <c r="Z29" s="26">
        <f>SUM(W29:Y29)</f>
        <v>23.66</v>
      </c>
      <c r="AA29" s="3"/>
      <c r="AB29" s="3"/>
    </row>
    <row r="30" spans="1:28" ht="15.75">
      <c r="A30" s="1">
        <v>1</v>
      </c>
      <c r="B30" s="1">
        <v>9</v>
      </c>
      <c r="C30" s="29">
        <v>35</v>
      </c>
      <c r="D30" s="29">
        <v>35</v>
      </c>
      <c r="E30" s="2" t="s">
        <v>78</v>
      </c>
      <c r="G30" s="13">
        <v>925544997</v>
      </c>
      <c r="H30" s="13">
        <v>917938297</v>
      </c>
      <c r="I30" s="13">
        <v>989063952</v>
      </c>
      <c r="J30" s="13"/>
      <c r="K30" s="13">
        <v>980935793</v>
      </c>
      <c r="L30" s="13"/>
      <c r="M30" s="13">
        <v>4176668</v>
      </c>
      <c r="N30" s="13"/>
      <c r="O30" s="13">
        <v>2521266</v>
      </c>
      <c r="P30" s="13"/>
      <c r="Q30" s="13">
        <v>2343755</v>
      </c>
      <c r="R30" s="26">
        <f>ROUND((M30/$G30)*1000,2)</f>
        <v>4.51</v>
      </c>
      <c r="S30" s="26">
        <f>ROUND((O30/$G30)*1000,2)+0.01</f>
        <v>2.73</v>
      </c>
      <c r="T30" s="26">
        <f>ROUND((Q30/H30)*1000,2)</f>
        <v>2.55</v>
      </c>
      <c r="U30" s="27">
        <f>SUM(R30:T30)</f>
        <v>9.79</v>
      </c>
      <c r="V30" s="28"/>
      <c r="W30" s="26">
        <f>ROUND((M30/$I30)*1000,2)</f>
        <v>4.22</v>
      </c>
      <c r="X30" s="26">
        <f>ROUND((O30/$I30)*1000,2)</f>
        <v>2.55</v>
      </c>
      <c r="Y30" s="26">
        <f>ROUND((Q30/K30)*1000,2)</f>
        <v>2.39</v>
      </c>
      <c r="Z30" s="26">
        <f>SUM(W30:Y30)</f>
        <v>9.16</v>
      </c>
      <c r="AA30" s="3"/>
      <c r="AB30" s="3"/>
    </row>
    <row r="31" spans="7:28" ht="15.75">
      <c r="G31" s="13"/>
      <c r="H31" s="13"/>
      <c r="I31" s="13"/>
      <c r="J31" s="13"/>
      <c r="K31" s="13"/>
      <c r="L31" s="13"/>
      <c r="M31" s="13"/>
      <c r="N31" s="13"/>
      <c r="O31" s="13"/>
      <c r="P31" s="13"/>
      <c r="Q31" s="13"/>
      <c r="R31" s="26"/>
      <c r="S31" s="26"/>
      <c r="T31" s="26"/>
      <c r="U31" s="27"/>
      <c r="V31" s="28"/>
      <c r="W31" s="26"/>
      <c r="X31" s="26"/>
      <c r="Y31" s="26"/>
      <c r="Z31" s="26"/>
      <c r="AA31" s="3"/>
      <c r="AB31" s="3"/>
    </row>
    <row r="32" spans="1:28" ht="15.75">
      <c r="A32" s="1">
        <v>4</v>
      </c>
      <c r="B32" s="1">
        <v>23</v>
      </c>
      <c r="C32" s="29">
        <v>39</v>
      </c>
      <c r="D32" s="29">
        <v>39</v>
      </c>
      <c r="E32" s="2" t="s">
        <v>79</v>
      </c>
      <c r="G32" s="13">
        <v>127189984</v>
      </c>
      <c r="H32" s="13">
        <v>108402284</v>
      </c>
      <c r="I32" s="13">
        <v>106450977</v>
      </c>
      <c r="J32" s="13"/>
      <c r="K32" s="13">
        <v>102295626</v>
      </c>
      <c r="L32" s="13"/>
      <c r="M32" s="13">
        <v>1246257</v>
      </c>
      <c r="N32" s="13"/>
      <c r="O32" s="13">
        <v>754317</v>
      </c>
      <c r="P32" s="13"/>
      <c r="Q32" s="13">
        <v>266795</v>
      </c>
      <c r="R32" s="26">
        <f>ROUND((M32/$G32)*1000,2)</f>
        <v>9.8</v>
      </c>
      <c r="S32" s="26">
        <f>ROUND((O32/$G32)*1000,2)</f>
        <v>5.93</v>
      </c>
      <c r="T32" s="26">
        <f>ROUND((Q32/H32)*1000,2)</f>
        <v>2.46</v>
      </c>
      <c r="U32" s="27">
        <f>SUM(R32:T32)</f>
        <v>18.19</v>
      </c>
      <c r="V32" s="28"/>
      <c r="W32" s="26">
        <f>ROUND((M32/$I32)*1000,2)</f>
        <v>11.71</v>
      </c>
      <c r="X32" s="26">
        <f>ROUND((O32/$I32)*1000,2)</f>
        <v>7.09</v>
      </c>
      <c r="Y32" s="26">
        <f>ROUND((Q32/K32)*1000,2)</f>
        <v>2.61</v>
      </c>
      <c r="Z32" s="26">
        <f>SUM(W32:Y32)</f>
        <v>21.41</v>
      </c>
      <c r="AA32" s="3"/>
      <c r="AB32" s="3"/>
    </row>
    <row r="33" spans="1:28" ht="15.75">
      <c r="A33" s="1">
        <v>5</v>
      </c>
      <c r="B33" s="1">
        <v>26</v>
      </c>
      <c r="C33" s="29">
        <v>41</v>
      </c>
      <c r="D33" s="29">
        <v>41</v>
      </c>
      <c r="E33" s="2" t="s">
        <v>80</v>
      </c>
      <c r="G33" s="13">
        <v>3205989440</v>
      </c>
      <c r="H33" s="13">
        <v>3162673540</v>
      </c>
      <c r="I33" s="13">
        <v>3573301193</v>
      </c>
      <c r="J33" s="13"/>
      <c r="K33" s="13">
        <v>3533420384</v>
      </c>
      <c r="L33" s="13"/>
      <c r="M33" s="13">
        <v>44221940</v>
      </c>
      <c r="N33" s="13"/>
      <c r="O33" s="13">
        <v>19938738</v>
      </c>
      <c r="P33" s="13"/>
      <c r="Q33" s="13">
        <v>7866227</v>
      </c>
      <c r="R33" s="26">
        <f>ROUND((M33/$G33)*1000,2)</f>
        <v>13.79</v>
      </c>
      <c r="S33" s="26">
        <f>ROUND((O33/$G33)*1000,2)</f>
        <v>6.22</v>
      </c>
      <c r="T33" s="26">
        <f>ROUND((Q33/H33)*1000,2)</f>
        <v>2.49</v>
      </c>
      <c r="U33" s="27">
        <f>SUM(R33:T33)</f>
        <v>22.5</v>
      </c>
      <c r="V33" s="28"/>
      <c r="W33" s="26">
        <f>ROUND((M33/$I33)*1000,2)</f>
        <v>12.38</v>
      </c>
      <c r="X33" s="26">
        <f>ROUND((O33/$I33)*1000,2)</f>
        <v>5.58</v>
      </c>
      <c r="Y33" s="26">
        <f>ROUND((Q33/K33)*1000,2)</f>
        <v>2.23</v>
      </c>
      <c r="Z33" s="26">
        <f>SUM(W33:Y33)</f>
        <v>20.19</v>
      </c>
      <c r="AA33" s="3"/>
      <c r="AB33" s="3"/>
    </row>
    <row r="34" spans="1:28" ht="15.75">
      <c r="A34" s="1">
        <v>4</v>
      </c>
      <c r="B34" s="1">
        <v>23</v>
      </c>
      <c r="C34" s="29">
        <v>47</v>
      </c>
      <c r="D34" s="29">
        <v>47</v>
      </c>
      <c r="E34" s="2" t="s">
        <v>81</v>
      </c>
      <c r="G34" s="13">
        <v>25149963</v>
      </c>
      <c r="H34" s="13">
        <v>24356463</v>
      </c>
      <c r="I34" s="13">
        <v>24737630</v>
      </c>
      <c r="J34" s="13"/>
      <c r="K34" s="13">
        <v>23854873</v>
      </c>
      <c r="L34" s="13"/>
      <c r="M34" s="13">
        <v>246926</v>
      </c>
      <c r="N34" s="13"/>
      <c r="O34" s="13">
        <v>87863</v>
      </c>
      <c r="P34" s="13"/>
      <c r="Q34" s="13">
        <v>58413</v>
      </c>
      <c r="R34" s="26">
        <f>ROUND((M34/$G34)*1000,2)</f>
        <v>9.82</v>
      </c>
      <c r="S34" s="26">
        <f>ROUND((O34/$G34)*1000,2)</f>
        <v>3.49</v>
      </c>
      <c r="T34" s="26">
        <f>ROUND((Q34/H34)*1000,2)</f>
        <v>2.4</v>
      </c>
      <c r="U34" s="27">
        <f>SUM(R34:T34)</f>
        <v>15.71</v>
      </c>
      <c r="V34" s="28"/>
      <c r="W34" s="26">
        <f>ROUND((M34/$I34)*1000,2)</f>
        <v>9.98</v>
      </c>
      <c r="X34" s="26">
        <f>ROUND((O34/$I34)*1000,2)</f>
        <v>3.55</v>
      </c>
      <c r="Y34" s="26">
        <f>ROUND((Q34/K34)*1000,2)</f>
        <v>2.45</v>
      </c>
      <c r="Z34" s="26">
        <f>SUM(W34:Y34)</f>
        <v>15.98</v>
      </c>
      <c r="AA34" s="3"/>
      <c r="AB34" s="3"/>
    </row>
    <row r="35" spans="1:28" ht="15.75">
      <c r="A35" s="1">
        <v>3</v>
      </c>
      <c r="B35" s="1">
        <v>3</v>
      </c>
      <c r="C35" s="29">
        <v>51</v>
      </c>
      <c r="D35" s="29">
        <v>51</v>
      </c>
      <c r="E35" s="2" t="s">
        <v>82</v>
      </c>
      <c r="G35" s="13">
        <v>453261639</v>
      </c>
      <c r="H35" s="13">
        <v>320460039</v>
      </c>
      <c r="I35" s="13">
        <v>313717312</v>
      </c>
      <c r="J35" s="13"/>
      <c r="K35" s="13">
        <v>268399065</v>
      </c>
      <c r="L35" s="13"/>
      <c r="M35" s="13">
        <v>5025203</v>
      </c>
      <c r="N35" s="13"/>
      <c r="O35" s="13">
        <v>9097012</v>
      </c>
      <c r="P35" s="13"/>
      <c r="Q35" s="13">
        <v>703225</v>
      </c>
      <c r="R35" s="26">
        <f>ROUND((M35/$G35)*1000,2)</f>
        <v>11.09</v>
      </c>
      <c r="S35" s="26">
        <f>ROUND((O35/$G35)*1000,2)</f>
        <v>20.07</v>
      </c>
      <c r="T35" s="26">
        <f>ROUND((Q35/H35)*1000,2)</f>
        <v>2.19</v>
      </c>
      <c r="U35" s="27">
        <f>SUM(R35:T35)</f>
        <v>33.35</v>
      </c>
      <c r="V35" s="28"/>
      <c r="W35" s="26">
        <f>ROUND((M35/$I35)*1000,2)</f>
        <v>16.02</v>
      </c>
      <c r="X35" s="26">
        <f>ROUND((O35/$I35)*1000,2)</f>
        <v>29</v>
      </c>
      <c r="Y35" s="26">
        <f>ROUND((Q35/K35)*1000,2)</f>
        <v>2.62</v>
      </c>
      <c r="Z35" s="26">
        <f>SUM(W35:Y35)</f>
        <v>47.63999999999999</v>
      </c>
      <c r="AA35" s="3"/>
      <c r="AB35" s="3"/>
    </row>
    <row r="36" spans="1:28" ht="15.75">
      <c r="A36" s="1">
        <v>4</v>
      </c>
      <c r="B36" s="1">
        <v>35</v>
      </c>
      <c r="C36" s="29">
        <v>53</v>
      </c>
      <c r="D36" s="29">
        <v>53</v>
      </c>
      <c r="E36" s="2" t="s">
        <v>83</v>
      </c>
      <c r="G36" s="13">
        <v>221490414</v>
      </c>
      <c r="H36" s="13">
        <v>215534701</v>
      </c>
      <c r="I36" s="13">
        <v>233390951</v>
      </c>
      <c r="J36" s="13"/>
      <c r="K36" s="13">
        <v>227362338</v>
      </c>
      <c r="L36" s="13"/>
      <c r="M36" s="13">
        <v>4282469</v>
      </c>
      <c r="N36" s="13"/>
      <c r="O36" s="13">
        <v>1993126</v>
      </c>
      <c r="P36" s="13"/>
      <c r="Q36" s="13">
        <v>538066</v>
      </c>
      <c r="R36" s="26">
        <f>ROUND((M36/$G36)*1000,2)</f>
        <v>19.33</v>
      </c>
      <c r="S36" s="26">
        <f>ROUND((O36/$G36)*1000,2)</f>
        <v>9</v>
      </c>
      <c r="T36" s="26">
        <f>ROUND((Q36/H36)*1000,2)</f>
        <v>2.5</v>
      </c>
      <c r="U36" s="27">
        <f>SUM(R36:T36)</f>
        <v>30.83</v>
      </c>
      <c r="V36" s="28"/>
      <c r="W36" s="26">
        <f>ROUND((M36/$I36)*1000,2)</f>
        <v>18.35</v>
      </c>
      <c r="X36" s="26">
        <f>ROUND((O36/$I36)*1000,2)</f>
        <v>8.54</v>
      </c>
      <c r="Y36" s="26">
        <f>ROUND((Q36/K36)*1000,2)</f>
        <v>2.37</v>
      </c>
      <c r="Z36" s="26">
        <f>SUM(W36:Y36)</f>
        <v>29.26</v>
      </c>
      <c r="AA36" s="3"/>
      <c r="AB36" s="3"/>
    </row>
    <row r="37" spans="7:28" ht="15.75">
      <c r="G37" s="13"/>
      <c r="H37" s="13"/>
      <c r="I37" s="13"/>
      <c r="J37" s="13"/>
      <c r="K37" s="13"/>
      <c r="L37" s="13"/>
      <c r="M37" s="13"/>
      <c r="N37" s="13"/>
      <c r="O37" s="13"/>
      <c r="P37" s="13"/>
      <c r="Q37" s="13"/>
      <c r="R37" s="26"/>
      <c r="S37" s="26"/>
      <c r="T37" s="26"/>
      <c r="U37" s="27"/>
      <c r="V37" s="28"/>
      <c r="W37" s="26"/>
      <c r="X37" s="26"/>
      <c r="Y37" s="26"/>
      <c r="Z37" s="26"/>
      <c r="AA37" s="3"/>
      <c r="AB37" s="3"/>
    </row>
    <row r="38" spans="1:28" ht="15.75">
      <c r="A38" s="1">
        <v>6</v>
      </c>
      <c r="B38" s="1">
        <v>67</v>
      </c>
      <c r="C38" s="29">
        <v>57</v>
      </c>
      <c r="D38" s="29">
        <v>57</v>
      </c>
      <c r="E38" s="2" t="s">
        <v>84</v>
      </c>
      <c r="G38" s="13">
        <v>1054318690</v>
      </c>
      <c r="H38" s="13">
        <v>890049203</v>
      </c>
      <c r="I38" s="13">
        <v>1106926054</v>
      </c>
      <c r="J38" s="13"/>
      <c r="K38" s="13">
        <v>932749790</v>
      </c>
      <c r="L38" s="13"/>
      <c r="M38" s="13">
        <v>18111815</v>
      </c>
      <c r="N38" s="13"/>
      <c r="O38" s="13">
        <v>10451685</v>
      </c>
      <c r="P38" s="13"/>
      <c r="Q38" s="13">
        <v>2151913</v>
      </c>
      <c r="R38" s="26">
        <f>ROUND((M38/$G38)*1000,2)</f>
        <v>17.18</v>
      </c>
      <c r="S38" s="26">
        <f>ROUND((O38/$G38)*1000,2)</f>
        <v>9.91</v>
      </c>
      <c r="T38" s="26">
        <f>ROUND((Q38/H38)*1000,2)</f>
        <v>2.42</v>
      </c>
      <c r="U38" s="27">
        <f>SUM(R38:T38)</f>
        <v>29.509999999999998</v>
      </c>
      <c r="V38" s="28"/>
      <c r="W38" s="26">
        <f>ROUND((M38/$I38)*1000,2)</f>
        <v>16.36</v>
      </c>
      <c r="X38" s="26">
        <f>ROUND((O38/$I38)*1000,2)</f>
        <v>9.44</v>
      </c>
      <c r="Y38" s="26">
        <f>ROUND((Q38/K38)*1000,2)</f>
        <v>2.31</v>
      </c>
      <c r="Z38" s="26">
        <f>SUM(W38:Y38)</f>
        <v>28.109999999999996</v>
      </c>
      <c r="AA38" s="3"/>
      <c r="AB38" s="3"/>
    </row>
    <row r="39" spans="1:28" ht="15.75">
      <c r="A39" s="1">
        <v>7</v>
      </c>
      <c r="B39" s="1">
        <v>16</v>
      </c>
      <c r="C39" s="29">
        <v>63</v>
      </c>
      <c r="D39" s="29">
        <v>63</v>
      </c>
      <c r="E39" s="2" t="s">
        <v>85</v>
      </c>
      <c r="G39" s="13">
        <v>514558559</v>
      </c>
      <c r="H39" s="13">
        <v>494944759</v>
      </c>
      <c r="I39" s="13">
        <v>527721004</v>
      </c>
      <c r="J39" s="13"/>
      <c r="K39" s="13">
        <v>517123023</v>
      </c>
      <c r="L39" s="13"/>
      <c r="M39" s="13">
        <v>9155843</v>
      </c>
      <c r="N39" s="13"/>
      <c r="O39" s="13">
        <v>2568835</v>
      </c>
      <c r="P39" s="13"/>
      <c r="Q39" s="13">
        <v>1189979</v>
      </c>
      <c r="R39" s="26">
        <f>ROUND((M39/$G39)*1000,2)</f>
        <v>17.79</v>
      </c>
      <c r="S39" s="26">
        <f>ROUND((O39/$G39)*1000,2)+0.01</f>
        <v>5</v>
      </c>
      <c r="T39" s="26">
        <f>ROUND((Q39/H39)*1000,2)</f>
        <v>2.4</v>
      </c>
      <c r="U39" s="27">
        <f>SUM(R39:T39)</f>
        <v>25.189999999999998</v>
      </c>
      <c r="V39" s="28"/>
      <c r="W39" s="26">
        <f>ROUND((M39/$I39)*1000,2)</f>
        <v>17.35</v>
      </c>
      <c r="X39" s="26">
        <f>ROUND((O39/$I39)*1000,2)</f>
        <v>4.87</v>
      </c>
      <c r="Y39" s="26">
        <f>ROUND((Q39/K39)*1000,2)</f>
        <v>2.3</v>
      </c>
      <c r="Z39" s="26">
        <f>SUM(W39:Y39)</f>
        <v>24.520000000000003</v>
      </c>
      <c r="AA39" s="3"/>
      <c r="AB39" s="3"/>
    </row>
    <row r="40" spans="1:28" ht="15.75">
      <c r="A40" s="1">
        <v>5</v>
      </c>
      <c r="B40" s="1">
        <v>41</v>
      </c>
      <c r="C40" s="29">
        <v>71</v>
      </c>
      <c r="D40" s="29">
        <v>71</v>
      </c>
      <c r="E40" s="2" t="s">
        <v>86</v>
      </c>
      <c r="G40" s="13">
        <v>499992287</v>
      </c>
      <c r="H40" s="13">
        <v>491742487</v>
      </c>
      <c r="I40" s="13">
        <v>538591500</v>
      </c>
      <c r="J40" s="13"/>
      <c r="K40" s="13">
        <v>533402908</v>
      </c>
      <c r="L40" s="13"/>
      <c r="M40" s="13">
        <v>11877176</v>
      </c>
      <c r="N40" s="13"/>
      <c r="O40" s="13">
        <v>3282520</v>
      </c>
      <c r="P40" s="13"/>
      <c r="Q40" s="13">
        <v>1244178</v>
      </c>
      <c r="R40" s="26">
        <f>ROUND((M40/$G40)*1000,2)</f>
        <v>23.75</v>
      </c>
      <c r="S40" s="26">
        <f>ROUND((O40/$G40)*1000,2)</f>
        <v>6.57</v>
      </c>
      <c r="T40" s="26">
        <f>ROUND((Q40/H40)*1000,2)</f>
        <v>2.53</v>
      </c>
      <c r="U40" s="27">
        <f>SUM(R40:T40)</f>
        <v>32.85</v>
      </c>
      <c r="V40" s="28"/>
      <c r="W40" s="26">
        <f>ROUND((M40/$I40)*1000,2)</f>
        <v>22.05</v>
      </c>
      <c r="X40" s="26">
        <f>ROUND((O40/$I40)*1000,2)</f>
        <v>6.09</v>
      </c>
      <c r="Y40" s="26">
        <f>ROUND((Q40/K40)*1000,2)</f>
        <v>2.33</v>
      </c>
      <c r="Z40" s="26">
        <f>SUM(W40:Y40)</f>
        <v>30.47</v>
      </c>
      <c r="AA40" s="3"/>
      <c r="AB40" s="3"/>
    </row>
    <row r="41" spans="1:28" ht="15.75">
      <c r="A41" s="1">
        <v>4</v>
      </c>
      <c r="B41" s="1">
        <v>48</v>
      </c>
      <c r="C41" s="29">
        <v>75</v>
      </c>
      <c r="D41" s="29">
        <v>75</v>
      </c>
      <c r="E41" s="2" t="s">
        <v>87</v>
      </c>
      <c r="G41" s="13">
        <v>377463634</v>
      </c>
      <c r="H41" s="13">
        <v>366758334</v>
      </c>
      <c r="I41" s="13">
        <v>385379542</v>
      </c>
      <c r="J41" s="13"/>
      <c r="K41" s="13">
        <v>374525865</v>
      </c>
      <c r="L41" s="13"/>
      <c r="M41" s="13">
        <v>4881162</v>
      </c>
      <c r="N41" s="13"/>
      <c r="O41" s="13">
        <v>3067413</v>
      </c>
      <c r="P41" s="13"/>
      <c r="Q41" s="13">
        <v>881029</v>
      </c>
      <c r="R41" s="26">
        <f>ROUND((M41/$G41)*1000,2)</f>
        <v>12.93</v>
      </c>
      <c r="S41" s="26">
        <f>ROUND((O41/$G41)*1000,2)</f>
        <v>8.13</v>
      </c>
      <c r="T41" s="26">
        <f>ROUND((Q41/H41)*1000,2)</f>
        <v>2.4</v>
      </c>
      <c r="U41" s="27">
        <f>SUM(R41:T41)</f>
        <v>23.46</v>
      </c>
      <c r="V41" s="28"/>
      <c r="W41" s="26">
        <f>ROUND((M41/$I41)*1000,2)</f>
        <v>12.67</v>
      </c>
      <c r="X41" s="26">
        <f>ROUND((O41/$I41)*1000,2)</f>
        <v>7.96</v>
      </c>
      <c r="Y41" s="26">
        <f>ROUND((Q41/K41)*1000,2)</f>
        <v>2.35</v>
      </c>
      <c r="Z41" s="26">
        <f>SUM(W41:Y41)</f>
        <v>22.98</v>
      </c>
      <c r="AA41" s="3"/>
      <c r="AB41" s="3"/>
    </row>
    <row r="42" spans="1:28" ht="15.75">
      <c r="A42" s="1">
        <v>7</v>
      </c>
      <c r="B42" s="1">
        <v>15</v>
      </c>
      <c r="C42" s="29">
        <v>79</v>
      </c>
      <c r="D42" s="29">
        <v>79</v>
      </c>
      <c r="E42" s="2" t="s">
        <v>88</v>
      </c>
      <c r="G42" s="13">
        <v>384875037</v>
      </c>
      <c r="H42" s="13">
        <v>379536912</v>
      </c>
      <c r="I42" s="13">
        <v>396567129</v>
      </c>
      <c r="J42" s="13"/>
      <c r="K42" s="13">
        <v>391229004</v>
      </c>
      <c r="L42" s="13"/>
      <c r="M42" s="13">
        <v>5231481</v>
      </c>
      <c r="N42" s="13"/>
      <c r="O42" s="13">
        <v>1980403</v>
      </c>
      <c r="P42" s="13"/>
      <c r="Q42" s="13">
        <v>934336</v>
      </c>
      <c r="R42" s="26">
        <f>ROUND((M42/$G42)*1000,2)</f>
        <v>13.59</v>
      </c>
      <c r="S42" s="26">
        <f>ROUND((O42/$G42)*1000,2)</f>
        <v>5.15</v>
      </c>
      <c r="T42" s="26">
        <f>ROUND((Q42/H42)*1000,2)</f>
        <v>2.46</v>
      </c>
      <c r="U42" s="27">
        <f>SUM(R42:T42)</f>
        <v>21.200000000000003</v>
      </c>
      <c r="V42" s="28"/>
      <c r="W42" s="26">
        <f>ROUND((M42/$I42)*1000,2)</f>
        <v>13.19</v>
      </c>
      <c r="X42" s="26">
        <f>ROUND((O42/$I42)*1000,2)</f>
        <v>4.99</v>
      </c>
      <c r="Y42" s="26">
        <f>ROUND((Q42/K42)*1000,2)</f>
        <v>2.39</v>
      </c>
      <c r="Z42" s="26">
        <f>SUM(W42:Y42)</f>
        <v>20.57</v>
      </c>
      <c r="AA42" s="3"/>
      <c r="AB42" s="3"/>
    </row>
    <row r="43" spans="7:28" ht="15.75">
      <c r="G43" s="13"/>
      <c r="H43" s="13"/>
      <c r="I43" s="13"/>
      <c r="J43" s="13"/>
      <c r="K43" s="13"/>
      <c r="L43" s="13"/>
      <c r="M43" s="13"/>
      <c r="N43" s="13"/>
      <c r="O43" s="13"/>
      <c r="P43" s="13"/>
      <c r="Q43" s="13"/>
      <c r="R43" s="26"/>
      <c r="S43" s="26"/>
      <c r="T43" s="26"/>
      <c r="U43" s="27"/>
      <c r="V43" s="28"/>
      <c r="W43" s="26"/>
      <c r="X43" s="26"/>
      <c r="Y43" s="26"/>
      <c r="Z43" s="26"/>
      <c r="AA43" s="3"/>
      <c r="AB43" s="3"/>
    </row>
    <row r="44" spans="5:28" ht="23.25" customHeight="1">
      <c r="E44" s="2" t="s">
        <v>89</v>
      </c>
      <c r="G44" s="13">
        <f>G45</f>
        <v>75784200</v>
      </c>
      <c r="H44" s="13">
        <f aca="true" t="shared" si="0" ref="H44:M44">H45</f>
        <v>75619200</v>
      </c>
      <c r="I44" s="13">
        <f t="shared" si="0"/>
        <v>68173750</v>
      </c>
      <c r="J44" s="13"/>
      <c r="K44" s="13">
        <f t="shared" si="0"/>
        <v>67968185</v>
      </c>
      <c r="L44" s="13"/>
      <c r="M44" s="13">
        <f t="shared" si="0"/>
        <v>-184297</v>
      </c>
      <c r="N44" s="13"/>
      <c r="O44" s="13">
        <f>O45</f>
        <v>301218</v>
      </c>
      <c r="P44" s="13"/>
      <c r="Q44" s="13">
        <f>Q45</f>
        <v>184297</v>
      </c>
      <c r="R44" s="26">
        <f>ROUND((M44/$G44)*1000,2)</f>
        <v>-2.43</v>
      </c>
      <c r="S44" s="26">
        <f>ROUND((O44/$G44)*1000,2)</f>
        <v>3.97</v>
      </c>
      <c r="T44" s="26">
        <f>ROUND((Q44/H44)*1000,2)</f>
        <v>2.44</v>
      </c>
      <c r="U44" s="27">
        <f>SUM(R44:T44)</f>
        <v>3.98</v>
      </c>
      <c r="V44" s="28"/>
      <c r="W44" s="26">
        <f>ROUND((M44/$I44)*1000,2)</f>
        <v>-2.7</v>
      </c>
      <c r="X44" s="26">
        <f>ROUND((O44/$I44)*1000,2)</f>
        <v>4.42</v>
      </c>
      <c r="Y44" s="26">
        <f>ROUND((Q44/K44)*1000,2)</f>
        <v>2.71</v>
      </c>
      <c r="Z44" s="26">
        <f>SUM(W44:Y44)</f>
        <v>4.43</v>
      </c>
      <c r="AA44" s="3"/>
      <c r="AB44" s="3"/>
    </row>
    <row r="45" spans="6:28" ht="15.75">
      <c r="F45" s="2" t="s">
        <v>90</v>
      </c>
      <c r="G45" s="13">
        <v>75784200</v>
      </c>
      <c r="H45" s="13">
        <v>75619200</v>
      </c>
      <c r="I45" s="13">
        <v>68173750</v>
      </c>
      <c r="J45" s="13"/>
      <c r="K45" s="13">
        <v>67968185</v>
      </c>
      <c r="L45" s="13"/>
      <c r="M45" s="13">
        <v>-184297</v>
      </c>
      <c r="N45" s="13"/>
      <c r="O45" s="13">
        <v>301218</v>
      </c>
      <c r="P45" s="13"/>
      <c r="Q45" s="13">
        <v>184297</v>
      </c>
      <c r="R45" s="26">
        <f>ROUND((M45/$G45)*1000,2)</f>
        <v>-2.43</v>
      </c>
      <c r="S45" s="26">
        <f>ROUND((O45/$G45)*1000,2)</f>
        <v>3.97</v>
      </c>
      <c r="T45" s="26">
        <f>ROUND((Q45/H45)*1000,2)</f>
        <v>2.44</v>
      </c>
      <c r="U45" s="27">
        <f>SUM(R45:T45)</f>
        <v>3.98</v>
      </c>
      <c r="V45" s="28"/>
      <c r="W45" s="26">
        <f>ROUND((M45/$I45)*1000,2)</f>
        <v>-2.7</v>
      </c>
      <c r="X45" s="26">
        <f>ROUND((O45/$I45)*1000,2)</f>
        <v>4.42</v>
      </c>
      <c r="Y45" s="26">
        <f>ROUND((Q45/K45)*1000,2)</f>
        <v>2.71</v>
      </c>
      <c r="Z45" s="26">
        <f>SUM(W45:Y45)</f>
        <v>4.43</v>
      </c>
      <c r="AA45" s="3"/>
      <c r="AB45" s="3"/>
    </row>
    <row r="46" spans="7:28" ht="15.75">
      <c r="G46" s="13"/>
      <c r="H46" s="13"/>
      <c r="I46" s="13"/>
      <c r="J46" s="30"/>
      <c r="K46" s="31"/>
      <c r="L46" s="13"/>
      <c r="M46" s="13"/>
      <c r="N46" s="13"/>
      <c r="O46" s="13"/>
      <c r="P46" s="13"/>
      <c r="Q46" s="13"/>
      <c r="R46" s="26"/>
      <c r="S46" s="26"/>
      <c r="T46" s="26"/>
      <c r="U46" s="27"/>
      <c r="V46" s="28"/>
      <c r="W46" s="26"/>
      <c r="X46" s="26"/>
      <c r="Y46" s="26"/>
      <c r="Z46" s="26"/>
      <c r="AA46" s="3"/>
      <c r="AB46" s="3"/>
    </row>
    <row r="47" spans="1:28" ht="15.75">
      <c r="A47" s="1">
        <v>1</v>
      </c>
      <c r="B47" s="1">
        <v>9</v>
      </c>
      <c r="C47" s="29">
        <v>91</v>
      </c>
      <c r="D47" s="29">
        <v>91</v>
      </c>
      <c r="E47" s="2" t="s">
        <v>91</v>
      </c>
      <c r="G47" s="13">
        <v>47961992</v>
      </c>
      <c r="H47" s="13">
        <v>47129792</v>
      </c>
      <c r="I47" s="13">
        <v>50284723</v>
      </c>
      <c r="J47" s="13"/>
      <c r="K47" s="13">
        <v>49455152</v>
      </c>
      <c r="L47" s="13"/>
      <c r="M47" s="13">
        <v>420134</v>
      </c>
      <c r="N47" s="13"/>
      <c r="O47" s="13">
        <v>78185</v>
      </c>
      <c r="P47" s="13"/>
      <c r="Q47" s="13">
        <v>128199</v>
      </c>
      <c r="R47" s="26">
        <f>ROUND((M47/$G47)*1000,2)</f>
        <v>8.76</v>
      </c>
      <c r="S47" s="26">
        <f>ROUND((O47/$G47)*1000,2)</f>
        <v>1.63</v>
      </c>
      <c r="T47" s="26">
        <f>ROUND((Q47/H47)*1000,2)</f>
        <v>2.72</v>
      </c>
      <c r="U47" s="27">
        <f>SUM(R47:T47)</f>
        <v>13.110000000000001</v>
      </c>
      <c r="V47" s="28"/>
      <c r="W47" s="26">
        <f>ROUND((M47/$I47)*1000,2)</f>
        <v>8.36</v>
      </c>
      <c r="X47" s="26">
        <f>ROUND((O47/$I47)*1000,2)</f>
        <v>1.55</v>
      </c>
      <c r="Y47" s="26">
        <f>ROUND((Q47/K47)*1000,2)</f>
        <v>2.59</v>
      </c>
      <c r="Z47" s="26">
        <f>SUM(W47:Y47)</f>
        <v>12.5</v>
      </c>
      <c r="AA47" s="3"/>
      <c r="AB47" s="3"/>
    </row>
    <row r="48" spans="1:28" ht="15.75">
      <c r="A48" s="1">
        <v>7</v>
      </c>
      <c r="B48" s="1">
        <v>14</v>
      </c>
      <c r="C48" s="29">
        <v>93</v>
      </c>
      <c r="D48" s="29">
        <v>93</v>
      </c>
      <c r="E48" s="2" t="s">
        <v>92</v>
      </c>
      <c r="G48" s="13">
        <v>479370800</v>
      </c>
      <c r="H48" s="13">
        <v>453607600</v>
      </c>
      <c r="I48" s="13">
        <v>502925894</v>
      </c>
      <c r="J48" s="13"/>
      <c r="K48" s="13">
        <v>491722425</v>
      </c>
      <c r="L48" s="13"/>
      <c r="M48" s="13">
        <v>7378651</v>
      </c>
      <c r="N48" s="13"/>
      <c r="O48" s="13">
        <v>3728121</v>
      </c>
      <c r="P48" s="13"/>
      <c r="Q48" s="13">
        <v>1084371</v>
      </c>
      <c r="R48" s="26">
        <f>ROUND((M48/$G48)*1000,2)</f>
        <v>15.39</v>
      </c>
      <c r="S48" s="26">
        <f>ROUND((O48/$G48)*1000,2)</f>
        <v>7.78</v>
      </c>
      <c r="T48" s="26">
        <f>ROUND((Q48/H48)*1000,2)</f>
        <v>2.39</v>
      </c>
      <c r="U48" s="27">
        <f>SUM(R48:T48)</f>
        <v>25.560000000000002</v>
      </c>
      <c r="V48" s="28"/>
      <c r="W48" s="26">
        <f>ROUND((M48/$I48)*1000,2)</f>
        <v>14.67</v>
      </c>
      <c r="X48" s="26">
        <f>ROUND((O48/$I48)*1000,2)</f>
        <v>7.41</v>
      </c>
      <c r="Y48" s="26">
        <f>ROUND((Q48/K48)*1000,2)</f>
        <v>2.21</v>
      </c>
      <c r="Z48" s="26">
        <f>SUM(W48:Y48)</f>
        <v>24.29</v>
      </c>
      <c r="AA48" s="3"/>
      <c r="AB48" s="3"/>
    </row>
    <row r="49" spans="1:28" ht="15.75">
      <c r="A49" s="1">
        <v>2</v>
      </c>
      <c r="B49" s="1">
        <v>29</v>
      </c>
      <c r="C49" s="29">
        <v>95</v>
      </c>
      <c r="D49" s="29">
        <v>95</v>
      </c>
      <c r="E49" s="2" t="s">
        <v>93</v>
      </c>
      <c r="G49" s="13">
        <v>486104728</v>
      </c>
      <c r="H49" s="13">
        <v>480768100</v>
      </c>
      <c r="I49" s="13">
        <v>533106200</v>
      </c>
      <c r="J49" s="13"/>
      <c r="K49" s="13">
        <v>527677280</v>
      </c>
      <c r="L49" s="13"/>
      <c r="M49" s="13">
        <v>5898125</v>
      </c>
      <c r="N49" s="13"/>
      <c r="O49" s="13">
        <v>3684579</v>
      </c>
      <c r="P49" s="13"/>
      <c r="Q49" s="13">
        <v>1200340</v>
      </c>
      <c r="R49" s="26">
        <f>ROUND((M49/$G49)*1000,2)</f>
        <v>12.13</v>
      </c>
      <c r="S49" s="26">
        <f>ROUND((O49/$G49)*1000,2)</f>
        <v>7.58</v>
      </c>
      <c r="T49" s="26">
        <f>ROUND((Q49/H49)*1000,2)</f>
        <v>2.5</v>
      </c>
      <c r="U49" s="27">
        <f>SUM(R49:T49)</f>
        <v>22.21</v>
      </c>
      <c r="V49" s="28"/>
      <c r="W49" s="26">
        <f>ROUND((M49/$I49)*1000,2)</f>
        <v>11.06</v>
      </c>
      <c r="X49" s="26">
        <f>ROUND((O49/$I49)*1000,2)</f>
        <v>6.91</v>
      </c>
      <c r="Y49" s="26">
        <f>ROUND((Q49/K49)*1000,2)</f>
        <v>2.27</v>
      </c>
      <c r="Z49" s="26">
        <f>SUM(W49:Y49)</f>
        <v>20.24</v>
      </c>
      <c r="AA49" s="3"/>
      <c r="AB49" s="3"/>
    </row>
    <row r="50" spans="1:28" ht="15.75">
      <c r="A50" s="1">
        <v>6</v>
      </c>
      <c r="B50" s="1">
        <v>53</v>
      </c>
      <c r="C50" s="29">
        <v>99</v>
      </c>
      <c r="D50" s="29">
        <v>99</v>
      </c>
      <c r="E50" s="2" t="s">
        <v>94</v>
      </c>
      <c r="G50" s="13">
        <v>256954429</v>
      </c>
      <c r="H50" s="13">
        <v>252375429</v>
      </c>
      <c r="I50" s="13">
        <v>262637966</v>
      </c>
      <c r="J50" s="13"/>
      <c r="K50" s="13">
        <v>258224969</v>
      </c>
      <c r="L50" s="13"/>
      <c r="M50" s="13">
        <v>3885671</v>
      </c>
      <c r="N50" s="13"/>
      <c r="O50" s="13">
        <v>2366331</v>
      </c>
      <c r="P50" s="13"/>
      <c r="Q50" s="13">
        <v>623066</v>
      </c>
      <c r="R50" s="26">
        <f>ROUND((M50/$G50)*1000,2)</f>
        <v>15.12</v>
      </c>
      <c r="S50" s="26">
        <f>ROUND((O50/$G50)*1000,2)</f>
        <v>9.21</v>
      </c>
      <c r="T50" s="26">
        <f>ROUND((Q50/H50)*1000,2)</f>
        <v>2.47</v>
      </c>
      <c r="U50" s="27">
        <f>SUM(R50:T50)</f>
        <v>26.799999999999997</v>
      </c>
      <c r="V50" s="28"/>
      <c r="W50" s="26">
        <f>ROUND((M50/$I50)*1000,2)</f>
        <v>14.79</v>
      </c>
      <c r="X50" s="26">
        <f>ROUND((O50/$I50)*1000,2)</f>
        <v>9.01</v>
      </c>
      <c r="Y50" s="26">
        <f>ROUND((Q50/K50)*1000,2)</f>
        <v>2.41</v>
      </c>
      <c r="Z50" s="26">
        <f>SUM(W50:Y50)</f>
        <v>26.209999999999997</v>
      </c>
      <c r="AA50" s="3"/>
      <c r="AB50" s="3"/>
    </row>
    <row r="51" spans="1:28" ht="15.75">
      <c r="A51" s="1">
        <v>9</v>
      </c>
      <c r="B51" s="1">
        <v>6</v>
      </c>
      <c r="C51" s="29">
        <v>101</v>
      </c>
      <c r="D51" s="29">
        <v>101</v>
      </c>
      <c r="E51" s="2" t="s">
        <v>95</v>
      </c>
      <c r="G51" s="13">
        <v>689783208</v>
      </c>
      <c r="H51" s="13">
        <v>675654408</v>
      </c>
      <c r="I51" s="13">
        <v>715016245</v>
      </c>
      <c r="J51" s="13"/>
      <c r="K51" s="13">
        <v>701382650</v>
      </c>
      <c r="L51" s="13"/>
      <c r="M51" s="13">
        <v>13976989</v>
      </c>
      <c r="N51" s="13"/>
      <c r="O51" s="13">
        <v>12657466</v>
      </c>
      <c r="P51" s="13"/>
      <c r="Q51" s="13">
        <v>1835855</v>
      </c>
      <c r="R51" s="26">
        <f>ROUND((M51/$G51)*1000,2)</f>
        <v>20.26</v>
      </c>
      <c r="S51" s="26">
        <f>ROUND((O51/$G51)*1000,2)</f>
        <v>18.35</v>
      </c>
      <c r="T51" s="26">
        <f>ROUND((Q51/H51)*1000,2)</f>
        <v>2.72</v>
      </c>
      <c r="U51" s="27">
        <f>SUM(R51:T51)</f>
        <v>41.33</v>
      </c>
      <c r="V51" s="28"/>
      <c r="W51" s="26">
        <f>ROUND((M51/$I51)*1000,2)</f>
        <v>19.55</v>
      </c>
      <c r="X51" s="26">
        <f>ROUND((O51/$I51)*1000,2)</f>
        <v>17.7</v>
      </c>
      <c r="Y51" s="26">
        <f>ROUND((Q51/K51)*1000,2)</f>
        <v>2.62</v>
      </c>
      <c r="Z51" s="26">
        <f>SUM(W51:Y51)</f>
        <v>39.87</v>
      </c>
      <c r="AA51" s="3"/>
      <c r="AB51" s="3"/>
    </row>
    <row r="52" spans="7:28" ht="15.75">
      <c r="G52" s="12"/>
      <c r="H52" s="12"/>
      <c r="I52" s="13"/>
      <c r="J52" s="13"/>
      <c r="K52" s="13"/>
      <c r="L52" s="13"/>
      <c r="M52" s="13"/>
      <c r="N52" s="13"/>
      <c r="O52" s="13"/>
      <c r="P52" s="13"/>
      <c r="Q52" s="13"/>
      <c r="R52" s="26"/>
      <c r="S52" s="26"/>
      <c r="T52" s="26"/>
      <c r="U52" s="27"/>
      <c r="V52" s="28"/>
      <c r="W52" s="26"/>
      <c r="X52" s="26"/>
      <c r="Y52" s="26"/>
      <c r="Z52" s="26"/>
      <c r="AA52" s="3"/>
      <c r="AB52" s="3"/>
    </row>
    <row r="53" spans="1:28" ht="15.75">
      <c r="A53" s="1">
        <v>3</v>
      </c>
      <c r="B53" s="1">
        <v>7</v>
      </c>
      <c r="C53" s="29">
        <v>103</v>
      </c>
      <c r="D53" s="29">
        <v>103</v>
      </c>
      <c r="E53" s="2" t="s">
        <v>96</v>
      </c>
      <c r="G53" s="13">
        <v>42711327</v>
      </c>
      <c r="H53" s="13">
        <v>41061727</v>
      </c>
      <c r="I53" s="13">
        <v>41121224</v>
      </c>
      <c r="J53" s="13"/>
      <c r="K53" s="13">
        <v>39724193</v>
      </c>
      <c r="L53" s="13"/>
      <c r="M53" s="13">
        <v>333751</v>
      </c>
      <c r="N53" s="13"/>
      <c r="O53" s="13">
        <v>217082</v>
      </c>
      <c r="P53" s="13"/>
      <c r="Q53" s="13">
        <v>108957</v>
      </c>
      <c r="R53" s="26">
        <f>ROUND((M53/$G53)*1000,2)</f>
        <v>7.81</v>
      </c>
      <c r="S53" s="26">
        <f>ROUND((O53/$G53)*1000,2)+0.01</f>
        <v>5.09</v>
      </c>
      <c r="T53" s="26">
        <f>ROUND((Q53/H53)*1000,2)</f>
        <v>2.65</v>
      </c>
      <c r="U53" s="27">
        <f>SUM(R53:T53)</f>
        <v>15.549999999999999</v>
      </c>
      <c r="V53" s="28"/>
      <c r="W53" s="26">
        <f>ROUND((M53/$I53)*1000,2)</f>
        <v>8.12</v>
      </c>
      <c r="X53" s="26">
        <f>ROUND((O53/$I53)*1000,2)</f>
        <v>5.28</v>
      </c>
      <c r="Y53" s="26">
        <f>ROUND((Q53/K53)*1000,2)</f>
        <v>2.74</v>
      </c>
      <c r="Z53" s="26">
        <f>SUM(W53:Y53)</f>
        <v>16.14</v>
      </c>
      <c r="AA53" s="3"/>
      <c r="AB53" s="3"/>
    </row>
    <row r="54" spans="1:28" ht="15.75">
      <c r="A54" s="1">
        <v>3</v>
      </c>
      <c r="B54" s="1">
        <v>7</v>
      </c>
      <c r="C54" s="29">
        <v>105</v>
      </c>
      <c r="D54" s="29">
        <v>105</v>
      </c>
      <c r="E54" s="2" t="s">
        <v>97</v>
      </c>
      <c r="G54" s="13">
        <v>176487891</v>
      </c>
      <c r="H54" s="13">
        <v>161093991</v>
      </c>
      <c r="I54" s="13">
        <v>167255545</v>
      </c>
      <c r="J54" s="13"/>
      <c r="K54" s="13">
        <v>156112642</v>
      </c>
      <c r="L54" s="13"/>
      <c r="M54" s="13">
        <v>2014081</v>
      </c>
      <c r="N54" s="13"/>
      <c r="O54" s="13">
        <v>2705886</v>
      </c>
      <c r="P54" s="13"/>
      <c r="Q54" s="13">
        <v>355337</v>
      </c>
      <c r="R54" s="26">
        <f>ROUND((M54/$G54)*1000,2)</f>
        <v>11.41</v>
      </c>
      <c r="S54" s="26">
        <f>ROUND((O54/$G54)*1000,2)</f>
        <v>15.33</v>
      </c>
      <c r="T54" s="26">
        <f>ROUND((Q54/H54)*1000,2)</f>
        <v>2.21</v>
      </c>
      <c r="U54" s="27">
        <f>SUM(R54:T54)</f>
        <v>28.950000000000003</v>
      </c>
      <c r="V54" s="28"/>
      <c r="W54" s="26">
        <f>ROUND((M54/$I54)*1000,2)</f>
        <v>12.04</v>
      </c>
      <c r="X54" s="26">
        <f>ROUND((O54/$I54)*1000,2)</f>
        <v>16.18</v>
      </c>
      <c r="Y54" s="26">
        <f>ROUND((Q54/K54)*1000,2)</f>
        <v>2.28</v>
      </c>
      <c r="Z54" s="26">
        <f>SUM(W54:Y54)</f>
        <v>30.5</v>
      </c>
      <c r="AA54" s="3"/>
      <c r="AB54" s="3"/>
    </row>
    <row r="55" spans="1:28" ht="15.75">
      <c r="A55" s="1">
        <v>3</v>
      </c>
      <c r="B55" s="1">
        <v>7</v>
      </c>
      <c r="C55" s="29">
        <v>107</v>
      </c>
      <c r="D55" s="29">
        <v>107</v>
      </c>
      <c r="E55" s="2" t="s">
        <v>98</v>
      </c>
      <c r="G55" s="13">
        <v>84392317</v>
      </c>
      <c r="H55" s="13">
        <v>63450517</v>
      </c>
      <c r="I55" s="13">
        <v>81291438</v>
      </c>
      <c r="J55" s="13"/>
      <c r="K55" s="13">
        <v>67722384</v>
      </c>
      <c r="L55" s="13"/>
      <c r="M55" s="13">
        <v>951019</v>
      </c>
      <c r="N55" s="13"/>
      <c r="O55" s="13">
        <v>675316</v>
      </c>
      <c r="P55" s="13"/>
      <c r="Q55" s="13">
        <v>159799</v>
      </c>
      <c r="R55" s="26">
        <f>ROUND((M55/$G55)*1000,2)</f>
        <v>11.27</v>
      </c>
      <c r="S55" s="26">
        <f>ROUND((O55/$G55)*1000,2)</f>
        <v>8</v>
      </c>
      <c r="T55" s="26">
        <f>ROUND((Q55/H55)*1000,2)</f>
        <v>2.52</v>
      </c>
      <c r="U55" s="27">
        <f>SUM(R55:T55)</f>
        <v>21.79</v>
      </c>
      <c r="V55" s="28"/>
      <c r="W55" s="26">
        <f>ROUND((M55/$I55)*1000,2)</f>
        <v>11.7</v>
      </c>
      <c r="X55" s="26">
        <f>ROUND((O55/$I55)*1000,2)</f>
        <v>8.31</v>
      </c>
      <c r="Y55" s="26">
        <f>ROUND((Q55/K55)*1000,2)</f>
        <v>2.36</v>
      </c>
      <c r="Z55" s="26">
        <f>SUM(W55:Y55)</f>
        <v>22.369999999999997</v>
      </c>
      <c r="AA55" s="3"/>
      <c r="AB55" s="3"/>
    </row>
    <row r="56" spans="1:28" s="37" customFormat="1" ht="15.75">
      <c r="A56" s="4">
        <v>6</v>
      </c>
      <c r="B56" s="4">
        <v>8</v>
      </c>
      <c r="C56" s="32">
        <v>111</v>
      </c>
      <c r="D56" s="32">
        <v>111</v>
      </c>
      <c r="E56" s="33" t="s">
        <v>99</v>
      </c>
      <c r="F56" s="33"/>
      <c r="G56" s="34">
        <v>3404684891</v>
      </c>
      <c r="H56" s="34">
        <v>3308401691</v>
      </c>
      <c r="I56" s="13">
        <v>3570272674</v>
      </c>
      <c r="J56" s="13"/>
      <c r="K56" s="13">
        <v>3504068369</v>
      </c>
      <c r="L56" s="34"/>
      <c r="M56" s="34">
        <v>39493723</v>
      </c>
      <c r="N56" s="34"/>
      <c r="O56" s="34">
        <v>42888266</v>
      </c>
      <c r="P56" s="34"/>
      <c r="Q56" s="34">
        <v>8607574</v>
      </c>
      <c r="R56" s="27">
        <f>ROUND((M56/$G56)*1000,2)</f>
        <v>11.6</v>
      </c>
      <c r="S56" s="27">
        <f>ROUND((O56/$G56)*1000,2)+0.01</f>
        <v>12.61</v>
      </c>
      <c r="T56" s="27">
        <f>ROUND((Q56/H56)*1000,2)</f>
        <v>2.6</v>
      </c>
      <c r="U56" s="27">
        <f>SUM(R56:T56)</f>
        <v>26.810000000000002</v>
      </c>
      <c r="V56" s="35"/>
      <c r="W56" s="27">
        <f>ROUND((M56/$I56)*1000,2)</f>
        <v>11.06</v>
      </c>
      <c r="X56" s="27">
        <f>ROUND((O56/$I56)*1000,2)</f>
        <v>12.01</v>
      </c>
      <c r="Y56" s="27">
        <f>ROUND((Q56/K56)*1000,2)</f>
        <v>2.46</v>
      </c>
      <c r="Z56" s="27">
        <f>SUM(W56:Y56)</f>
        <v>25.53</v>
      </c>
      <c r="AA56" s="36"/>
      <c r="AB56" s="36"/>
    </row>
    <row r="57" spans="7:28" ht="15.75">
      <c r="G57" s="13"/>
      <c r="H57" s="13"/>
      <c r="I57" s="13"/>
      <c r="J57" s="13"/>
      <c r="K57" s="13"/>
      <c r="L57" s="13"/>
      <c r="M57" s="13"/>
      <c r="N57" s="13"/>
      <c r="O57" s="13"/>
      <c r="P57" s="13"/>
      <c r="Q57" s="12"/>
      <c r="R57" s="26"/>
      <c r="S57" s="26"/>
      <c r="T57" s="26"/>
      <c r="U57" s="27"/>
      <c r="V57" s="28"/>
      <c r="W57" s="26"/>
      <c r="X57" s="26"/>
      <c r="Y57" s="26"/>
      <c r="Z57" s="26"/>
      <c r="AA57" s="3"/>
      <c r="AB57" s="3"/>
    </row>
    <row r="58" spans="1:28" ht="15.75">
      <c r="A58" s="1">
        <v>5</v>
      </c>
      <c r="B58" s="1">
        <v>47</v>
      </c>
      <c r="C58" s="29">
        <v>112</v>
      </c>
      <c r="D58" s="29">
        <v>0</v>
      </c>
      <c r="E58" s="2" t="s">
        <v>100</v>
      </c>
      <c r="G58" s="13">
        <f aca="true" t="shared" si="1" ref="G58:Q58">SUM(G59:G67)</f>
        <v>1910411032</v>
      </c>
      <c r="H58" s="13">
        <f t="shared" si="1"/>
        <v>1864802032</v>
      </c>
      <c r="I58" s="13">
        <f t="shared" si="1"/>
        <v>1989602398</v>
      </c>
      <c r="J58" s="13"/>
      <c r="K58" s="13">
        <f t="shared" si="1"/>
        <v>1961831928</v>
      </c>
      <c r="L58" s="13"/>
      <c r="M58" s="13">
        <f t="shared" si="1"/>
        <v>27764267</v>
      </c>
      <c r="N58" s="13"/>
      <c r="O58" s="13">
        <f t="shared" si="1"/>
        <v>19289325</v>
      </c>
      <c r="P58" s="13"/>
      <c r="Q58" s="13">
        <f t="shared" si="1"/>
        <v>4768688</v>
      </c>
      <c r="R58" s="26">
        <f>ROUND((M58/$G58)*1000,2)</f>
        <v>14.53</v>
      </c>
      <c r="S58" s="26">
        <f aca="true" t="shared" si="2" ref="S58:S64">ROUND((O58/$G58)*1000,2)</f>
        <v>10.1</v>
      </c>
      <c r="T58" s="26">
        <f aca="true" t="shared" si="3" ref="T58:T67">ROUND((Q58/H58)*1000,2)</f>
        <v>2.56</v>
      </c>
      <c r="U58" s="27">
        <f>SUM(R58:T58)</f>
        <v>27.189999999999998</v>
      </c>
      <c r="V58" s="28"/>
      <c r="W58" s="26">
        <f>ROUND((M58/$I58)*1000,2)</f>
        <v>13.95</v>
      </c>
      <c r="X58" s="26">
        <f>ROUND((O58/$I58)*1000,2)</f>
        <v>9.7</v>
      </c>
      <c r="Y58" s="26">
        <f aca="true" t="shared" si="4" ref="Y58:Y67">ROUND((Q58/K58)*1000,2)</f>
        <v>2.43</v>
      </c>
      <c r="Z58" s="26">
        <f>SUM(W58:Y58)</f>
        <v>26.08</v>
      </c>
      <c r="AA58" s="3"/>
      <c r="AB58" s="3"/>
    </row>
    <row r="59" spans="1:28" ht="15.75">
      <c r="A59" s="1">
        <v>5</v>
      </c>
      <c r="B59" s="1">
        <v>47</v>
      </c>
      <c r="C59" s="29">
        <v>112</v>
      </c>
      <c r="D59" s="29">
        <v>21</v>
      </c>
      <c r="F59" s="2" t="s">
        <v>101</v>
      </c>
      <c r="G59" s="13">
        <v>223362812</v>
      </c>
      <c r="H59" s="13">
        <v>213362112</v>
      </c>
      <c r="I59" s="13">
        <v>221579595</v>
      </c>
      <c r="J59" s="13"/>
      <c r="K59" s="13">
        <v>217228344</v>
      </c>
      <c r="L59" s="13"/>
      <c r="M59" s="13">
        <v>2626343</v>
      </c>
      <c r="N59" s="13"/>
      <c r="O59" s="13">
        <v>3062098</v>
      </c>
      <c r="P59" s="13"/>
      <c r="Q59" s="13">
        <v>540416</v>
      </c>
      <c r="R59" s="26">
        <f aca="true" t="shared" si="5" ref="R59:R67">ROUND((M59/$G59)*1000,2)</f>
        <v>11.76</v>
      </c>
      <c r="S59" s="26">
        <f t="shared" si="2"/>
        <v>13.71</v>
      </c>
      <c r="T59" s="26">
        <f t="shared" si="3"/>
        <v>2.53</v>
      </c>
      <c r="U59" s="27">
        <f aca="true" t="shared" si="6" ref="U59:U67">SUM(R59:T59)</f>
        <v>28</v>
      </c>
      <c r="V59" s="28"/>
      <c r="W59" s="26">
        <f aca="true" t="shared" si="7" ref="W59:W67">ROUND((M59/$I59)*1000,2)</f>
        <v>11.85</v>
      </c>
      <c r="X59" s="26">
        <f aca="true" t="shared" si="8" ref="X59:X67">ROUND((O59/$I59)*1000,2)</f>
        <v>13.82</v>
      </c>
      <c r="Y59" s="26">
        <f t="shared" si="4"/>
        <v>2.49</v>
      </c>
      <c r="Z59" s="26">
        <f aca="true" t="shared" si="9" ref="Z59:Z67">SUM(W59:Y59)</f>
        <v>28.160000000000004</v>
      </c>
      <c r="AA59" s="3"/>
      <c r="AB59" s="3"/>
    </row>
    <row r="60" spans="1:28" ht="15.75">
      <c r="A60" s="1">
        <v>5</v>
      </c>
      <c r="B60" s="1">
        <v>47</v>
      </c>
      <c r="C60" s="29">
        <v>112</v>
      </c>
      <c r="D60" s="29">
        <v>45</v>
      </c>
      <c r="F60" s="2" t="s">
        <v>102</v>
      </c>
      <c r="G60" s="13">
        <v>102764731</v>
      </c>
      <c r="H60" s="13">
        <v>99543531</v>
      </c>
      <c r="I60" s="13">
        <v>98390638</v>
      </c>
      <c r="J60" s="13"/>
      <c r="K60" s="13">
        <v>96974478</v>
      </c>
      <c r="L60" s="13"/>
      <c r="M60" s="13">
        <v>1394771</v>
      </c>
      <c r="N60" s="13"/>
      <c r="O60" s="13">
        <v>1339689</v>
      </c>
      <c r="P60" s="13"/>
      <c r="Q60" s="13">
        <v>257928</v>
      </c>
      <c r="R60" s="26">
        <f t="shared" si="5"/>
        <v>13.57</v>
      </c>
      <c r="S60" s="26">
        <f t="shared" si="2"/>
        <v>13.04</v>
      </c>
      <c r="T60" s="26">
        <f t="shared" si="3"/>
        <v>2.59</v>
      </c>
      <c r="U60" s="27">
        <f t="shared" si="6"/>
        <v>29.2</v>
      </c>
      <c r="V60" s="28"/>
      <c r="W60" s="26">
        <f t="shared" si="7"/>
        <v>14.18</v>
      </c>
      <c r="X60" s="26">
        <f t="shared" si="8"/>
        <v>13.62</v>
      </c>
      <c r="Y60" s="26">
        <f t="shared" si="4"/>
        <v>2.66</v>
      </c>
      <c r="Z60" s="26">
        <f t="shared" si="9"/>
        <v>30.459999999999997</v>
      </c>
      <c r="AA60" s="3"/>
      <c r="AB60" s="3"/>
    </row>
    <row r="61" spans="1:28" ht="15.75">
      <c r="A61" s="1">
        <v>2</v>
      </c>
      <c r="B61" s="1">
        <v>47</v>
      </c>
      <c r="C61" s="29">
        <v>112</v>
      </c>
      <c r="D61" s="29">
        <v>143</v>
      </c>
      <c r="F61" s="2" t="s">
        <v>103</v>
      </c>
      <c r="G61" s="13">
        <v>230621913</v>
      </c>
      <c r="H61" s="13">
        <v>226613113</v>
      </c>
      <c r="I61" s="13">
        <v>226825864</v>
      </c>
      <c r="J61" s="13"/>
      <c r="K61" s="13">
        <v>224619172</v>
      </c>
      <c r="L61" s="13"/>
      <c r="M61" s="13">
        <v>3182601</v>
      </c>
      <c r="N61" s="13"/>
      <c r="O61" s="13">
        <v>2363288</v>
      </c>
      <c r="P61" s="13"/>
      <c r="Q61" s="13">
        <v>569366</v>
      </c>
      <c r="R61" s="26">
        <f t="shared" si="5"/>
        <v>13.8</v>
      </c>
      <c r="S61" s="26">
        <f t="shared" si="2"/>
        <v>10.25</v>
      </c>
      <c r="T61" s="26">
        <f t="shared" si="3"/>
        <v>2.51</v>
      </c>
      <c r="U61" s="27">
        <f t="shared" si="6"/>
        <v>26.560000000000002</v>
      </c>
      <c r="V61" s="28"/>
      <c r="W61" s="26">
        <f t="shared" si="7"/>
        <v>14.03</v>
      </c>
      <c r="X61" s="26">
        <f t="shared" si="8"/>
        <v>10.42</v>
      </c>
      <c r="Y61" s="26">
        <f t="shared" si="4"/>
        <v>2.53</v>
      </c>
      <c r="Z61" s="26">
        <f t="shared" si="9"/>
        <v>26.98</v>
      </c>
      <c r="AA61" s="3"/>
      <c r="AB61" s="3"/>
    </row>
    <row r="62" spans="1:28" ht="15.75">
      <c r="A62" s="1">
        <v>5</v>
      </c>
      <c r="B62" s="1">
        <v>47</v>
      </c>
      <c r="C62" s="29">
        <v>112</v>
      </c>
      <c r="D62" s="29">
        <v>179</v>
      </c>
      <c r="F62" s="2" t="s">
        <v>104</v>
      </c>
      <c r="G62" s="13">
        <v>190613846</v>
      </c>
      <c r="H62" s="13">
        <v>186960346</v>
      </c>
      <c r="I62" s="13">
        <v>190265174</v>
      </c>
      <c r="J62" s="13"/>
      <c r="K62" s="13">
        <v>188364272</v>
      </c>
      <c r="L62" s="13"/>
      <c r="M62" s="13">
        <v>2526575</v>
      </c>
      <c r="N62" s="13"/>
      <c r="O62" s="13">
        <v>1783335</v>
      </c>
      <c r="P62" s="13"/>
      <c r="Q62" s="13">
        <v>457922</v>
      </c>
      <c r="R62" s="26">
        <f t="shared" si="5"/>
        <v>13.25</v>
      </c>
      <c r="S62" s="26">
        <f t="shared" si="2"/>
        <v>9.36</v>
      </c>
      <c r="T62" s="26">
        <f t="shared" si="3"/>
        <v>2.45</v>
      </c>
      <c r="U62" s="27">
        <f t="shared" si="6"/>
        <v>25.06</v>
      </c>
      <c r="V62" s="28"/>
      <c r="W62" s="26">
        <f t="shared" si="7"/>
        <v>13.28</v>
      </c>
      <c r="X62" s="26">
        <f t="shared" si="8"/>
        <v>9.37</v>
      </c>
      <c r="Y62" s="26">
        <f t="shared" si="4"/>
        <v>2.43</v>
      </c>
      <c r="Z62" s="26">
        <f t="shared" si="9"/>
        <v>25.08</v>
      </c>
      <c r="AA62" s="3"/>
      <c r="AB62" s="3"/>
    </row>
    <row r="63" spans="1:28" ht="15.75">
      <c r="A63" s="1">
        <v>5</v>
      </c>
      <c r="B63" s="1">
        <v>47</v>
      </c>
      <c r="C63" s="29">
        <v>112</v>
      </c>
      <c r="D63" s="29">
        <v>213</v>
      </c>
      <c r="F63" s="2" t="s">
        <v>105</v>
      </c>
      <c r="G63" s="13">
        <v>136117692</v>
      </c>
      <c r="H63" s="13">
        <v>132983992</v>
      </c>
      <c r="I63" s="13">
        <v>144806381</v>
      </c>
      <c r="J63" s="13"/>
      <c r="K63" s="13">
        <v>142760544</v>
      </c>
      <c r="L63" s="13"/>
      <c r="M63" s="13">
        <v>2023549</v>
      </c>
      <c r="N63" s="13"/>
      <c r="O63" s="13">
        <v>1224192</v>
      </c>
      <c r="P63" s="13"/>
      <c r="Q63" s="13">
        <v>368393</v>
      </c>
      <c r="R63" s="26">
        <f t="shared" si="5"/>
        <v>14.87</v>
      </c>
      <c r="S63" s="26">
        <f t="shared" si="2"/>
        <v>8.99</v>
      </c>
      <c r="T63" s="26">
        <f t="shared" si="3"/>
        <v>2.77</v>
      </c>
      <c r="U63" s="27">
        <f t="shared" si="6"/>
        <v>26.63</v>
      </c>
      <c r="V63" s="28"/>
      <c r="W63" s="26">
        <f t="shared" si="7"/>
        <v>13.97</v>
      </c>
      <c r="X63" s="26">
        <f t="shared" si="8"/>
        <v>8.45</v>
      </c>
      <c r="Y63" s="26">
        <f t="shared" si="4"/>
        <v>2.58</v>
      </c>
      <c r="Z63" s="26">
        <f t="shared" si="9"/>
        <v>25</v>
      </c>
      <c r="AA63" s="3"/>
      <c r="AB63" s="3"/>
    </row>
    <row r="64" spans="1:28" ht="15.75">
      <c r="A64" s="1">
        <v>5</v>
      </c>
      <c r="B64" s="1">
        <v>47</v>
      </c>
      <c r="C64" s="29">
        <v>112</v>
      </c>
      <c r="D64" s="29">
        <v>231</v>
      </c>
      <c r="F64" s="2" t="s">
        <v>106</v>
      </c>
      <c r="G64" s="13">
        <v>246726354</v>
      </c>
      <c r="H64" s="13">
        <v>238307254</v>
      </c>
      <c r="I64" s="13">
        <v>250716441</v>
      </c>
      <c r="J64" s="13"/>
      <c r="K64" s="13">
        <v>246311210</v>
      </c>
      <c r="L64" s="13"/>
      <c r="M64" s="13">
        <v>3250415</v>
      </c>
      <c r="N64" s="13"/>
      <c r="O64" s="13">
        <v>1660386</v>
      </c>
      <c r="P64" s="13"/>
      <c r="Q64" s="13">
        <v>594821</v>
      </c>
      <c r="R64" s="26">
        <f t="shared" si="5"/>
        <v>13.17</v>
      </c>
      <c r="S64" s="26">
        <f t="shared" si="2"/>
        <v>6.73</v>
      </c>
      <c r="T64" s="26">
        <f t="shared" si="3"/>
        <v>2.5</v>
      </c>
      <c r="U64" s="27">
        <f t="shared" si="6"/>
        <v>22.4</v>
      </c>
      <c r="V64" s="28"/>
      <c r="W64" s="26">
        <f t="shared" si="7"/>
        <v>12.96</v>
      </c>
      <c r="X64" s="26">
        <f t="shared" si="8"/>
        <v>6.62</v>
      </c>
      <c r="Y64" s="26">
        <f t="shared" si="4"/>
        <v>2.41</v>
      </c>
      <c r="Z64" s="26">
        <f t="shared" si="9"/>
        <v>21.990000000000002</v>
      </c>
      <c r="AA64" s="3"/>
      <c r="AB64" s="3"/>
    </row>
    <row r="65" spans="1:28" ht="15.75">
      <c r="A65" s="1">
        <v>5</v>
      </c>
      <c r="B65" s="1">
        <v>47</v>
      </c>
      <c r="C65" s="29">
        <v>112</v>
      </c>
      <c r="D65" s="29">
        <v>431</v>
      </c>
      <c r="F65" s="2" t="s">
        <v>107</v>
      </c>
      <c r="G65" s="13">
        <v>590394096</v>
      </c>
      <c r="H65" s="13">
        <v>580916296</v>
      </c>
      <c r="I65" s="13">
        <v>658960739</v>
      </c>
      <c r="J65" s="13"/>
      <c r="K65" s="13">
        <v>649946098</v>
      </c>
      <c r="L65" s="13"/>
      <c r="M65" s="13">
        <v>9916677</v>
      </c>
      <c r="N65" s="13"/>
      <c r="O65" s="13">
        <v>6581826</v>
      </c>
      <c r="P65" s="13"/>
      <c r="Q65" s="13">
        <v>1519109</v>
      </c>
      <c r="R65" s="26">
        <f t="shared" si="5"/>
        <v>16.8</v>
      </c>
      <c r="S65" s="26">
        <f>ROUND((O65/$G65)*1000,2)-0.01</f>
        <v>11.14</v>
      </c>
      <c r="T65" s="26">
        <f t="shared" si="3"/>
        <v>2.62</v>
      </c>
      <c r="U65" s="27">
        <f t="shared" si="6"/>
        <v>30.560000000000002</v>
      </c>
      <c r="V65" s="28"/>
      <c r="W65" s="26">
        <f t="shared" si="7"/>
        <v>15.05</v>
      </c>
      <c r="X65" s="26">
        <f t="shared" si="8"/>
        <v>9.99</v>
      </c>
      <c r="Y65" s="26">
        <f t="shared" si="4"/>
        <v>2.34</v>
      </c>
      <c r="Z65" s="26">
        <f t="shared" si="9"/>
        <v>27.38</v>
      </c>
      <c r="AA65" s="3"/>
      <c r="AB65" s="3"/>
    </row>
    <row r="66" spans="1:28" ht="15.75">
      <c r="A66" s="1">
        <v>5</v>
      </c>
      <c r="B66" s="1">
        <v>47</v>
      </c>
      <c r="C66" s="29">
        <v>112</v>
      </c>
      <c r="D66" s="29">
        <v>487</v>
      </c>
      <c r="F66" s="2" t="s">
        <v>108</v>
      </c>
      <c r="G66" s="13">
        <v>50059629</v>
      </c>
      <c r="H66" s="13">
        <v>49255829</v>
      </c>
      <c r="I66" s="13">
        <v>51442079</v>
      </c>
      <c r="J66" s="13"/>
      <c r="K66" s="13">
        <v>50930893</v>
      </c>
      <c r="L66" s="13"/>
      <c r="M66" s="13">
        <v>569689</v>
      </c>
      <c r="N66" s="13"/>
      <c r="O66" s="13">
        <v>310480</v>
      </c>
      <c r="P66" s="13"/>
      <c r="Q66" s="13">
        <v>126467</v>
      </c>
      <c r="R66" s="26">
        <f t="shared" si="5"/>
        <v>11.38</v>
      </c>
      <c r="S66" s="26">
        <f>ROUND((O66/$G66)*1000,2)</f>
        <v>6.2</v>
      </c>
      <c r="T66" s="26">
        <f t="shared" si="3"/>
        <v>2.57</v>
      </c>
      <c r="U66" s="27">
        <f t="shared" si="6"/>
        <v>20.150000000000002</v>
      </c>
      <c r="V66" s="28"/>
      <c r="W66" s="26">
        <f t="shared" si="7"/>
        <v>11.07</v>
      </c>
      <c r="X66" s="26">
        <f t="shared" si="8"/>
        <v>6.04</v>
      </c>
      <c r="Y66" s="26">
        <f t="shared" si="4"/>
        <v>2.48</v>
      </c>
      <c r="Z66" s="26">
        <f t="shared" si="9"/>
        <v>19.59</v>
      </c>
      <c r="AA66" s="3"/>
      <c r="AB66" s="3"/>
    </row>
    <row r="67" spans="1:28" ht="15.75">
      <c r="A67" s="1">
        <v>5</v>
      </c>
      <c r="B67" s="1">
        <v>47</v>
      </c>
      <c r="C67" s="29">
        <v>112</v>
      </c>
      <c r="D67" s="29">
        <v>527</v>
      </c>
      <c r="F67" s="2" t="s">
        <v>109</v>
      </c>
      <c r="G67" s="13">
        <v>139749959</v>
      </c>
      <c r="H67" s="13">
        <v>136859559</v>
      </c>
      <c r="I67" s="13">
        <v>146615487</v>
      </c>
      <c r="J67" s="13"/>
      <c r="K67" s="13">
        <v>144696917</v>
      </c>
      <c r="L67" s="13"/>
      <c r="M67" s="13">
        <v>2273647</v>
      </c>
      <c r="N67" s="13"/>
      <c r="O67" s="13">
        <v>964031</v>
      </c>
      <c r="P67" s="13"/>
      <c r="Q67" s="13">
        <v>334266</v>
      </c>
      <c r="R67" s="26">
        <f t="shared" si="5"/>
        <v>16.27</v>
      </c>
      <c r="S67" s="26">
        <f>ROUND((O67/$G67)*1000,2)</f>
        <v>6.9</v>
      </c>
      <c r="T67" s="26">
        <f t="shared" si="3"/>
        <v>2.44</v>
      </c>
      <c r="U67" s="27">
        <f t="shared" si="6"/>
        <v>25.610000000000003</v>
      </c>
      <c r="V67" s="28"/>
      <c r="W67" s="26">
        <f t="shared" si="7"/>
        <v>15.51</v>
      </c>
      <c r="X67" s="26">
        <f t="shared" si="8"/>
        <v>6.58</v>
      </c>
      <c r="Y67" s="26">
        <f t="shared" si="4"/>
        <v>2.31</v>
      </c>
      <c r="Z67" s="26">
        <f t="shared" si="9"/>
        <v>24.4</v>
      </c>
      <c r="AA67" s="3"/>
      <c r="AB67" s="3"/>
    </row>
    <row r="68" spans="7:28" ht="15.75">
      <c r="G68" s="13"/>
      <c r="H68" s="13"/>
      <c r="I68" s="13"/>
      <c r="J68" s="13"/>
      <c r="K68" s="13"/>
      <c r="L68" s="13"/>
      <c r="M68" s="13"/>
      <c r="N68" s="13"/>
      <c r="O68" s="13"/>
      <c r="P68" s="13"/>
      <c r="Q68" s="12"/>
      <c r="R68" s="26"/>
      <c r="S68" s="26"/>
      <c r="T68" s="26"/>
      <c r="U68" s="27"/>
      <c r="V68" s="28"/>
      <c r="W68" s="26"/>
      <c r="X68" s="26"/>
      <c r="Y68" s="26"/>
      <c r="Z68" s="26"/>
      <c r="AA68" s="3"/>
      <c r="AB68" s="3"/>
    </row>
    <row r="69" spans="1:28" ht="15.75">
      <c r="A69" s="1">
        <v>1</v>
      </c>
      <c r="B69" s="1">
        <v>9</v>
      </c>
      <c r="C69" s="29">
        <v>113</v>
      </c>
      <c r="D69" s="29">
        <v>113</v>
      </c>
      <c r="E69" s="2" t="s">
        <v>110</v>
      </c>
      <c r="G69" s="13">
        <v>1388549357</v>
      </c>
      <c r="H69" s="13">
        <v>1355934257</v>
      </c>
      <c r="I69" s="13">
        <v>1464356383</v>
      </c>
      <c r="J69" s="13"/>
      <c r="K69" s="13">
        <v>1435109366</v>
      </c>
      <c r="L69" s="13"/>
      <c r="M69" s="13">
        <v>12946998</v>
      </c>
      <c r="N69" s="13"/>
      <c r="O69" s="13">
        <v>9647865</v>
      </c>
      <c r="P69" s="13"/>
      <c r="Q69" s="13">
        <v>3506115</v>
      </c>
      <c r="R69" s="26">
        <f>ROUND((M69/$G69)*1000,2)+0.01</f>
        <v>9.33</v>
      </c>
      <c r="S69" s="26">
        <f>ROUND((O69/$G69)*1000,2)-0.01</f>
        <v>6.94</v>
      </c>
      <c r="T69" s="26">
        <f>ROUND((Q69/H69)*1000,2)</f>
        <v>2.59</v>
      </c>
      <c r="U69" s="27">
        <f>SUM(R69:T69)</f>
        <v>18.86</v>
      </c>
      <c r="V69" s="28"/>
      <c r="W69" s="26">
        <f>ROUND((M69/$I69)*1000,2)</f>
        <v>8.84</v>
      </c>
      <c r="X69" s="26">
        <f>ROUND((O69/$I69)*1000,2)</f>
        <v>6.59</v>
      </c>
      <c r="Y69" s="26">
        <f>ROUND((Q69/K69)*1000,2)</f>
        <v>2.44</v>
      </c>
      <c r="Z69" s="26">
        <f>SUM(W69:Y69)</f>
        <v>17.87</v>
      </c>
      <c r="AA69" s="3"/>
      <c r="AB69" s="3"/>
    </row>
    <row r="70" spans="7:28" ht="15.75">
      <c r="G70" s="13"/>
      <c r="H70" s="13"/>
      <c r="I70" s="13"/>
      <c r="J70" s="13"/>
      <c r="K70" s="13"/>
      <c r="L70" s="13"/>
      <c r="M70" s="13"/>
      <c r="N70" s="13"/>
      <c r="O70" s="13"/>
      <c r="P70" s="13"/>
      <c r="Q70" s="12"/>
      <c r="R70" s="26"/>
      <c r="S70" s="26"/>
      <c r="T70" s="26"/>
      <c r="U70" s="27"/>
      <c r="V70" s="28"/>
      <c r="W70" s="26"/>
      <c r="X70" s="26"/>
      <c r="Y70" s="26"/>
      <c r="Z70" s="26"/>
      <c r="AA70" s="3"/>
      <c r="AB70" s="3"/>
    </row>
    <row r="71" spans="3:28" ht="21.75" customHeight="1">
      <c r="C71" s="29">
        <v>114</v>
      </c>
      <c r="D71" s="29">
        <v>0</v>
      </c>
      <c r="E71" s="2" t="s">
        <v>111</v>
      </c>
      <c r="G71" s="13">
        <f aca="true" t="shared" si="10" ref="G71:Q71">SUM(G72:G80)</f>
        <v>50050094</v>
      </c>
      <c r="H71" s="13">
        <f t="shared" si="10"/>
        <v>49316874</v>
      </c>
      <c r="I71" s="13">
        <f t="shared" si="10"/>
        <v>166462958</v>
      </c>
      <c r="J71" s="13"/>
      <c r="K71" s="13">
        <f t="shared" si="10"/>
        <v>58407708</v>
      </c>
      <c r="L71" s="13"/>
      <c r="M71" s="13">
        <f t="shared" si="10"/>
        <v>-85751</v>
      </c>
      <c r="N71" s="13"/>
      <c r="O71" s="13">
        <f t="shared" si="10"/>
        <v>248449</v>
      </c>
      <c r="P71" s="13"/>
      <c r="Q71" s="13">
        <f t="shared" si="10"/>
        <v>126860</v>
      </c>
      <c r="R71" s="26">
        <f>ROUND((M71/$G71)*1000,2)</f>
        <v>-1.71</v>
      </c>
      <c r="S71" s="26">
        <f>ROUND((O71/$G71)*1000,2)</f>
        <v>4.96</v>
      </c>
      <c r="T71" s="26">
        <f aca="true" t="shared" si="11" ref="T71:T80">ROUND((Q71/H71)*1000,2)</f>
        <v>2.57</v>
      </c>
      <c r="U71" s="27">
        <f>SUM(R71:T71)</f>
        <v>5.82</v>
      </c>
      <c r="V71" s="28"/>
      <c r="W71" s="26">
        <f>ROUND((M71/$I71)*1000,2)</f>
        <v>-0.52</v>
      </c>
      <c r="X71" s="26">
        <f>ROUND((O71/$I71)*1000,2)</f>
        <v>1.49</v>
      </c>
      <c r="Y71" s="26">
        <f>ROUND((Q71/K71)*1000,2)</f>
        <v>2.17</v>
      </c>
      <c r="Z71" s="26">
        <f>SUM(W71:Y71)</f>
        <v>3.1399999999999997</v>
      </c>
      <c r="AA71" s="3"/>
      <c r="AB71" s="3"/>
    </row>
    <row r="72" spans="3:28" ht="15.75">
      <c r="C72" s="29">
        <v>114</v>
      </c>
      <c r="D72" s="38">
        <v>73</v>
      </c>
      <c r="F72" s="2" t="s">
        <v>112</v>
      </c>
      <c r="G72" s="13">
        <v>8812005</v>
      </c>
      <c r="H72" s="13">
        <v>8600935</v>
      </c>
      <c r="I72" s="13">
        <v>9547183</v>
      </c>
      <c r="J72" s="13"/>
      <c r="K72" s="13">
        <v>9355310</v>
      </c>
      <c r="L72" s="13"/>
      <c r="M72" s="13">
        <v>-20522</v>
      </c>
      <c r="N72" s="13"/>
      <c r="O72" s="13">
        <v>-295</v>
      </c>
      <c r="P72" s="13"/>
      <c r="Q72" s="13">
        <v>20319</v>
      </c>
      <c r="R72" s="26">
        <f aca="true" t="shared" si="12" ref="R72:R80">ROUND((M72/$G72)*1000,2)</f>
        <v>-2.33</v>
      </c>
      <c r="S72" s="26">
        <f>ROUND((O72/$G72)*1000,2)</f>
        <v>-0.03</v>
      </c>
      <c r="T72" s="26">
        <f t="shared" si="11"/>
        <v>2.36</v>
      </c>
      <c r="U72" s="27">
        <f aca="true" t="shared" si="13" ref="U72:U80">SUM(R72:T72)</f>
        <v>0</v>
      </c>
      <c r="V72" s="28"/>
      <c r="W72" s="26">
        <f aca="true" t="shared" si="14" ref="W72:W80">ROUND((M72/$I72)*1000,2)</f>
        <v>-2.15</v>
      </c>
      <c r="X72" s="26">
        <f>ROUND((O72/$I72)*1000,2)</f>
        <v>-0.03</v>
      </c>
      <c r="Y72" s="26">
        <f aca="true" t="shared" si="15" ref="Y72:Y80">ROUND((Q72/K72)*1000,2)</f>
        <v>2.17</v>
      </c>
      <c r="Z72" s="26">
        <f aca="true" t="shared" si="16" ref="Z72:Z80">SUM(W72:Y72)</f>
        <v>-0.009999999999999787</v>
      </c>
      <c r="AA72" s="3"/>
      <c r="AB72" s="3"/>
    </row>
    <row r="73" spans="3:28" ht="15.75">
      <c r="C73" s="29">
        <v>114</v>
      </c>
      <c r="D73" s="38">
        <v>133</v>
      </c>
      <c r="F73" s="2" t="s">
        <v>113</v>
      </c>
      <c r="G73" s="13">
        <v>808790</v>
      </c>
      <c r="H73" s="13">
        <v>808790</v>
      </c>
      <c r="I73" s="13">
        <v>849690</v>
      </c>
      <c r="J73" s="13"/>
      <c r="K73" s="13">
        <v>849690</v>
      </c>
      <c r="L73" s="13"/>
      <c r="M73" s="13">
        <v>-2165</v>
      </c>
      <c r="N73" s="13"/>
      <c r="O73" s="13">
        <v>0</v>
      </c>
      <c r="P73" s="13"/>
      <c r="Q73" s="13">
        <v>2165</v>
      </c>
      <c r="R73" s="26">
        <f t="shared" si="12"/>
        <v>-2.68</v>
      </c>
      <c r="S73" s="26">
        <f aca="true" t="shared" si="17" ref="S73:S78">ROUND((O73/$G73)*1000,2)</f>
        <v>0</v>
      </c>
      <c r="T73" s="26">
        <f t="shared" si="11"/>
        <v>2.68</v>
      </c>
      <c r="U73" s="27">
        <f t="shared" si="13"/>
        <v>0</v>
      </c>
      <c r="V73" s="28"/>
      <c r="W73" s="26">
        <f t="shared" si="14"/>
        <v>-2.55</v>
      </c>
      <c r="X73" s="26">
        <f aca="true" t="shared" si="18" ref="X73:X80">ROUND((O73/$I73)*1000,2)</f>
        <v>0</v>
      </c>
      <c r="Y73" s="26">
        <f t="shared" si="15"/>
        <v>2.55</v>
      </c>
      <c r="Z73" s="26">
        <f t="shared" si="16"/>
        <v>0</v>
      </c>
      <c r="AA73" s="3"/>
      <c r="AB73" s="3"/>
    </row>
    <row r="74" spans="3:28" ht="15.75">
      <c r="C74" s="29">
        <v>114</v>
      </c>
      <c r="D74" s="38">
        <v>134</v>
      </c>
      <c r="F74" s="2" t="s">
        <v>114</v>
      </c>
      <c r="G74" s="13">
        <v>8374922</v>
      </c>
      <c r="H74" s="13">
        <v>8262532</v>
      </c>
      <c r="I74" s="13">
        <v>31862267</v>
      </c>
      <c r="J74" s="13"/>
      <c r="K74" s="13">
        <v>8994370</v>
      </c>
      <c r="L74" s="13"/>
      <c r="M74" s="13">
        <v>-29177</v>
      </c>
      <c r="N74" s="13"/>
      <c r="O74" s="13">
        <v>8428</v>
      </c>
      <c r="P74" s="13"/>
      <c r="Q74" s="13">
        <v>20471</v>
      </c>
      <c r="R74" s="26">
        <f t="shared" si="12"/>
        <v>-3.48</v>
      </c>
      <c r="S74" s="26">
        <f>ROUND((O74/$G74)*1000,2)-0.01</f>
        <v>1</v>
      </c>
      <c r="T74" s="26">
        <f t="shared" si="11"/>
        <v>2.48</v>
      </c>
      <c r="U74" s="27">
        <f t="shared" si="13"/>
        <v>0</v>
      </c>
      <c r="V74" s="28"/>
      <c r="W74" s="26">
        <f t="shared" si="14"/>
        <v>-0.92</v>
      </c>
      <c r="X74" s="26">
        <f t="shared" si="18"/>
        <v>0.26</v>
      </c>
      <c r="Y74" s="26">
        <f>ROUND((Q74/K74)*1000,2)</f>
        <v>2.28</v>
      </c>
      <c r="Z74" s="26">
        <f t="shared" si="16"/>
        <v>1.6199999999999997</v>
      </c>
      <c r="AA74" s="3"/>
      <c r="AB74" s="3"/>
    </row>
    <row r="75" spans="3:28" ht="15.75">
      <c r="C75" s="29">
        <v>114</v>
      </c>
      <c r="D75" s="38">
        <v>344</v>
      </c>
      <c r="F75" s="2" t="s">
        <v>115</v>
      </c>
      <c r="G75" s="13">
        <v>48290</v>
      </c>
      <c r="H75" s="13">
        <v>0</v>
      </c>
      <c r="I75" s="13">
        <v>43900</v>
      </c>
      <c r="J75" s="13"/>
      <c r="K75" s="13">
        <v>0</v>
      </c>
      <c r="L75" s="13"/>
      <c r="M75" s="13">
        <v>0</v>
      </c>
      <c r="N75" s="13"/>
      <c r="O75" s="13">
        <v>0</v>
      </c>
      <c r="P75" s="13"/>
      <c r="Q75" s="13">
        <v>0</v>
      </c>
      <c r="R75" s="26">
        <f t="shared" si="12"/>
        <v>0</v>
      </c>
      <c r="S75" s="26">
        <f t="shared" si="17"/>
        <v>0</v>
      </c>
      <c r="T75" s="26">
        <f>IF(H75=0,0,ROUND((Q75/H75)*1000,2))</f>
        <v>0</v>
      </c>
      <c r="U75" s="27">
        <f t="shared" si="13"/>
        <v>0</v>
      </c>
      <c r="V75" s="28"/>
      <c r="W75" s="26">
        <f t="shared" si="14"/>
        <v>0</v>
      </c>
      <c r="X75" s="26">
        <f t="shared" si="18"/>
        <v>0</v>
      </c>
      <c r="Y75" s="26">
        <f>IF(K75=0,0,ROUND((Q75/K75)*1000,2))</f>
        <v>0</v>
      </c>
      <c r="Z75" s="26">
        <f>SUM(W75:Y75)</f>
        <v>0</v>
      </c>
      <c r="AA75" s="3"/>
      <c r="AB75" s="3"/>
    </row>
    <row r="76" spans="3:28" ht="15.75">
      <c r="C76" s="29">
        <v>114</v>
      </c>
      <c r="D76" s="38">
        <v>358</v>
      </c>
      <c r="F76" s="2" t="s">
        <v>116</v>
      </c>
      <c r="G76" s="13">
        <v>8068708</v>
      </c>
      <c r="H76" s="13">
        <v>8007058</v>
      </c>
      <c r="I76" s="13">
        <v>93352571</v>
      </c>
      <c r="J76" s="13"/>
      <c r="K76" s="13">
        <v>8704731</v>
      </c>
      <c r="L76" s="13"/>
      <c r="M76" s="13">
        <v>7992</v>
      </c>
      <c r="N76" s="13"/>
      <c r="O76" s="13">
        <v>100039</v>
      </c>
      <c r="P76" s="13"/>
      <c r="Q76" s="13">
        <v>22108</v>
      </c>
      <c r="R76" s="26">
        <f>ROUND((M76/$G76)*1000,2)</f>
        <v>0.99</v>
      </c>
      <c r="S76" s="26">
        <f>ROUND((O76/$G76)*1000,2)</f>
        <v>12.4</v>
      </c>
      <c r="T76" s="26">
        <f t="shared" si="11"/>
        <v>2.76</v>
      </c>
      <c r="U76" s="27">
        <f t="shared" si="13"/>
        <v>16.15</v>
      </c>
      <c r="V76" s="28"/>
      <c r="W76" s="26">
        <f t="shared" si="14"/>
        <v>0.09</v>
      </c>
      <c r="X76" s="26">
        <f>ROUND((O76/$I76)*1000,2)</f>
        <v>1.07</v>
      </c>
      <c r="Y76" s="26">
        <f t="shared" si="15"/>
        <v>2.54</v>
      </c>
      <c r="Z76" s="26">
        <f t="shared" si="16"/>
        <v>3.7</v>
      </c>
      <c r="AA76" s="3"/>
      <c r="AB76" s="3"/>
    </row>
    <row r="77" spans="3:28" ht="15.75">
      <c r="C77" s="29">
        <v>114</v>
      </c>
      <c r="D77" s="38">
        <v>414</v>
      </c>
      <c r="F77" s="2" t="s">
        <v>117</v>
      </c>
      <c r="G77" s="13">
        <v>2181444</v>
      </c>
      <c r="H77" s="13">
        <v>2181444</v>
      </c>
      <c r="I77" s="13">
        <v>2874496</v>
      </c>
      <c r="J77" s="13"/>
      <c r="K77" s="13">
        <v>2843314</v>
      </c>
      <c r="L77" s="13"/>
      <c r="M77" s="13">
        <v>-5073</v>
      </c>
      <c r="N77" s="13"/>
      <c r="O77" s="13">
        <v>18040</v>
      </c>
      <c r="P77" s="13"/>
      <c r="Q77" s="13">
        <v>5073</v>
      </c>
      <c r="R77" s="26">
        <f t="shared" si="12"/>
        <v>-2.33</v>
      </c>
      <c r="S77" s="26">
        <f t="shared" si="17"/>
        <v>8.27</v>
      </c>
      <c r="T77" s="26">
        <f t="shared" si="11"/>
        <v>2.33</v>
      </c>
      <c r="U77" s="27">
        <f t="shared" si="13"/>
        <v>8.27</v>
      </c>
      <c r="V77" s="28"/>
      <c r="W77" s="26">
        <f t="shared" si="14"/>
        <v>-1.76</v>
      </c>
      <c r="X77" s="26">
        <f t="shared" si="18"/>
        <v>6.28</v>
      </c>
      <c r="Y77" s="26">
        <f t="shared" si="15"/>
        <v>1.78</v>
      </c>
      <c r="Z77" s="26">
        <f t="shared" si="16"/>
        <v>6.300000000000001</v>
      </c>
      <c r="AA77" s="3"/>
      <c r="AB77" s="3"/>
    </row>
    <row r="78" spans="3:28" ht="15.75">
      <c r="C78" s="29">
        <v>114</v>
      </c>
      <c r="D78" s="38">
        <v>436</v>
      </c>
      <c r="F78" s="2" t="s">
        <v>118</v>
      </c>
      <c r="G78" s="13">
        <v>2791980</v>
      </c>
      <c r="H78" s="13">
        <v>2626150</v>
      </c>
      <c r="I78" s="13">
        <v>7088481</v>
      </c>
      <c r="J78" s="13"/>
      <c r="K78" s="13">
        <v>6937734</v>
      </c>
      <c r="L78" s="13"/>
      <c r="M78" s="13">
        <v>-8190</v>
      </c>
      <c r="N78" s="13"/>
      <c r="O78" s="13">
        <v>11404</v>
      </c>
      <c r="P78" s="13"/>
      <c r="Q78" s="13">
        <v>7008</v>
      </c>
      <c r="R78" s="26">
        <f t="shared" si="12"/>
        <v>-2.93</v>
      </c>
      <c r="S78" s="26">
        <f t="shared" si="17"/>
        <v>4.08</v>
      </c>
      <c r="T78" s="26">
        <f t="shared" si="11"/>
        <v>2.67</v>
      </c>
      <c r="U78" s="27">
        <f t="shared" si="13"/>
        <v>3.82</v>
      </c>
      <c r="V78" s="28"/>
      <c r="W78" s="26">
        <f t="shared" si="14"/>
        <v>-1.16</v>
      </c>
      <c r="X78" s="26">
        <f t="shared" si="18"/>
        <v>1.61</v>
      </c>
      <c r="Y78" s="26">
        <f t="shared" si="15"/>
        <v>1.01</v>
      </c>
      <c r="Z78" s="26">
        <f t="shared" si="16"/>
        <v>1.4600000000000002</v>
      </c>
      <c r="AA78" s="3"/>
      <c r="AB78" s="3"/>
    </row>
    <row r="79" spans="3:28" ht="15.75">
      <c r="C79" s="29">
        <v>114</v>
      </c>
      <c r="D79" s="38">
        <v>514</v>
      </c>
      <c r="F79" s="2" t="s">
        <v>119</v>
      </c>
      <c r="G79" s="13">
        <v>11720394</v>
      </c>
      <c r="H79" s="13">
        <v>11693074</v>
      </c>
      <c r="I79" s="13">
        <v>12922156</v>
      </c>
      <c r="J79" s="13"/>
      <c r="K79" s="13">
        <v>12897318</v>
      </c>
      <c r="L79" s="13"/>
      <c r="M79" s="13">
        <v>-26974</v>
      </c>
      <c r="N79" s="13"/>
      <c r="O79" s="13">
        <v>61938</v>
      </c>
      <c r="P79" s="13"/>
      <c r="Q79" s="13">
        <v>26974</v>
      </c>
      <c r="R79" s="26">
        <f t="shared" si="12"/>
        <v>-2.3</v>
      </c>
      <c r="S79" s="26">
        <f>ROUND((O79/$G79)*1000,2)</f>
        <v>5.28</v>
      </c>
      <c r="T79" s="26">
        <f t="shared" si="11"/>
        <v>2.31</v>
      </c>
      <c r="U79" s="27">
        <f t="shared" si="13"/>
        <v>5.290000000000001</v>
      </c>
      <c r="V79" s="28"/>
      <c r="W79" s="26">
        <f t="shared" si="14"/>
        <v>-2.09</v>
      </c>
      <c r="X79" s="26">
        <f t="shared" si="18"/>
        <v>4.79</v>
      </c>
      <c r="Y79" s="26">
        <f t="shared" si="15"/>
        <v>2.09</v>
      </c>
      <c r="Z79" s="26">
        <f t="shared" si="16"/>
        <v>4.79</v>
      </c>
      <c r="AA79" s="3"/>
      <c r="AB79" s="3"/>
    </row>
    <row r="80" spans="3:28" ht="15.75">
      <c r="C80" s="29">
        <v>114</v>
      </c>
      <c r="D80" s="38">
        <v>561</v>
      </c>
      <c r="F80" s="2" t="s">
        <v>120</v>
      </c>
      <c r="G80" s="13">
        <v>7243561</v>
      </c>
      <c r="H80" s="13">
        <v>7136891</v>
      </c>
      <c r="I80" s="13">
        <v>7922214</v>
      </c>
      <c r="J80" s="13"/>
      <c r="K80" s="13">
        <v>7825241</v>
      </c>
      <c r="L80" s="13"/>
      <c r="M80" s="13">
        <v>-1642</v>
      </c>
      <c r="N80" s="13"/>
      <c r="O80" s="13">
        <v>48895</v>
      </c>
      <c r="P80" s="13"/>
      <c r="Q80" s="13">
        <v>22742</v>
      </c>
      <c r="R80" s="26">
        <f t="shared" si="12"/>
        <v>-0.23</v>
      </c>
      <c r="S80" s="26">
        <f>ROUND((O80/$G80)*1000,2)</f>
        <v>6.75</v>
      </c>
      <c r="T80" s="26">
        <f t="shared" si="11"/>
        <v>3.19</v>
      </c>
      <c r="U80" s="27">
        <f t="shared" si="13"/>
        <v>9.709999999999999</v>
      </c>
      <c r="V80" s="28"/>
      <c r="W80" s="26">
        <f t="shared" si="14"/>
        <v>-0.21</v>
      </c>
      <c r="X80" s="26">
        <f t="shared" si="18"/>
        <v>6.17</v>
      </c>
      <c r="Y80" s="26">
        <f t="shared" si="15"/>
        <v>2.91</v>
      </c>
      <c r="Z80" s="26">
        <f t="shared" si="16"/>
        <v>8.870000000000001</v>
      </c>
      <c r="AA80" s="3"/>
      <c r="AB80" s="3"/>
    </row>
    <row r="81" spans="7:28" ht="15.75">
      <c r="G81" s="13"/>
      <c r="H81" s="13"/>
      <c r="I81" s="13"/>
      <c r="J81" s="13"/>
      <c r="K81" s="13"/>
      <c r="L81" s="13"/>
      <c r="M81" s="13"/>
      <c r="N81" s="13"/>
      <c r="O81" s="13"/>
      <c r="P81" s="13"/>
      <c r="Q81" s="12"/>
      <c r="R81" s="26"/>
      <c r="S81" s="26"/>
      <c r="T81" s="26"/>
      <c r="U81" s="27"/>
      <c r="V81" s="28"/>
      <c r="W81" s="26"/>
      <c r="X81" s="26"/>
      <c r="Y81" s="26"/>
      <c r="Z81" s="26"/>
      <c r="AA81" s="3"/>
      <c r="AB81" s="3"/>
    </row>
    <row r="82" spans="1:28" ht="15.75">
      <c r="A82" s="1">
        <v>9</v>
      </c>
      <c r="B82" s="1">
        <v>6</v>
      </c>
      <c r="C82" s="29">
        <v>115</v>
      </c>
      <c r="D82" s="29">
        <v>115</v>
      </c>
      <c r="E82" s="2" t="s">
        <v>121</v>
      </c>
      <c r="G82" s="13">
        <v>173416533</v>
      </c>
      <c r="H82" s="13">
        <v>167861533</v>
      </c>
      <c r="I82" s="13">
        <v>176537505</v>
      </c>
      <c r="J82" s="13"/>
      <c r="K82" s="13">
        <v>172736063</v>
      </c>
      <c r="L82" s="13"/>
      <c r="M82" s="13">
        <v>2204561</v>
      </c>
      <c r="N82" s="13"/>
      <c r="O82" s="13">
        <v>1265376</v>
      </c>
      <c r="P82" s="13"/>
      <c r="Q82" s="13">
        <v>455033</v>
      </c>
      <c r="R82" s="26">
        <f>ROUND((M82/$G82)*1000,2)</f>
        <v>12.71</v>
      </c>
      <c r="S82" s="26">
        <f>ROUND((O82/$G82)*1000,2)</f>
        <v>7.3</v>
      </c>
      <c r="T82" s="26">
        <f>ROUND((Q82/H82)*1000,2)</f>
        <v>2.71</v>
      </c>
      <c r="U82" s="27">
        <f>SUM(R82:T82)</f>
        <v>22.720000000000002</v>
      </c>
      <c r="V82" s="28"/>
      <c r="W82" s="26">
        <f>ROUND((M82/$I82)*1000,2)</f>
        <v>12.49</v>
      </c>
      <c r="X82" s="26">
        <f>ROUND((O82/$I82)*1000,2)</f>
        <v>7.17</v>
      </c>
      <c r="Y82" s="26">
        <f>ROUND((Q82/K82)*1000,2)</f>
        <v>2.63</v>
      </c>
      <c r="Z82" s="26">
        <f>SUM(W82:Y82)</f>
        <v>22.29</v>
      </c>
      <c r="AA82" s="3"/>
      <c r="AB82" s="3"/>
    </row>
    <row r="83" spans="1:28" ht="15.75">
      <c r="A83" s="1">
        <v>9</v>
      </c>
      <c r="B83" s="1">
        <v>43</v>
      </c>
      <c r="C83" s="29">
        <v>117</v>
      </c>
      <c r="D83" s="29">
        <v>117</v>
      </c>
      <c r="E83" s="2" t="s">
        <v>122</v>
      </c>
      <c r="G83" s="13">
        <v>93834960</v>
      </c>
      <c r="H83" s="13">
        <v>92039560</v>
      </c>
      <c r="I83" s="13">
        <v>93008529</v>
      </c>
      <c r="J83" s="13"/>
      <c r="K83" s="13">
        <v>91940825</v>
      </c>
      <c r="L83" s="13"/>
      <c r="M83" s="13">
        <v>397418</v>
      </c>
      <c r="N83" s="13"/>
      <c r="O83" s="13">
        <v>556310</v>
      </c>
      <c r="P83" s="13"/>
      <c r="Q83" s="13">
        <v>227893</v>
      </c>
      <c r="R83" s="26">
        <f>ROUND((M83/$G83)*1000,2)</f>
        <v>4.24</v>
      </c>
      <c r="S83" s="26">
        <f>ROUND((O83/$G83)*1000,2)-0.01</f>
        <v>5.92</v>
      </c>
      <c r="T83" s="26">
        <f>ROUND((Q83/H83)*1000,2)</f>
        <v>2.48</v>
      </c>
      <c r="U83" s="27">
        <f>SUM(R83:T83)</f>
        <v>12.64</v>
      </c>
      <c r="V83" s="28"/>
      <c r="W83" s="26">
        <f>ROUND((M83/$I83)*1000,2)</f>
        <v>4.27</v>
      </c>
      <c r="X83" s="26">
        <f>ROUND((O83/$I83)*1000,2)</f>
        <v>5.98</v>
      </c>
      <c r="Y83" s="26">
        <f>ROUND((Q83/K83)*1000,2)</f>
        <v>2.48</v>
      </c>
      <c r="Z83" s="26">
        <f>SUM(W83:Y83)</f>
        <v>12.73</v>
      </c>
      <c r="AA83" s="3"/>
      <c r="AB83" s="3"/>
    </row>
    <row r="84" spans="1:28" ht="15.75">
      <c r="A84" s="1">
        <v>7</v>
      </c>
      <c r="B84" s="1">
        <v>53</v>
      </c>
      <c r="C84" s="29">
        <v>127</v>
      </c>
      <c r="D84" s="29">
        <v>127</v>
      </c>
      <c r="E84" s="2" t="s">
        <v>123</v>
      </c>
      <c r="G84" s="13">
        <v>561677462</v>
      </c>
      <c r="H84" s="13">
        <v>485052962</v>
      </c>
      <c r="I84" s="13">
        <v>505462934</v>
      </c>
      <c r="J84" s="13"/>
      <c r="K84" s="13">
        <v>467285643</v>
      </c>
      <c r="L84" s="13"/>
      <c r="M84" s="13">
        <v>8637194</v>
      </c>
      <c r="N84" s="13"/>
      <c r="O84" s="13">
        <v>3009810</v>
      </c>
      <c r="P84" s="13"/>
      <c r="Q84" s="13">
        <v>1103256</v>
      </c>
      <c r="R84" s="26">
        <f>ROUND((M84/$G84)*1000,2)</f>
        <v>15.38</v>
      </c>
      <c r="S84" s="26">
        <f>ROUND((O84/$G84)*1000,2)</f>
        <v>5.36</v>
      </c>
      <c r="T84" s="26">
        <f>ROUND((Q84/H84)*1000,2)</f>
        <v>2.27</v>
      </c>
      <c r="U84" s="27">
        <f>SUM(R84:T84)</f>
        <v>23.01</v>
      </c>
      <c r="V84" s="28"/>
      <c r="W84" s="26">
        <f>ROUND((M84/$I84)*1000,2)</f>
        <v>17.09</v>
      </c>
      <c r="X84" s="26">
        <f>ROUND((O84/$I84)*1000,2)</f>
        <v>5.95</v>
      </c>
      <c r="Y84" s="26">
        <f>ROUND((Q84/K84)*1000,2)</f>
        <v>2.36</v>
      </c>
      <c r="Z84" s="26">
        <f>SUM(W84:Y84)</f>
        <v>25.4</v>
      </c>
      <c r="AA84" s="3"/>
      <c r="AB84" s="3"/>
    </row>
    <row r="85" spans="1:28" ht="15.75">
      <c r="A85" s="1">
        <v>7</v>
      </c>
      <c r="B85" s="1">
        <v>10</v>
      </c>
      <c r="C85" s="29">
        <v>131</v>
      </c>
      <c r="D85" s="29">
        <v>131</v>
      </c>
      <c r="E85" s="2" t="s">
        <v>124</v>
      </c>
      <c r="G85" s="13">
        <v>2486319882</v>
      </c>
      <c r="H85" s="13">
        <v>2452646893</v>
      </c>
      <c r="I85" s="13">
        <v>2636939851</v>
      </c>
      <c r="J85" s="13"/>
      <c r="K85" s="13">
        <v>2601327613</v>
      </c>
      <c r="L85" s="13"/>
      <c r="M85" s="13">
        <v>40063577</v>
      </c>
      <c r="N85" s="13"/>
      <c r="O85" s="13">
        <v>27015903</v>
      </c>
      <c r="P85" s="13"/>
      <c r="Q85" s="13">
        <v>5985888</v>
      </c>
      <c r="R85" s="26">
        <f>ROUND((M85/$G85)*1000,2)</f>
        <v>16.11</v>
      </c>
      <c r="S85" s="26">
        <f>ROUND((O85/$G85)*1000,2)</f>
        <v>10.87</v>
      </c>
      <c r="T85" s="26">
        <f>ROUND((Q85/H85)*1000,2)</f>
        <v>2.44</v>
      </c>
      <c r="U85" s="27">
        <f>SUM(R85:T85)</f>
        <v>29.419999999999998</v>
      </c>
      <c r="V85" s="28"/>
      <c r="W85" s="26">
        <f>ROUND((M85/$I85)*1000,2)</f>
        <v>15.19</v>
      </c>
      <c r="X85" s="26">
        <f>ROUND((O85/$I85)*1000,2)</f>
        <v>10.25</v>
      </c>
      <c r="Y85" s="26">
        <f>ROUND((Q85/K85)*1000,2)</f>
        <v>2.3</v>
      </c>
      <c r="Z85" s="26">
        <f>SUM(W85:Y85)</f>
        <v>27.74</v>
      </c>
      <c r="AA85" s="3"/>
      <c r="AB85" s="3"/>
    </row>
    <row r="86" spans="1:28" ht="15.75">
      <c r="A86" s="1">
        <v>8</v>
      </c>
      <c r="B86" s="1">
        <v>11</v>
      </c>
      <c r="C86" s="29">
        <v>141</v>
      </c>
      <c r="D86" s="29">
        <v>141</v>
      </c>
      <c r="E86" s="2" t="s">
        <v>125</v>
      </c>
      <c r="G86" s="13">
        <v>2746031820</v>
      </c>
      <c r="H86" s="13">
        <v>2697534920</v>
      </c>
      <c r="I86" s="13">
        <v>2967795696</v>
      </c>
      <c r="J86" s="13"/>
      <c r="K86" s="13">
        <v>2918671654</v>
      </c>
      <c r="L86" s="13"/>
      <c r="M86" s="13">
        <v>28833811</v>
      </c>
      <c r="N86" s="13"/>
      <c r="O86" s="13">
        <v>35759526</v>
      </c>
      <c r="P86" s="13"/>
      <c r="Q86" s="13">
        <v>6710193</v>
      </c>
      <c r="R86" s="26">
        <f>ROUND((M86/$G86)*1000,2)</f>
        <v>10.5</v>
      </c>
      <c r="S86" s="26">
        <f>ROUND((O86/$G86)*1000,2)</f>
        <v>13.02</v>
      </c>
      <c r="T86" s="26">
        <f>ROUND((Q86/H86)*1000,2)</f>
        <v>2.49</v>
      </c>
      <c r="U86" s="27">
        <f>SUM(R86:T86)</f>
        <v>26.009999999999998</v>
      </c>
      <c r="V86" s="28"/>
      <c r="W86" s="26">
        <f>ROUND((M86/$I86)*1000,2)</f>
        <v>9.72</v>
      </c>
      <c r="X86" s="26">
        <f>ROUND((O86/$I86)*1000,2)</f>
        <v>12.05</v>
      </c>
      <c r="Y86" s="26">
        <f>ROUND((Q86/K86)*1000,2)</f>
        <v>2.3</v>
      </c>
      <c r="Z86" s="26">
        <f>SUM(W86:Y86)</f>
        <v>24.070000000000004</v>
      </c>
      <c r="AA86" s="3"/>
      <c r="AB86" s="3"/>
    </row>
    <row r="87" spans="7:28" ht="15.75">
      <c r="G87" s="13"/>
      <c r="H87" s="13"/>
      <c r="I87" s="13"/>
      <c r="J87" s="13"/>
      <c r="K87" s="13"/>
      <c r="L87" s="13"/>
      <c r="M87" s="13"/>
      <c r="N87" s="13"/>
      <c r="O87" s="13"/>
      <c r="P87" s="13"/>
      <c r="Q87" s="12"/>
      <c r="R87" s="26"/>
      <c r="S87" s="26"/>
      <c r="T87" s="26"/>
      <c r="U87" s="27"/>
      <c r="V87" s="28"/>
      <c r="W87" s="26"/>
      <c r="X87" s="26"/>
      <c r="Y87" s="26"/>
      <c r="Z87" s="26"/>
      <c r="AA87" s="3"/>
      <c r="AB87" s="3"/>
    </row>
    <row r="88" spans="1:28" ht="23.25" customHeight="1">
      <c r="A88" s="1">
        <v>4</v>
      </c>
      <c r="B88" s="1">
        <v>22</v>
      </c>
      <c r="C88" s="29">
        <v>142</v>
      </c>
      <c r="D88" s="29">
        <v>0</v>
      </c>
      <c r="E88" s="2" t="s">
        <v>126</v>
      </c>
      <c r="G88" s="39" t="s">
        <v>127</v>
      </c>
      <c r="H88" s="39" t="s">
        <v>127</v>
      </c>
      <c r="I88" s="39" t="s">
        <v>127</v>
      </c>
      <c r="J88" s="39"/>
      <c r="K88" s="39" t="s">
        <v>127</v>
      </c>
      <c r="L88" s="39"/>
      <c r="M88" s="39" t="s">
        <v>128</v>
      </c>
      <c r="N88" s="39"/>
      <c r="O88" s="39" t="s">
        <v>129</v>
      </c>
      <c r="P88" s="39"/>
      <c r="Q88" s="39" t="s">
        <v>128</v>
      </c>
      <c r="R88" s="26" t="s">
        <v>130</v>
      </c>
      <c r="S88" s="26" t="s">
        <v>130</v>
      </c>
      <c r="T88" s="26" t="s">
        <v>130</v>
      </c>
      <c r="U88" s="27" t="s">
        <v>130</v>
      </c>
      <c r="V88" s="28"/>
      <c r="W88" s="26" t="s">
        <v>130</v>
      </c>
      <c r="X88" s="26" t="s">
        <v>130</v>
      </c>
      <c r="Y88" s="26" t="s">
        <v>130</v>
      </c>
      <c r="Z88" s="26" t="s">
        <v>130</v>
      </c>
      <c r="AA88" s="3"/>
      <c r="AB88" s="3"/>
    </row>
    <row r="89" spans="1:28" ht="15.75">
      <c r="A89" s="1">
        <v>4</v>
      </c>
      <c r="B89" s="1">
        <v>22</v>
      </c>
      <c r="C89" s="29">
        <v>142</v>
      </c>
      <c r="D89" s="29">
        <v>233</v>
      </c>
      <c r="F89" s="2" t="s">
        <v>131</v>
      </c>
      <c r="G89" s="39">
        <v>1042841611</v>
      </c>
      <c r="H89" s="39" t="s">
        <v>127</v>
      </c>
      <c r="I89" s="39">
        <v>1183603231</v>
      </c>
      <c r="J89" s="39"/>
      <c r="K89" s="39" t="s">
        <v>127</v>
      </c>
      <c r="L89" s="39"/>
      <c r="M89" s="39">
        <v>0</v>
      </c>
      <c r="N89" s="39"/>
      <c r="O89" s="39" t="s">
        <v>129</v>
      </c>
      <c r="P89" s="39"/>
      <c r="Q89" s="39" t="s">
        <v>128</v>
      </c>
      <c r="R89" s="26" t="s">
        <v>130</v>
      </c>
      <c r="S89" s="26" t="s">
        <v>130</v>
      </c>
      <c r="T89" s="26" t="s">
        <v>130</v>
      </c>
      <c r="U89" s="27" t="s">
        <v>130</v>
      </c>
      <c r="V89" s="28"/>
      <c r="W89" s="26" t="s">
        <v>130</v>
      </c>
      <c r="X89" s="26" t="s">
        <v>130</v>
      </c>
      <c r="Y89" s="26" t="s">
        <v>130</v>
      </c>
      <c r="Z89" s="26" t="s">
        <v>130</v>
      </c>
      <c r="AA89" s="3"/>
      <c r="AB89" s="3"/>
    </row>
    <row r="90" spans="1:28" ht="15.75">
      <c r="A90" s="1">
        <v>4</v>
      </c>
      <c r="B90" s="1">
        <v>22</v>
      </c>
      <c r="C90" s="29">
        <v>142</v>
      </c>
      <c r="D90" s="29">
        <v>852</v>
      </c>
      <c r="F90" s="2" t="s">
        <v>132</v>
      </c>
      <c r="G90" s="39" t="s">
        <v>127</v>
      </c>
      <c r="H90" s="39" t="s">
        <v>127</v>
      </c>
      <c r="I90" s="39" t="s">
        <v>127</v>
      </c>
      <c r="J90" s="39"/>
      <c r="K90" s="39" t="s">
        <v>127</v>
      </c>
      <c r="L90" s="39"/>
      <c r="M90" s="39" t="s">
        <v>128</v>
      </c>
      <c r="N90" s="39"/>
      <c r="O90" s="39" t="s">
        <v>129</v>
      </c>
      <c r="P90" s="39"/>
      <c r="Q90" s="39" t="s">
        <v>128</v>
      </c>
      <c r="R90" s="26" t="s">
        <v>130</v>
      </c>
      <c r="S90" s="26" t="s">
        <v>130</v>
      </c>
      <c r="T90" s="26" t="s">
        <v>130</v>
      </c>
      <c r="U90" s="27" t="s">
        <v>130</v>
      </c>
      <c r="V90" s="28"/>
      <c r="W90" s="26" t="s">
        <v>130</v>
      </c>
      <c r="X90" s="26" t="s">
        <v>130</v>
      </c>
      <c r="Y90" s="26" t="s">
        <v>130</v>
      </c>
      <c r="Z90" s="26" t="s">
        <v>130</v>
      </c>
      <c r="AA90" s="3"/>
      <c r="AB90" s="3"/>
    </row>
    <row r="91" spans="7:28" ht="15.75">
      <c r="G91" s="13"/>
      <c r="H91" s="13"/>
      <c r="I91" s="13"/>
      <c r="J91" s="13"/>
      <c r="K91" s="13"/>
      <c r="L91" s="13"/>
      <c r="M91" s="13"/>
      <c r="N91" s="13"/>
      <c r="O91" s="13"/>
      <c r="P91" s="13"/>
      <c r="Q91" s="12"/>
      <c r="R91" s="26"/>
      <c r="S91" s="26"/>
      <c r="T91" s="26"/>
      <c r="U91" s="27"/>
      <c r="V91" s="28"/>
      <c r="W91" s="26"/>
      <c r="X91" s="26"/>
      <c r="Y91" s="26"/>
      <c r="Z91" s="26"/>
      <c r="AA91" s="3"/>
      <c r="AB91" s="3"/>
    </row>
    <row r="92" spans="1:28" ht="15.75">
      <c r="A92" s="1">
        <v>3</v>
      </c>
      <c r="B92" s="1">
        <v>20</v>
      </c>
      <c r="C92" s="29">
        <v>147</v>
      </c>
      <c r="D92" s="29">
        <v>147</v>
      </c>
      <c r="E92" s="2" t="s">
        <v>133</v>
      </c>
      <c r="G92" s="13">
        <v>74597300</v>
      </c>
      <c r="H92" s="13">
        <v>30936300</v>
      </c>
      <c r="I92" s="13">
        <v>66041295</v>
      </c>
      <c r="J92" s="13"/>
      <c r="K92" s="13">
        <v>30838571</v>
      </c>
      <c r="L92" s="13"/>
      <c r="M92" s="13">
        <v>317176</v>
      </c>
      <c r="N92" s="13"/>
      <c r="O92" s="13">
        <v>661682</v>
      </c>
      <c r="P92" s="13"/>
      <c r="Q92" s="13">
        <v>74725</v>
      </c>
      <c r="R92" s="26">
        <f>ROUND((M92/$G92)*1000,2)</f>
        <v>4.25</v>
      </c>
      <c r="S92" s="26">
        <f>ROUND((O92/$G92)*1000,2)</f>
        <v>8.87</v>
      </c>
      <c r="T92" s="26">
        <f>ROUND((Q92/H92)*1000,2)</f>
        <v>2.42</v>
      </c>
      <c r="U92" s="27">
        <f>SUM(R92:T92)</f>
        <v>15.54</v>
      </c>
      <c r="V92" s="28"/>
      <c r="W92" s="26">
        <f>ROUND((M92/$I92)*1000,2)</f>
        <v>4.8</v>
      </c>
      <c r="X92" s="26">
        <f>ROUND((O92/$I92)*1000,2)</f>
        <v>10.02</v>
      </c>
      <c r="Y92" s="26">
        <f>ROUND((Q92/K92)*1000,2)</f>
        <v>2.42</v>
      </c>
      <c r="Z92" s="26">
        <f>SUM(W92:Y92)</f>
        <v>17.240000000000002</v>
      </c>
      <c r="AA92" s="3"/>
      <c r="AB92" s="3"/>
    </row>
    <row r="93" spans="1:28" ht="15.75">
      <c r="A93" s="1">
        <v>6</v>
      </c>
      <c r="B93" s="1">
        <v>19</v>
      </c>
      <c r="C93" s="29">
        <v>149</v>
      </c>
      <c r="D93" s="29">
        <v>149</v>
      </c>
      <c r="E93" s="2" t="s">
        <v>134</v>
      </c>
      <c r="G93" s="13">
        <v>311752307</v>
      </c>
      <c r="H93" s="13">
        <v>288115707</v>
      </c>
      <c r="I93" s="13">
        <v>291269244</v>
      </c>
      <c r="J93" s="13"/>
      <c r="K93" s="13">
        <v>285722139</v>
      </c>
      <c r="L93" s="13"/>
      <c r="M93" s="13">
        <v>3872435</v>
      </c>
      <c r="N93" s="13"/>
      <c r="O93" s="13">
        <v>2025635</v>
      </c>
      <c r="P93" s="13"/>
      <c r="Q93" s="13">
        <v>639901</v>
      </c>
      <c r="R93" s="26">
        <f>ROUND((M93/$G93)*1000,2)</f>
        <v>12.42</v>
      </c>
      <c r="S93" s="26">
        <f>ROUND((O93/$G93)*1000,2)</f>
        <v>6.5</v>
      </c>
      <c r="T93" s="26">
        <f>ROUND((Q93/H93)*1000,2)</f>
        <v>2.22</v>
      </c>
      <c r="U93" s="27">
        <f>SUM(R93:T93)</f>
        <v>21.14</v>
      </c>
      <c r="V93" s="28"/>
      <c r="W93" s="26">
        <f>ROUND((M93/$I93)*1000,2)</f>
        <v>13.3</v>
      </c>
      <c r="X93" s="26">
        <f>ROUND((O93/$I93)*1000,2)</f>
        <v>6.95</v>
      </c>
      <c r="Y93" s="26">
        <f>ROUND((Q93/K93)*1000,2)</f>
        <v>2.24</v>
      </c>
      <c r="Z93" s="26">
        <f>SUM(W93:Y93)</f>
        <v>22.490000000000002</v>
      </c>
      <c r="AA93" s="3"/>
      <c r="AB93" s="3"/>
    </row>
    <row r="94" spans="1:28" ht="15.75">
      <c r="A94" s="1">
        <v>7</v>
      </c>
      <c r="B94" s="1">
        <v>16</v>
      </c>
      <c r="C94" s="29">
        <v>153</v>
      </c>
      <c r="D94" s="29">
        <v>153</v>
      </c>
      <c r="E94" s="2" t="s">
        <v>135</v>
      </c>
      <c r="G94" s="13">
        <v>309184894</v>
      </c>
      <c r="H94" s="13">
        <v>283893994</v>
      </c>
      <c r="I94" s="13">
        <v>304218710</v>
      </c>
      <c r="J94" s="13"/>
      <c r="K94" s="13">
        <v>290933049</v>
      </c>
      <c r="L94" s="13"/>
      <c r="M94" s="13">
        <v>4760438</v>
      </c>
      <c r="N94" s="13"/>
      <c r="O94" s="13">
        <v>2214617</v>
      </c>
      <c r="P94" s="13"/>
      <c r="Q94" s="13">
        <v>692856</v>
      </c>
      <c r="R94" s="26">
        <f>ROUND((M94/$G94)*1000,2)</f>
        <v>15.4</v>
      </c>
      <c r="S94" s="26">
        <f>ROUND((O94/$G94)*1000,2)</f>
        <v>7.16</v>
      </c>
      <c r="T94" s="26">
        <f>ROUND((Q94/H94)*1000,2)</f>
        <v>2.44</v>
      </c>
      <c r="U94" s="27">
        <f>SUM(R94:T94)</f>
        <v>25.000000000000004</v>
      </c>
      <c r="V94" s="28"/>
      <c r="W94" s="26">
        <f>ROUND((M94/$I94)*1000,2)</f>
        <v>15.65</v>
      </c>
      <c r="X94" s="26">
        <f>ROUND((O94/$I94)*1000,2)</f>
        <v>7.28</v>
      </c>
      <c r="Y94" s="26">
        <f>ROUND((Q94/K94)*1000,2)</f>
        <v>2.38</v>
      </c>
      <c r="Z94" s="26">
        <f>SUM(W94:Y94)</f>
        <v>25.31</v>
      </c>
      <c r="AA94" s="3"/>
      <c r="AB94" s="3"/>
    </row>
    <row r="95" spans="1:28" ht="15.75">
      <c r="A95" s="1">
        <v>1</v>
      </c>
      <c r="B95" s="1">
        <v>9</v>
      </c>
      <c r="C95" s="29">
        <v>159</v>
      </c>
      <c r="D95" s="29">
        <v>159</v>
      </c>
      <c r="E95" s="2" t="s">
        <v>136</v>
      </c>
      <c r="G95" s="13">
        <v>106422150</v>
      </c>
      <c r="H95" s="13">
        <v>105328830</v>
      </c>
      <c r="I95" s="13">
        <v>100222021</v>
      </c>
      <c r="J95" s="13"/>
      <c r="K95" s="13">
        <v>99192677</v>
      </c>
      <c r="L95" s="13"/>
      <c r="M95" s="13">
        <v>370040</v>
      </c>
      <c r="N95" s="13"/>
      <c r="O95" s="13">
        <v>482717</v>
      </c>
      <c r="P95" s="13"/>
      <c r="Q95" s="13">
        <v>257740</v>
      </c>
      <c r="R95" s="26">
        <f>ROUND((M95/$G95)*1000,2)</f>
        <v>3.48</v>
      </c>
      <c r="S95" s="26">
        <f>ROUND((O95/$G95)*1000,2)-0.01</f>
        <v>4.53</v>
      </c>
      <c r="T95" s="26">
        <f>ROUND((Q95/H95)*1000,2)</f>
        <v>2.45</v>
      </c>
      <c r="U95" s="27">
        <f>SUM(R95:T95)</f>
        <v>10.46</v>
      </c>
      <c r="V95" s="28"/>
      <c r="W95" s="26">
        <f>ROUND((M95/$I95)*1000,2)</f>
        <v>3.69</v>
      </c>
      <c r="X95" s="26">
        <f>ROUND((O95/$I95)*1000,2)</f>
        <v>4.82</v>
      </c>
      <c r="Y95" s="26">
        <f>ROUND((Q95/K95)*1000,2)</f>
        <v>2.6</v>
      </c>
      <c r="Z95" s="26">
        <f>SUM(W95:Y95)</f>
        <v>11.11</v>
      </c>
      <c r="AA95" s="3"/>
      <c r="AB95" s="3"/>
    </row>
    <row r="96" spans="1:28" ht="15.75">
      <c r="A96" s="1">
        <v>4</v>
      </c>
      <c r="B96" s="1">
        <v>48</v>
      </c>
      <c r="C96" s="29">
        <v>162</v>
      </c>
      <c r="D96" s="29">
        <v>162</v>
      </c>
      <c r="E96" s="2" t="s">
        <v>137</v>
      </c>
      <c r="G96" s="13">
        <v>13844207</v>
      </c>
      <c r="H96" s="13">
        <v>13495407</v>
      </c>
      <c r="I96" s="13">
        <v>13667568</v>
      </c>
      <c r="J96" s="13"/>
      <c r="K96" s="13">
        <v>13400663</v>
      </c>
      <c r="L96" s="13"/>
      <c r="M96" s="13">
        <v>155700</v>
      </c>
      <c r="N96" s="13"/>
      <c r="O96" s="13">
        <v>85433</v>
      </c>
      <c r="P96" s="13"/>
      <c r="Q96" s="13">
        <v>34041</v>
      </c>
      <c r="R96" s="26">
        <f>ROUND((M96/$G96)*1000,2)</f>
        <v>11.25</v>
      </c>
      <c r="S96" s="26">
        <f>ROUND((O96/$G96)*1000,2)</f>
        <v>6.17</v>
      </c>
      <c r="T96" s="26">
        <f>ROUND((Q96/H96)*1000,2)</f>
        <v>2.52</v>
      </c>
      <c r="U96" s="27">
        <f>SUM(R96:T96)</f>
        <v>19.94</v>
      </c>
      <c r="V96" s="28"/>
      <c r="W96" s="26">
        <f>ROUND((M96/$I96)*1000,2)</f>
        <v>11.39</v>
      </c>
      <c r="X96" s="26">
        <f>ROUND((O96/$I96)*1000,2)</f>
        <v>6.25</v>
      </c>
      <c r="Y96" s="26">
        <f>ROUND((Q96/K96)*1000,2)</f>
        <v>2.54</v>
      </c>
      <c r="Z96" s="26">
        <f>SUM(W96:Y96)</f>
        <v>20.18</v>
      </c>
      <c r="AA96" s="3"/>
      <c r="AB96" s="3"/>
    </row>
    <row r="97" spans="7:28" ht="15.75">
      <c r="G97" s="13"/>
      <c r="H97" s="13"/>
      <c r="I97" s="13"/>
      <c r="J97" s="13"/>
      <c r="K97" s="13"/>
      <c r="L97" s="13"/>
      <c r="M97" s="13"/>
      <c r="N97" s="13"/>
      <c r="O97" s="13"/>
      <c r="P97" s="13"/>
      <c r="Q97" s="13"/>
      <c r="R97" s="26"/>
      <c r="S97" s="26"/>
      <c r="T97" s="26"/>
      <c r="U97" s="27"/>
      <c r="V97" s="28"/>
      <c r="W97" s="26"/>
      <c r="X97" s="26"/>
      <c r="Y97" s="26"/>
      <c r="Z97" s="26"/>
      <c r="AA97" s="3"/>
      <c r="AB97" s="3"/>
    </row>
    <row r="98" spans="1:28" ht="15.75">
      <c r="A98" s="1">
        <v>7</v>
      </c>
      <c r="B98" s="1">
        <v>14</v>
      </c>
      <c r="C98" s="29">
        <v>165</v>
      </c>
      <c r="D98" s="29">
        <v>165</v>
      </c>
      <c r="E98" s="2" t="s">
        <v>138</v>
      </c>
      <c r="G98" s="13">
        <v>672995200</v>
      </c>
      <c r="H98" s="13">
        <v>657776800</v>
      </c>
      <c r="I98" s="13">
        <v>688734265</v>
      </c>
      <c r="J98" s="13"/>
      <c r="K98" s="13">
        <v>681518495</v>
      </c>
      <c r="L98" s="13"/>
      <c r="M98" s="13">
        <v>10825639</v>
      </c>
      <c r="N98" s="13"/>
      <c r="O98" s="13">
        <v>4094861</v>
      </c>
      <c r="P98" s="13"/>
      <c r="Q98" s="13">
        <v>1479802</v>
      </c>
      <c r="R98" s="26">
        <f>ROUND((M98/$G98)*1000,2)</f>
        <v>16.09</v>
      </c>
      <c r="S98" s="26">
        <f>ROUND((O98/$G98)*1000,2)</f>
        <v>6.08</v>
      </c>
      <c r="T98" s="26">
        <f>ROUND((Q98/H98)*1000,2)</f>
        <v>2.25</v>
      </c>
      <c r="U98" s="27">
        <f>SUM(R98:T98)</f>
        <v>24.42</v>
      </c>
      <c r="V98" s="28"/>
      <c r="W98" s="26">
        <f>ROUND((M98/$I98)*1000,2)</f>
        <v>15.72</v>
      </c>
      <c r="X98" s="26">
        <f>ROUND((O98/$I98)*1000,2)</f>
        <v>5.95</v>
      </c>
      <c r="Y98" s="26">
        <f>ROUND((Q98/K98)*1000,2)</f>
        <v>2.17</v>
      </c>
      <c r="Z98" s="26">
        <f>SUM(W98:Y98)</f>
        <v>23.840000000000003</v>
      </c>
      <c r="AA98" s="3"/>
      <c r="AB98" s="3"/>
    </row>
    <row r="99" spans="1:28" ht="15.75">
      <c r="A99" s="1">
        <v>6</v>
      </c>
      <c r="B99" s="1">
        <v>53</v>
      </c>
      <c r="C99" s="29">
        <v>167</v>
      </c>
      <c r="D99" s="29">
        <v>167</v>
      </c>
      <c r="E99" s="2" t="s">
        <v>139</v>
      </c>
      <c r="G99" s="13">
        <v>414878590</v>
      </c>
      <c r="H99" s="13">
        <v>408603090</v>
      </c>
      <c r="I99" s="13">
        <v>393013643</v>
      </c>
      <c r="J99" s="13"/>
      <c r="K99" s="13">
        <v>388181098</v>
      </c>
      <c r="L99" s="13"/>
      <c r="M99" s="13">
        <v>5188940</v>
      </c>
      <c r="N99" s="13"/>
      <c r="O99" s="13">
        <v>3111750</v>
      </c>
      <c r="P99" s="13"/>
      <c r="Q99" s="13">
        <v>920387</v>
      </c>
      <c r="R99" s="26">
        <f>ROUND((M99/$G99)*1000,2)</f>
        <v>12.51</v>
      </c>
      <c r="S99" s="26">
        <f>ROUND((O99/$G99)*1000,2)</f>
        <v>7.5</v>
      </c>
      <c r="T99" s="26">
        <f>ROUND((Q99/H99)*1000,2)</f>
        <v>2.25</v>
      </c>
      <c r="U99" s="27">
        <f>SUM(R99:T99)</f>
        <v>22.259999999999998</v>
      </c>
      <c r="V99" s="28"/>
      <c r="W99" s="26">
        <f>ROUND((M99/$I99)*1000,2)</f>
        <v>13.2</v>
      </c>
      <c r="X99" s="26">
        <f>ROUND((O99/$I99)*1000,2)</f>
        <v>7.92</v>
      </c>
      <c r="Y99" s="26">
        <f>ROUND((Q99/K99)*1000,2)</f>
        <v>2.37</v>
      </c>
      <c r="Z99" s="26">
        <f>SUM(W99:Y99)</f>
        <v>23.49</v>
      </c>
      <c r="AA99" s="3"/>
      <c r="AB99" s="3"/>
    </row>
    <row r="100" spans="1:28" ht="15.75">
      <c r="A100" s="1">
        <v>3</v>
      </c>
      <c r="B100" s="1">
        <v>20</v>
      </c>
      <c r="C100" s="29">
        <v>171</v>
      </c>
      <c r="D100" s="29">
        <v>171</v>
      </c>
      <c r="E100" s="2" t="s">
        <v>140</v>
      </c>
      <c r="G100" s="13">
        <v>85112473</v>
      </c>
      <c r="H100" s="13">
        <v>72720673</v>
      </c>
      <c r="I100" s="13">
        <v>79325266</v>
      </c>
      <c r="J100" s="13"/>
      <c r="K100" s="13">
        <v>74957488</v>
      </c>
      <c r="L100" s="13"/>
      <c r="M100" s="13">
        <v>184335</v>
      </c>
      <c r="N100" s="13"/>
      <c r="O100" s="13">
        <v>639770</v>
      </c>
      <c r="P100" s="13"/>
      <c r="Q100" s="13">
        <v>189584</v>
      </c>
      <c r="R100" s="26">
        <f>ROUND((M100/$G100)*1000,2)</f>
        <v>2.17</v>
      </c>
      <c r="S100" s="26">
        <f>ROUND((O100/$G100)*1000,2)-0.01</f>
        <v>7.51</v>
      </c>
      <c r="T100" s="26">
        <f>ROUND((Q100/H100)*1000,2)</f>
        <v>2.61</v>
      </c>
      <c r="U100" s="27">
        <f>SUM(R100:T100)</f>
        <v>12.29</v>
      </c>
      <c r="V100" s="28"/>
      <c r="W100" s="26">
        <f>ROUND((M100/$I100)*1000,2)</f>
        <v>2.32</v>
      </c>
      <c r="X100" s="26">
        <f>ROUND((O100/$I100)*1000,2)</f>
        <v>8.07</v>
      </c>
      <c r="Y100" s="26">
        <f>ROUND((Q100/K100)*1000,2)</f>
        <v>2.53</v>
      </c>
      <c r="Z100" s="26">
        <f>SUM(W100:Y100)</f>
        <v>12.92</v>
      </c>
      <c r="AA100" s="3"/>
      <c r="AB100" s="3"/>
    </row>
    <row r="101" spans="1:28" ht="15.75">
      <c r="A101" s="1">
        <v>7</v>
      </c>
      <c r="B101" s="1">
        <v>16</v>
      </c>
      <c r="C101" s="29">
        <v>173</v>
      </c>
      <c r="D101" s="29">
        <v>173</v>
      </c>
      <c r="E101" s="2" t="s">
        <v>141</v>
      </c>
      <c r="G101" s="13">
        <v>1609946983</v>
      </c>
      <c r="H101" s="13">
        <v>1576774267</v>
      </c>
      <c r="I101" s="13">
        <v>1734195196</v>
      </c>
      <c r="J101" s="13"/>
      <c r="K101" s="13">
        <v>1701024279</v>
      </c>
      <c r="L101" s="13"/>
      <c r="M101" s="13">
        <v>23556236</v>
      </c>
      <c r="N101" s="13"/>
      <c r="O101" s="13">
        <v>14371297</v>
      </c>
      <c r="P101" s="13"/>
      <c r="Q101" s="13">
        <v>3944754</v>
      </c>
      <c r="R101" s="26">
        <f>ROUND((M101/$G101)*1000,2)</f>
        <v>14.63</v>
      </c>
      <c r="S101" s="26">
        <f>ROUND((O101/$G101)*1000,2)</f>
        <v>8.93</v>
      </c>
      <c r="T101" s="26">
        <f>ROUND((Q101/H101)*1000,2)</f>
        <v>2.5</v>
      </c>
      <c r="U101" s="27">
        <f>SUM(R101:T101)</f>
        <v>26.060000000000002</v>
      </c>
      <c r="V101" s="28"/>
      <c r="W101" s="26">
        <f>ROUND((M101/$I101)*1000,2)</f>
        <v>13.58</v>
      </c>
      <c r="X101" s="26">
        <f>ROUND((O101/$I101)*1000,2)</f>
        <v>8.29</v>
      </c>
      <c r="Y101" s="26">
        <f>ROUND((Q101/K101)*1000,2)</f>
        <v>2.32</v>
      </c>
      <c r="Z101" s="26">
        <f>SUM(W101:Y101)</f>
        <v>24.189999999999998</v>
      </c>
      <c r="AA101" s="3"/>
      <c r="AB101" s="3"/>
    </row>
    <row r="102" spans="7:28" ht="15.75">
      <c r="G102" s="13"/>
      <c r="H102" s="13"/>
      <c r="I102" s="13"/>
      <c r="J102" s="13"/>
      <c r="K102" s="13"/>
      <c r="L102" s="13"/>
      <c r="M102" s="13"/>
      <c r="N102" s="13"/>
      <c r="O102" s="13"/>
      <c r="P102" s="13"/>
      <c r="Q102" s="12"/>
      <c r="R102" s="26"/>
      <c r="S102" s="26"/>
      <c r="T102" s="26"/>
      <c r="U102" s="27"/>
      <c r="V102" s="28"/>
      <c r="W102" s="26"/>
      <c r="X102" s="26"/>
      <c r="Y102" s="26"/>
      <c r="Z102" s="26"/>
      <c r="AA102" s="3"/>
      <c r="AB102" s="3"/>
    </row>
    <row r="103" spans="1:28" ht="22.5" customHeight="1">
      <c r="A103" s="1">
        <v>5</v>
      </c>
      <c r="B103" s="1">
        <v>41</v>
      </c>
      <c r="C103" s="1">
        <v>172</v>
      </c>
      <c r="D103" s="1">
        <v>0</v>
      </c>
      <c r="E103" s="2" t="s">
        <v>142</v>
      </c>
      <c r="G103" s="39">
        <f>SUM(G104:G109)</f>
        <v>2389827798</v>
      </c>
      <c r="H103" s="40" t="s">
        <v>127</v>
      </c>
      <c r="I103" s="39">
        <f>SUM(I104:I109)</f>
        <v>2486298094</v>
      </c>
      <c r="J103" s="39"/>
      <c r="K103" s="39" t="s">
        <v>127</v>
      </c>
      <c r="L103" s="39"/>
      <c r="M103" s="39">
        <f>SUM(M104:M109)</f>
        <v>33378896</v>
      </c>
      <c r="N103" s="39"/>
      <c r="O103" s="39" t="s">
        <v>129</v>
      </c>
      <c r="P103" s="39"/>
      <c r="Q103" s="39" t="s">
        <v>128</v>
      </c>
      <c r="R103" s="26" t="s">
        <v>130</v>
      </c>
      <c r="S103" s="26" t="s">
        <v>130</v>
      </c>
      <c r="T103" s="26" t="s">
        <v>130</v>
      </c>
      <c r="U103" s="27" t="s">
        <v>130</v>
      </c>
      <c r="V103" s="28"/>
      <c r="W103" s="26" t="s">
        <v>130</v>
      </c>
      <c r="X103" s="26" t="s">
        <v>130</v>
      </c>
      <c r="Y103" s="26" t="s">
        <v>130</v>
      </c>
      <c r="Z103" s="26" t="s">
        <v>130</v>
      </c>
      <c r="AA103" s="3"/>
      <c r="AB103" s="3"/>
    </row>
    <row r="104" spans="1:28" ht="15.75">
      <c r="A104" s="1">
        <v>5</v>
      </c>
      <c r="B104" s="1">
        <v>41</v>
      </c>
      <c r="C104" s="1">
        <v>172</v>
      </c>
      <c r="D104" s="1">
        <v>63</v>
      </c>
      <c r="F104" s="2" t="s">
        <v>85</v>
      </c>
      <c r="G104" s="39">
        <v>314974147</v>
      </c>
      <c r="H104" s="40" t="s">
        <v>127</v>
      </c>
      <c r="I104" s="39">
        <v>323031209</v>
      </c>
      <c r="J104" s="39"/>
      <c r="K104" s="39" t="s">
        <v>127</v>
      </c>
      <c r="L104" s="39"/>
      <c r="M104" s="39">
        <v>5429728</v>
      </c>
      <c r="N104" s="39"/>
      <c r="O104" s="39" t="s">
        <v>129</v>
      </c>
      <c r="P104" s="39"/>
      <c r="Q104" s="39" t="s">
        <v>128</v>
      </c>
      <c r="R104" s="26" t="s">
        <v>130</v>
      </c>
      <c r="S104" s="26" t="s">
        <v>130</v>
      </c>
      <c r="T104" s="26" t="s">
        <v>130</v>
      </c>
      <c r="U104" s="27" t="s">
        <v>130</v>
      </c>
      <c r="V104" s="28"/>
      <c r="W104" s="26" t="s">
        <v>130</v>
      </c>
      <c r="X104" s="26" t="s">
        <v>130</v>
      </c>
      <c r="Y104" s="26" t="s">
        <v>130</v>
      </c>
      <c r="Z104" s="26" t="s">
        <v>130</v>
      </c>
      <c r="AA104" s="3"/>
      <c r="AB104" s="3"/>
    </row>
    <row r="105" spans="1:28" ht="15.75">
      <c r="A105" s="1">
        <v>5</v>
      </c>
      <c r="B105" s="1">
        <v>41</v>
      </c>
      <c r="C105" s="1">
        <v>172</v>
      </c>
      <c r="D105" s="1">
        <v>153</v>
      </c>
      <c r="F105" s="2" t="s">
        <v>135</v>
      </c>
      <c r="G105" s="39">
        <v>179911328</v>
      </c>
      <c r="H105" s="40" t="s">
        <v>127</v>
      </c>
      <c r="I105" s="39">
        <v>177021559</v>
      </c>
      <c r="J105" s="39"/>
      <c r="K105" s="39" t="s">
        <v>127</v>
      </c>
      <c r="L105" s="39"/>
      <c r="M105" s="39">
        <v>2555440</v>
      </c>
      <c r="N105" s="39"/>
      <c r="O105" s="39" t="s">
        <v>129</v>
      </c>
      <c r="P105" s="39"/>
      <c r="Q105" s="39" t="s">
        <v>128</v>
      </c>
      <c r="R105" s="26" t="s">
        <v>130</v>
      </c>
      <c r="S105" s="26" t="s">
        <v>130</v>
      </c>
      <c r="T105" s="26" t="s">
        <v>130</v>
      </c>
      <c r="U105" s="27" t="s">
        <v>130</v>
      </c>
      <c r="V105" s="28"/>
      <c r="W105" s="26" t="s">
        <v>130</v>
      </c>
      <c r="X105" s="26" t="s">
        <v>130</v>
      </c>
      <c r="Y105" s="26" t="s">
        <v>130</v>
      </c>
      <c r="Z105" s="26" t="s">
        <v>130</v>
      </c>
      <c r="AA105" s="3"/>
      <c r="AB105" s="3"/>
    </row>
    <row r="106" spans="1:28" ht="15.75">
      <c r="A106" s="1">
        <v>5</v>
      </c>
      <c r="B106" s="1">
        <v>41</v>
      </c>
      <c r="C106" s="1">
        <v>172</v>
      </c>
      <c r="D106" s="1">
        <v>173</v>
      </c>
      <c r="F106" s="2" t="s">
        <v>141</v>
      </c>
      <c r="G106" s="39">
        <v>891532994</v>
      </c>
      <c r="H106" s="40" t="s">
        <v>127</v>
      </c>
      <c r="I106" s="39">
        <v>960337360</v>
      </c>
      <c r="J106" s="39"/>
      <c r="K106" s="39" t="s">
        <v>127</v>
      </c>
      <c r="L106" s="39"/>
      <c r="M106" s="39">
        <v>12547485</v>
      </c>
      <c r="N106" s="39"/>
      <c r="O106" s="39" t="s">
        <v>129</v>
      </c>
      <c r="P106" s="39"/>
      <c r="Q106" s="39" t="s">
        <v>128</v>
      </c>
      <c r="R106" s="26" t="s">
        <v>130</v>
      </c>
      <c r="S106" s="26" t="s">
        <v>130</v>
      </c>
      <c r="T106" s="26" t="s">
        <v>130</v>
      </c>
      <c r="U106" s="27" t="s">
        <v>130</v>
      </c>
      <c r="V106" s="28"/>
      <c r="W106" s="26" t="s">
        <v>130</v>
      </c>
      <c r="X106" s="26" t="s">
        <v>130</v>
      </c>
      <c r="Y106" s="26" t="s">
        <v>130</v>
      </c>
      <c r="Z106" s="26" t="s">
        <v>130</v>
      </c>
      <c r="AA106" s="3"/>
      <c r="AB106" s="3"/>
    </row>
    <row r="107" spans="1:28" ht="15.75">
      <c r="A107" s="1">
        <v>5</v>
      </c>
      <c r="B107" s="1">
        <v>41</v>
      </c>
      <c r="C107" s="1">
        <v>172</v>
      </c>
      <c r="D107" s="1">
        <v>281</v>
      </c>
      <c r="F107" s="2" t="s">
        <v>143</v>
      </c>
      <c r="G107" s="39">
        <v>195273949</v>
      </c>
      <c r="H107" s="40" t="s">
        <v>127</v>
      </c>
      <c r="I107" s="39">
        <v>203878393</v>
      </c>
      <c r="J107" s="39"/>
      <c r="K107" s="39" t="s">
        <v>127</v>
      </c>
      <c r="L107" s="39"/>
      <c r="M107" s="39">
        <v>2800807</v>
      </c>
      <c r="N107" s="39"/>
      <c r="O107" s="39" t="s">
        <v>129</v>
      </c>
      <c r="P107" s="39"/>
      <c r="Q107" s="39" t="s">
        <v>128</v>
      </c>
      <c r="R107" s="26" t="s">
        <v>130</v>
      </c>
      <c r="S107" s="26" t="s">
        <v>130</v>
      </c>
      <c r="T107" s="26" t="s">
        <v>130</v>
      </c>
      <c r="U107" s="27" t="s">
        <v>130</v>
      </c>
      <c r="V107" s="28"/>
      <c r="W107" s="26" t="s">
        <v>130</v>
      </c>
      <c r="X107" s="26" t="s">
        <v>130</v>
      </c>
      <c r="Y107" s="26" t="s">
        <v>130</v>
      </c>
      <c r="Z107" s="26" t="s">
        <v>130</v>
      </c>
      <c r="AA107" s="3"/>
      <c r="AB107" s="3"/>
    </row>
    <row r="108" spans="1:28" ht="15.75">
      <c r="A108" s="1">
        <v>5</v>
      </c>
      <c r="B108" s="1">
        <v>41</v>
      </c>
      <c r="C108" s="1">
        <v>172</v>
      </c>
      <c r="D108" s="1">
        <v>387</v>
      </c>
      <c r="F108" s="2" t="s">
        <v>144</v>
      </c>
      <c r="G108" s="39">
        <v>140407775</v>
      </c>
      <c r="H108" s="40" t="s">
        <v>127</v>
      </c>
      <c r="I108" s="39">
        <v>144315257</v>
      </c>
      <c r="J108" s="39"/>
      <c r="K108" s="39" t="s">
        <v>127</v>
      </c>
      <c r="L108" s="39"/>
      <c r="M108" s="39">
        <v>2144499</v>
      </c>
      <c r="N108" s="39"/>
      <c r="O108" s="39" t="s">
        <v>129</v>
      </c>
      <c r="P108" s="39"/>
      <c r="Q108" s="39" t="s">
        <v>128</v>
      </c>
      <c r="R108" s="26" t="s">
        <v>130</v>
      </c>
      <c r="S108" s="26" t="s">
        <v>130</v>
      </c>
      <c r="T108" s="26" t="s">
        <v>130</v>
      </c>
      <c r="U108" s="27" t="s">
        <v>130</v>
      </c>
      <c r="V108" s="28"/>
      <c r="W108" s="26" t="s">
        <v>130</v>
      </c>
      <c r="X108" s="26" t="s">
        <v>130</v>
      </c>
      <c r="Y108" s="26" t="s">
        <v>130</v>
      </c>
      <c r="Z108" s="26" t="s">
        <v>130</v>
      </c>
      <c r="AA108" s="3"/>
      <c r="AB108" s="3"/>
    </row>
    <row r="109" spans="1:28" ht="15.75">
      <c r="A109" s="1">
        <v>5</v>
      </c>
      <c r="B109" s="1">
        <v>41</v>
      </c>
      <c r="C109" s="1">
        <v>172</v>
      </c>
      <c r="D109" s="1">
        <v>511</v>
      </c>
      <c r="F109" s="2" t="s">
        <v>145</v>
      </c>
      <c r="G109" s="39">
        <v>667727605</v>
      </c>
      <c r="H109" s="40" t="s">
        <v>127</v>
      </c>
      <c r="I109" s="39">
        <v>677714316</v>
      </c>
      <c r="J109" s="39"/>
      <c r="K109" s="39" t="s">
        <v>127</v>
      </c>
      <c r="L109" s="39"/>
      <c r="M109" s="39">
        <v>7900937</v>
      </c>
      <c r="N109" s="39"/>
      <c r="O109" s="39" t="s">
        <v>129</v>
      </c>
      <c r="P109" s="39"/>
      <c r="Q109" s="39" t="s">
        <v>128</v>
      </c>
      <c r="R109" s="26" t="s">
        <v>130</v>
      </c>
      <c r="S109" s="26" t="s">
        <v>130</v>
      </c>
      <c r="T109" s="26" t="s">
        <v>130</v>
      </c>
      <c r="U109" s="27" t="s">
        <v>130</v>
      </c>
      <c r="V109" s="28"/>
      <c r="W109" s="26" t="s">
        <v>130</v>
      </c>
      <c r="X109" s="26" t="s">
        <v>130</v>
      </c>
      <c r="Y109" s="26" t="s">
        <v>130</v>
      </c>
      <c r="Z109" s="26" t="s">
        <v>130</v>
      </c>
      <c r="AA109" s="3"/>
      <c r="AB109" s="3"/>
    </row>
    <row r="110" spans="7:28" ht="15.75">
      <c r="G110" s="13"/>
      <c r="H110" s="13"/>
      <c r="I110" s="13"/>
      <c r="J110" s="13"/>
      <c r="K110" s="13"/>
      <c r="L110" s="13"/>
      <c r="M110" s="13"/>
      <c r="N110" s="13"/>
      <c r="O110" s="13"/>
      <c r="P110" s="13"/>
      <c r="Q110" s="12"/>
      <c r="R110" s="26"/>
      <c r="S110" s="26"/>
      <c r="T110" s="26"/>
      <c r="U110" s="27"/>
      <c r="V110" s="28"/>
      <c r="W110" s="26"/>
      <c r="X110" s="26"/>
      <c r="Y110" s="26"/>
      <c r="Z110" s="26"/>
      <c r="AA110" s="3"/>
      <c r="AB110" s="3"/>
    </row>
    <row r="111" spans="1:28" ht="15.75">
      <c r="A111" s="1">
        <v>9</v>
      </c>
      <c r="B111" s="1">
        <v>60</v>
      </c>
      <c r="C111" s="29">
        <v>174</v>
      </c>
      <c r="D111" s="29">
        <v>0</v>
      </c>
      <c r="E111" s="2" t="s">
        <v>146</v>
      </c>
      <c r="G111" s="13">
        <f aca="true" t="shared" si="19" ref="G111:Q111">SUM(G112:G116)</f>
        <v>1037849700</v>
      </c>
      <c r="H111" s="13">
        <f t="shared" si="19"/>
        <v>995653699</v>
      </c>
      <c r="I111" s="13">
        <f t="shared" si="19"/>
        <v>988067960</v>
      </c>
      <c r="J111" s="13"/>
      <c r="K111" s="13">
        <f t="shared" si="19"/>
        <v>955321378</v>
      </c>
      <c r="L111" s="13"/>
      <c r="M111" s="13">
        <f t="shared" si="19"/>
        <v>14073875</v>
      </c>
      <c r="N111" s="13"/>
      <c r="O111" s="13">
        <f t="shared" si="19"/>
        <v>9533231</v>
      </c>
      <c r="P111" s="13"/>
      <c r="Q111" s="13">
        <f t="shared" si="19"/>
        <v>2450793</v>
      </c>
      <c r="R111" s="26">
        <f aca="true" t="shared" si="20" ref="R111:R116">ROUND((M111/$G111)*1000,2)</f>
        <v>13.56</v>
      </c>
      <c r="S111" s="26">
        <f>ROUND((O111/$G111)*1000,2)</f>
        <v>9.19</v>
      </c>
      <c r="T111" s="26">
        <f aca="true" t="shared" si="21" ref="T111:T116">ROUND((Q111/H111)*1000,2)</f>
        <v>2.46</v>
      </c>
      <c r="U111" s="27">
        <f aca="true" t="shared" si="22" ref="U111:U116">SUM(R111:T111)</f>
        <v>25.21</v>
      </c>
      <c r="V111" s="28"/>
      <c r="W111" s="26">
        <f aca="true" t="shared" si="23" ref="W111:W116">ROUND((M111/$I111)*1000,2)</f>
        <v>14.24</v>
      </c>
      <c r="X111" s="26">
        <f aca="true" t="shared" si="24" ref="X111:X116">ROUND((O111/$I111)*1000,2)</f>
        <v>9.65</v>
      </c>
      <c r="Y111" s="26">
        <f aca="true" t="shared" si="25" ref="Y111:Y116">ROUND((Q111/K111)*1000,2)</f>
        <v>2.57</v>
      </c>
      <c r="Z111" s="26">
        <f aca="true" t="shared" si="26" ref="Z111:Z116">SUM(W111:Y111)</f>
        <v>26.46</v>
      </c>
      <c r="AA111" s="3"/>
      <c r="AB111" s="3"/>
    </row>
    <row r="112" spans="1:28" ht="15.75">
      <c r="A112" s="1">
        <v>9</v>
      </c>
      <c r="B112" s="1">
        <v>60</v>
      </c>
      <c r="C112" s="29">
        <v>174</v>
      </c>
      <c r="D112" s="29">
        <v>3</v>
      </c>
      <c r="F112" s="2" t="s">
        <v>147</v>
      </c>
      <c r="G112" s="13">
        <v>95301131</v>
      </c>
      <c r="H112" s="13">
        <v>93538590</v>
      </c>
      <c r="I112" s="13">
        <v>103047369</v>
      </c>
      <c r="J112" s="13"/>
      <c r="K112" s="13">
        <v>101199511</v>
      </c>
      <c r="L112" s="13"/>
      <c r="M112" s="13">
        <v>923151</v>
      </c>
      <c r="N112" s="13"/>
      <c r="O112" s="13">
        <v>1076945</v>
      </c>
      <c r="P112" s="13"/>
      <c r="Q112" s="13">
        <v>249088</v>
      </c>
      <c r="R112" s="26">
        <f t="shared" si="20"/>
        <v>9.69</v>
      </c>
      <c r="S112" s="26">
        <f>ROUND((O112/$G112)*1000,2)</f>
        <v>11.3</v>
      </c>
      <c r="T112" s="26">
        <f t="shared" si="21"/>
        <v>2.66</v>
      </c>
      <c r="U112" s="27">
        <f t="shared" si="22"/>
        <v>23.650000000000002</v>
      </c>
      <c r="V112" s="28"/>
      <c r="W112" s="26">
        <f t="shared" si="23"/>
        <v>8.96</v>
      </c>
      <c r="X112" s="26">
        <f t="shared" si="24"/>
        <v>10.45</v>
      </c>
      <c r="Y112" s="26">
        <f t="shared" si="25"/>
        <v>2.46</v>
      </c>
      <c r="Z112" s="26">
        <f t="shared" si="26"/>
        <v>21.87</v>
      </c>
      <c r="AA112" s="3"/>
      <c r="AB112" s="3"/>
    </row>
    <row r="113" spans="1:28" ht="15.75">
      <c r="A113" s="1">
        <v>2</v>
      </c>
      <c r="B113" s="1">
        <v>60</v>
      </c>
      <c r="C113" s="29">
        <v>174</v>
      </c>
      <c r="D113" s="29">
        <v>11</v>
      </c>
      <c r="F113" s="2" t="s">
        <v>148</v>
      </c>
      <c r="G113" s="13">
        <v>181542513</v>
      </c>
      <c r="H113" s="13">
        <v>178442113</v>
      </c>
      <c r="I113" s="13">
        <v>158925008</v>
      </c>
      <c r="J113" s="13"/>
      <c r="K113" s="13">
        <v>156303438</v>
      </c>
      <c r="L113" s="13"/>
      <c r="M113" s="13">
        <v>2469568</v>
      </c>
      <c r="N113" s="13"/>
      <c r="O113" s="13">
        <v>1427376</v>
      </c>
      <c r="P113" s="13"/>
      <c r="Q113" s="13">
        <v>416543</v>
      </c>
      <c r="R113" s="26">
        <f t="shared" si="20"/>
        <v>13.6</v>
      </c>
      <c r="S113" s="26">
        <f>ROUND((O113/$G113)*1000,2)+0.01</f>
        <v>7.87</v>
      </c>
      <c r="T113" s="26">
        <f t="shared" si="21"/>
        <v>2.33</v>
      </c>
      <c r="U113" s="27">
        <f t="shared" si="22"/>
        <v>23.799999999999997</v>
      </c>
      <c r="V113" s="28"/>
      <c r="W113" s="26">
        <f t="shared" si="23"/>
        <v>15.54</v>
      </c>
      <c r="X113" s="26">
        <f t="shared" si="24"/>
        <v>8.98</v>
      </c>
      <c r="Y113" s="26">
        <f t="shared" si="25"/>
        <v>2.66</v>
      </c>
      <c r="Z113" s="26">
        <f t="shared" si="26"/>
        <v>27.18</v>
      </c>
      <c r="AA113" s="3"/>
      <c r="AB113" s="3"/>
    </row>
    <row r="114" spans="1:28" ht="15.75">
      <c r="A114" s="1">
        <v>9</v>
      </c>
      <c r="B114" s="1">
        <v>60</v>
      </c>
      <c r="C114" s="29">
        <v>174</v>
      </c>
      <c r="D114" s="29">
        <v>89</v>
      </c>
      <c r="F114" s="2" t="s">
        <v>149</v>
      </c>
      <c r="G114" s="13">
        <v>282349900</v>
      </c>
      <c r="H114" s="13">
        <v>265637440</v>
      </c>
      <c r="I114" s="13">
        <v>279452225</v>
      </c>
      <c r="J114" s="13"/>
      <c r="K114" s="13">
        <v>269455147</v>
      </c>
      <c r="L114" s="13"/>
      <c r="M114" s="13">
        <v>5100899</v>
      </c>
      <c r="N114" s="13"/>
      <c r="O114" s="13">
        <v>3093842</v>
      </c>
      <c r="P114" s="13"/>
      <c r="Q114" s="13">
        <v>655178</v>
      </c>
      <c r="R114" s="26">
        <f t="shared" si="20"/>
        <v>18.07</v>
      </c>
      <c r="S114" s="26">
        <f>ROUND((O114/$G114)*1000,2)-0.01</f>
        <v>10.950000000000001</v>
      </c>
      <c r="T114" s="26">
        <f t="shared" si="21"/>
        <v>2.47</v>
      </c>
      <c r="U114" s="27">
        <f t="shared" si="22"/>
        <v>31.490000000000002</v>
      </c>
      <c r="V114" s="28"/>
      <c r="W114" s="26">
        <f t="shared" si="23"/>
        <v>18.25</v>
      </c>
      <c r="X114" s="26">
        <f t="shared" si="24"/>
        <v>11.07</v>
      </c>
      <c r="Y114" s="26">
        <f t="shared" si="25"/>
        <v>2.43</v>
      </c>
      <c r="Z114" s="26">
        <f t="shared" si="26"/>
        <v>31.75</v>
      </c>
      <c r="AA114" s="3"/>
      <c r="AB114" s="3"/>
    </row>
    <row r="115" spans="1:28" ht="15.75">
      <c r="A115" s="1">
        <v>9</v>
      </c>
      <c r="B115" s="1">
        <v>60</v>
      </c>
      <c r="C115" s="29">
        <v>174</v>
      </c>
      <c r="D115" s="29">
        <v>293</v>
      </c>
      <c r="F115" s="2" t="s">
        <v>150</v>
      </c>
      <c r="G115" s="13">
        <v>61168396</v>
      </c>
      <c r="H115" s="13">
        <v>60146696</v>
      </c>
      <c r="I115" s="13">
        <v>59369545</v>
      </c>
      <c r="J115" s="13"/>
      <c r="K115" s="13">
        <v>58210502</v>
      </c>
      <c r="L115" s="13"/>
      <c r="M115" s="13">
        <v>813967</v>
      </c>
      <c r="N115" s="13"/>
      <c r="O115" s="13">
        <v>572323</v>
      </c>
      <c r="P115" s="13"/>
      <c r="Q115" s="13">
        <v>147747</v>
      </c>
      <c r="R115" s="26">
        <f t="shared" si="20"/>
        <v>13.31</v>
      </c>
      <c r="S115" s="26">
        <f>ROUND((O115/$G115)*1000,2)-0.01</f>
        <v>9.35</v>
      </c>
      <c r="T115" s="26">
        <f t="shared" si="21"/>
        <v>2.46</v>
      </c>
      <c r="U115" s="27">
        <f t="shared" si="22"/>
        <v>25.12</v>
      </c>
      <c r="V115" s="28"/>
      <c r="W115" s="26">
        <f t="shared" si="23"/>
        <v>13.71</v>
      </c>
      <c r="X115" s="26">
        <f t="shared" si="24"/>
        <v>9.64</v>
      </c>
      <c r="Y115" s="26">
        <f t="shared" si="25"/>
        <v>2.54</v>
      </c>
      <c r="Z115" s="26">
        <f t="shared" si="26"/>
        <v>25.89</v>
      </c>
      <c r="AA115" s="3"/>
      <c r="AB115" s="3"/>
    </row>
    <row r="116" spans="1:28" ht="15.75">
      <c r="A116" s="1">
        <v>2</v>
      </c>
      <c r="B116" s="1">
        <v>60</v>
      </c>
      <c r="C116" s="29">
        <v>174</v>
      </c>
      <c r="D116" s="29">
        <v>545</v>
      </c>
      <c r="F116" s="2" t="s">
        <v>151</v>
      </c>
      <c r="G116" s="13">
        <v>417487760</v>
      </c>
      <c r="H116" s="13">
        <v>397888860</v>
      </c>
      <c r="I116" s="13">
        <v>387273813</v>
      </c>
      <c r="J116" s="13"/>
      <c r="K116" s="13">
        <v>370152780</v>
      </c>
      <c r="L116" s="13"/>
      <c r="M116" s="13">
        <v>4766290</v>
      </c>
      <c r="N116" s="13"/>
      <c r="O116" s="13">
        <v>3362745</v>
      </c>
      <c r="P116" s="13"/>
      <c r="Q116" s="13">
        <v>982237</v>
      </c>
      <c r="R116" s="26">
        <f t="shared" si="20"/>
        <v>11.42</v>
      </c>
      <c r="S116" s="26">
        <f>ROUND((O116/$G116)*1000,2)</f>
        <v>8.05</v>
      </c>
      <c r="T116" s="26">
        <f t="shared" si="21"/>
        <v>2.47</v>
      </c>
      <c r="U116" s="27">
        <f t="shared" si="22"/>
        <v>21.939999999999998</v>
      </c>
      <c r="V116" s="28"/>
      <c r="W116" s="26">
        <f t="shared" si="23"/>
        <v>12.31</v>
      </c>
      <c r="X116" s="26">
        <f t="shared" si="24"/>
        <v>8.68</v>
      </c>
      <c r="Y116" s="26">
        <f t="shared" si="25"/>
        <v>2.65</v>
      </c>
      <c r="Z116" s="26">
        <f t="shared" si="26"/>
        <v>23.64</v>
      </c>
      <c r="AA116" s="3"/>
      <c r="AB116" s="3"/>
    </row>
    <row r="117" spans="7:28" ht="15.75">
      <c r="G117" s="13"/>
      <c r="H117" s="13"/>
      <c r="I117" s="13"/>
      <c r="J117" s="13"/>
      <c r="K117" s="13"/>
      <c r="L117" s="13"/>
      <c r="M117" s="13"/>
      <c r="N117" s="13"/>
      <c r="O117" s="13"/>
      <c r="P117" s="13"/>
      <c r="Q117" s="13"/>
      <c r="R117" s="26"/>
      <c r="S117" s="26"/>
      <c r="T117" s="26"/>
      <c r="U117" s="27"/>
      <c r="V117" s="28"/>
      <c r="W117" s="26"/>
      <c r="X117" s="26"/>
      <c r="Y117" s="26"/>
      <c r="Z117" s="26"/>
      <c r="AA117" s="3"/>
      <c r="AB117" s="3"/>
    </row>
    <row r="118" spans="1:28" ht="15.75">
      <c r="A118" s="1">
        <v>8</v>
      </c>
      <c r="B118" s="1">
        <v>44</v>
      </c>
      <c r="C118" s="29">
        <v>175</v>
      </c>
      <c r="D118" s="29">
        <v>175</v>
      </c>
      <c r="E118" s="2" t="s">
        <v>152</v>
      </c>
      <c r="G118" s="13">
        <v>439439355</v>
      </c>
      <c r="H118" s="13">
        <v>429887755</v>
      </c>
      <c r="I118" s="13">
        <v>452414253</v>
      </c>
      <c r="J118" s="13"/>
      <c r="K118" s="13">
        <v>446659925</v>
      </c>
      <c r="L118" s="13"/>
      <c r="M118" s="13">
        <v>5247875</v>
      </c>
      <c r="N118" s="13"/>
      <c r="O118" s="13">
        <v>4385859</v>
      </c>
      <c r="P118" s="13"/>
      <c r="Q118" s="13">
        <v>1047703</v>
      </c>
      <c r="R118" s="26">
        <f>ROUND((M118/$G118)*1000,2)</f>
        <v>11.94</v>
      </c>
      <c r="S118" s="26">
        <f>ROUND((O118/$G118)*1000,2)</f>
        <v>9.98</v>
      </c>
      <c r="T118" s="26">
        <f>ROUND((Q118/H118)*1000,2)</f>
        <v>2.44</v>
      </c>
      <c r="U118" s="27">
        <f>SUM(R118:T118)</f>
        <v>24.360000000000003</v>
      </c>
      <c r="V118" s="28"/>
      <c r="W118" s="26">
        <f>ROUND((M118/$I118)*1000,2)</f>
        <v>11.6</v>
      </c>
      <c r="X118" s="26">
        <f>ROUND((O118/$I118)*1000,2)</f>
        <v>9.69</v>
      </c>
      <c r="Y118" s="26">
        <f>ROUND((Q118/K118)*1000,2)</f>
        <v>2.35</v>
      </c>
      <c r="Z118" s="26">
        <f>SUM(W118:Y118)</f>
        <v>23.64</v>
      </c>
      <c r="AA118" s="3"/>
      <c r="AB118" s="3"/>
    </row>
    <row r="119" spans="1:28" ht="15.75">
      <c r="A119" s="1">
        <v>6</v>
      </c>
      <c r="B119" s="1">
        <v>18</v>
      </c>
      <c r="C119" s="29">
        <v>185</v>
      </c>
      <c r="D119" s="29">
        <v>185</v>
      </c>
      <c r="E119" s="2" t="s">
        <v>153</v>
      </c>
      <c r="G119" s="13">
        <v>518253005</v>
      </c>
      <c r="H119" s="13">
        <v>489683705</v>
      </c>
      <c r="I119" s="13">
        <v>536337151</v>
      </c>
      <c r="J119" s="13"/>
      <c r="K119" s="13">
        <v>502114886</v>
      </c>
      <c r="L119" s="13"/>
      <c r="M119" s="13">
        <v>3427275</v>
      </c>
      <c r="N119" s="13"/>
      <c r="O119" s="13">
        <v>8272734</v>
      </c>
      <c r="P119" s="13"/>
      <c r="Q119" s="13">
        <v>1162694</v>
      </c>
      <c r="R119" s="26">
        <f>ROUND((M119/$G119)*1000,2)</f>
        <v>6.61</v>
      </c>
      <c r="S119" s="26">
        <f>ROUND((O119/$G119)*1000,2)+0.01</f>
        <v>15.97</v>
      </c>
      <c r="T119" s="26">
        <f>ROUND((Q119/H119)*1000,2)</f>
        <v>2.37</v>
      </c>
      <c r="U119" s="27">
        <f>SUM(R119:T119)</f>
        <v>24.950000000000003</v>
      </c>
      <c r="V119" s="28"/>
      <c r="W119" s="26">
        <f>ROUND((M119/$I119)*1000,2)</f>
        <v>6.39</v>
      </c>
      <c r="X119" s="26">
        <f>ROUND((O119/$I119)*1000,2)</f>
        <v>15.42</v>
      </c>
      <c r="Y119" s="26">
        <f>ROUND((Q119/K119)*1000,2)</f>
        <v>2.32</v>
      </c>
      <c r="Z119" s="26">
        <f>SUM(W119:Y119)</f>
        <v>24.13</v>
      </c>
      <c r="AA119" s="3"/>
      <c r="AB119" s="3"/>
    </row>
    <row r="120" spans="1:28" ht="15.75">
      <c r="A120" s="1">
        <v>1</v>
      </c>
      <c r="B120" s="1">
        <v>13</v>
      </c>
      <c r="C120" s="29">
        <v>187</v>
      </c>
      <c r="D120" s="29">
        <v>187</v>
      </c>
      <c r="E120" s="2" t="s">
        <v>154</v>
      </c>
      <c r="G120" s="13">
        <v>496596423</v>
      </c>
      <c r="H120" s="13">
        <v>491969823</v>
      </c>
      <c r="I120" s="13">
        <v>486510086</v>
      </c>
      <c r="J120" s="13"/>
      <c r="K120" s="13">
        <v>482285425</v>
      </c>
      <c r="L120" s="13"/>
      <c r="M120" s="13">
        <v>2376530</v>
      </c>
      <c r="N120" s="13"/>
      <c r="O120" s="13">
        <v>2562476</v>
      </c>
      <c r="P120" s="13"/>
      <c r="Q120" s="13">
        <v>1109060</v>
      </c>
      <c r="R120" s="26">
        <f>ROUND((M120/$G120)*1000,2)</f>
        <v>4.79</v>
      </c>
      <c r="S120" s="26">
        <f>ROUND((O120/$G120)*1000,2)</f>
        <v>5.16</v>
      </c>
      <c r="T120" s="26">
        <f>ROUND((Q120/H120)*1000,2)</f>
        <v>2.25</v>
      </c>
      <c r="U120" s="27">
        <f>SUM(R120:T120)</f>
        <v>12.2</v>
      </c>
      <c r="V120" s="28"/>
      <c r="W120" s="26">
        <f>ROUND((M120/$I120)*1000,2)</f>
        <v>4.88</v>
      </c>
      <c r="X120" s="26">
        <f>ROUND((O120/$I120)*1000,2)</f>
        <v>5.27</v>
      </c>
      <c r="Y120" s="26">
        <f>ROUND((Q120/K120)*1000,2)</f>
        <v>2.3</v>
      </c>
      <c r="Z120" s="26">
        <f>SUM(W120:Y120)</f>
        <v>12.45</v>
      </c>
      <c r="AA120" s="3"/>
      <c r="AB120" s="3"/>
    </row>
    <row r="121" spans="1:28" ht="15.75">
      <c r="A121" s="1">
        <v>7</v>
      </c>
      <c r="B121" s="1">
        <v>14</v>
      </c>
      <c r="C121" s="29">
        <v>189</v>
      </c>
      <c r="D121" s="29">
        <v>189</v>
      </c>
      <c r="E121" s="2" t="s">
        <v>155</v>
      </c>
      <c r="G121" s="13">
        <v>382722639</v>
      </c>
      <c r="H121" s="13">
        <v>374835539</v>
      </c>
      <c r="I121" s="13">
        <v>386691124</v>
      </c>
      <c r="J121" s="13"/>
      <c r="K121" s="13">
        <v>383172949</v>
      </c>
      <c r="L121" s="13"/>
      <c r="M121" s="13">
        <v>8183763</v>
      </c>
      <c r="N121" s="13"/>
      <c r="O121" s="13">
        <v>1757309</v>
      </c>
      <c r="P121" s="13"/>
      <c r="Q121" s="13">
        <v>841615</v>
      </c>
      <c r="R121" s="26">
        <f>ROUND((M121/$G121)*1000,2)</f>
        <v>21.38</v>
      </c>
      <c r="S121" s="26">
        <f>ROUND((O121/$G121)*1000,2)</f>
        <v>4.59</v>
      </c>
      <c r="T121" s="26">
        <f>ROUND((Q121/H121)*1000,2)</f>
        <v>2.25</v>
      </c>
      <c r="U121" s="27">
        <f>SUM(R121:T121)</f>
        <v>28.22</v>
      </c>
      <c r="V121" s="28"/>
      <c r="W121" s="26">
        <f>ROUND((M121/$I121)*1000,2)</f>
        <v>21.16</v>
      </c>
      <c r="X121" s="26">
        <f>ROUND((O121/$I121)*1000,2)</f>
        <v>4.54</v>
      </c>
      <c r="Y121" s="26">
        <f>ROUND((Q121/K121)*1000,2)</f>
        <v>2.2</v>
      </c>
      <c r="Z121" s="26">
        <f>SUM(W121:Y121)</f>
        <v>27.9</v>
      </c>
      <c r="AA121" s="3"/>
      <c r="AB121" s="3"/>
    </row>
    <row r="122" spans="7:28" ht="15.75">
      <c r="G122" s="12"/>
      <c r="H122" s="41"/>
      <c r="I122" s="13"/>
      <c r="J122" s="13"/>
      <c r="K122" s="13"/>
      <c r="L122" s="13"/>
      <c r="M122" s="13"/>
      <c r="N122" s="13"/>
      <c r="O122" s="13"/>
      <c r="P122" s="13"/>
      <c r="Q122" s="13"/>
      <c r="R122" s="26"/>
      <c r="S122" s="26"/>
      <c r="T122" s="26"/>
      <c r="U122" s="27"/>
      <c r="V122" s="28"/>
      <c r="W122" s="26"/>
      <c r="X122" s="26"/>
      <c r="Y122" s="26"/>
      <c r="Z122" s="26"/>
      <c r="AA122" s="3"/>
      <c r="AB122" s="3"/>
    </row>
    <row r="123" spans="1:28" ht="15.75">
      <c r="A123" s="1">
        <v>0</v>
      </c>
      <c r="B123" s="1">
        <v>30</v>
      </c>
      <c r="C123" s="29">
        <v>191</v>
      </c>
      <c r="D123" s="29">
        <v>191</v>
      </c>
      <c r="E123" s="2" t="s">
        <v>156</v>
      </c>
      <c r="G123" s="13">
        <v>1571339584</v>
      </c>
      <c r="H123" s="13">
        <v>1562485104</v>
      </c>
      <c r="I123" s="13">
        <v>1627514700</v>
      </c>
      <c r="J123" s="13"/>
      <c r="K123" s="13">
        <v>1618622698</v>
      </c>
      <c r="L123" s="13"/>
      <c r="M123" s="13">
        <v>14688469</v>
      </c>
      <c r="N123" s="13"/>
      <c r="O123" s="13">
        <v>10087896</v>
      </c>
      <c r="P123" s="13"/>
      <c r="Q123" s="13">
        <v>3956747</v>
      </c>
      <c r="R123" s="26">
        <f aca="true" t="shared" si="27" ref="R123:R134">ROUND((M123/$G123)*1000,2)</f>
        <v>9.35</v>
      </c>
      <c r="S123" s="26">
        <f>ROUND((O123/$G123)*1000,2)</f>
        <v>6.42</v>
      </c>
      <c r="T123" s="26">
        <f aca="true" t="shared" si="28" ref="T123:T134">ROUND((Q123/H123)*1000,2)</f>
        <v>2.53</v>
      </c>
      <c r="U123" s="27">
        <f aca="true" t="shared" si="29" ref="U123:U134">SUM(R123:T123)</f>
        <v>18.3</v>
      </c>
      <c r="V123" s="28"/>
      <c r="W123" s="26">
        <f aca="true" t="shared" si="30" ref="W123:W134">ROUND((M123/$I123)*1000,2)</f>
        <v>9.03</v>
      </c>
      <c r="X123" s="26">
        <f aca="true" t="shared" si="31" ref="X123:X134">ROUND((O123/$I123)*1000,2)</f>
        <v>6.2</v>
      </c>
      <c r="Y123" s="26">
        <f aca="true" t="shared" si="32" ref="Y123:Y134">ROUND((Q123/K123)*1000,2)</f>
        <v>2.44</v>
      </c>
      <c r="Z123" s="26">
        <f aca="true" t="shared" si="33" ref="Z123:Z134">SUM(W123:Y123)</f>
        <v>17.67</v>
      </c>
      <c r="AA123" s="3"/>
      <c r="AB123" s="3"/>
    </row>
    <row r="124" spans="1:28" ht="15.75">
      <c r="A124" s="1">
        <v>0</v>
      </c>
      <c r="B124" s="1">
        <v>30</v>
      </c>
      <c r="C124" s="29">
        <v>195</v>
      </c>
      <c r="D124" s="29">
        <v>195</v>
      </c>
      <c r="E124" s="2" t="s">
        <v>157</v>
      </c>
      <c r="G124" s="13">
        <v>447518768</v>
      </c>
      <c r="H124" s="13">
        <v>437901768</v>
      </c>
      <c r="I124" s="13">
        <v>443223811</v>
      </c>
      <c r="J124" s="13"/>
      <c r="K124" s="13">
        <v>438613117</v>
      </c>
      <c r="L124" s="13"/>
      <c r="M124" s="13">
        <v>6632623</v>
      </c>
      <c r="N124" s="13"/>
      <c r="O124" s="13">
        <v>2435823</v>
      </c>
      <c r="P124" s="13"/>
      <c r="Q124" s="13">
        <v>1167482</v>
      </c>
      <c r="R124" s="26">
        <f t="shared" si="27"/>
        <v>14.82</v>
      </c>
      <c r="S124" s="26">
        <f>ROUND((O124/$G124)*1000,2)</f>
        <v>5.44</v>
      </c>
      <c r="T124" s="26">
        <f t="shared" si="28"/>
        <v>2.67</v>
      </c>
      <c r="U124" s="27">
        <f t="shared" si="29"/>
        <v>22.93</v>
      </c>
      <c r="V124" s="28"/>
      <c r="W124" s="26">
        <f t="shared" si="30"/>
        <v>14.96</v>
      </c>
      <c r="X124" s="26">
        <f t="shared" si="31"/>
        <v>5.5</v>
      </c>
      <c r="Y124" s="26">
        <f t="shared" si="32"/>
        <v>2.66</v>
      </c>
      <c r="Z124" s="26">
        <f t="shared" si="33"/>
        <v>23.12</v>
      </c>
      <c r="AA124" s="3"/>
      <c r="AB124" s="3"/>
    </row>
    <row r="125" spans="1:28" ht="15.75">
      <c r="A125" s="1">
        <v>5</v>
      </c>
      <c r="B125" s="1">
        <v>19</v>
      </c>
      <c r="C125" s="29">
        <v>199</v>
      </c>
      <c r="D125" s="29">
        <v>199</v>
      </c>
      <c r="E125" s="2" t="s">
        <v>158</v>
      </c>
      <c r="G125" s="13">
        <v>1338027400</v>
      </c>
      <c r="H125" s="13">
        <v>1297644000</v>
      </c>
      <c r="I125" s="13">
        <v>1405179017</v>
      </c>
      <c r="J125" s="13"/>
      <c r="K125" s="13">
        <v>1376728415</v>
      </c>
      <c r="L125" s="13"/>
      <c r="M125" s="13">
        <v>18680946</v>
      </c>
      <c r="N125" s="13"/>
      <c r="O125" s="13">
        <v>14099410</v>
      </c>
      <c r="P125" s="13"/>
      <c r="Q125" s="13">
        <v>3245261</v>
      </c>
      <c r="R125" s="26">
        <f t="shared" si="27"/>
        <v>13.96</v>
      </c>
      <c r="S125" s="26">
        <f>ROUND((O125/$G125)*1000,2)</f>
        <v>10.54</v>
      </c>
      <c r="T125" s="26">
        <f t="shared" si="28"/>
        <v>2.5</v>
      </c>
      <c r="U125" s="27">
        <f t="shared" si="29"/>
        <v>27</v>
      </c>
      <c r="V125" s="28"/>
      <c r="W125" s="26">
        <f t="shared" si="30"/>
        <v>13.29</v>
      </c>
      <c r="X125" s="26">
        <f t="shared" si="31"/>
        <v>10.03</v>
      </c>
      <c r="Y125" s="26">
        <f t="shared" si="32"/>
        <v>2.36</v>
      </c>
      <c r="Z125" s="26">
        <f t="shared" si="33"/>
        <v>25.68</v>
      </c>
      <c r="AA125" s="3"/>
      <c r="AB125" s="3"/>
    </row>
    <row r="126" spans="3:28" ht="15.75">
      <c r="C126" s="29"/>
      <c r="D126" s="29"/>
      <c r="G126" s="13"/>
      <c r="H126" s="13"/>
      <c r="I126" s="13"/>
      <c r="J126" s="30"/>
      <c r="K126" s="31"/>
      <c r="L126" s="13"/>
      <c r="M126" s="13"/>
      <c r="N126" s="13"/>
      <c r="O126" s="13"/>
      <c r="P126" s="13"/>
      <c r="Q126" s="13"/>
      <c r="R126" s="26"/>
      <c r="S126" s="26"/>
      <c r="T126" s="26"/>
      <c r="U126" s="27"/>
      <c r="V126" s="28"/>
      <c r="W126" s="26"/>
      <c r="X126" s="26"/>
      <c r="Y126" s="26"/>
      <c r="Z126" s="26"/>
      <c r="AA126" s="3"/>
      <c r="AB126" s="3"/>
    </row>
    <row r="127" spans="3:28" ht="15.75">
      <c r="C127" s="29"/>
      <c r="D127" s="29"/>
      <c r="E127" s="2" t="s">
        <v>159</v>
      </c>
      <c r="G127" s="31">
        <f>SUM(G128:G130)</f>
        <v>425640425</v>
      </c>
      <c r="H127" s="31">
        <f>SUM(H128:H130)</f>
        <v>332240625</v>
      </c>
      <c r="I127" s="13">
        <f>SUM(I128:I130)</f>
        <v>371089425</v>
      </c>
      <c r="J127" s="13"/>
      <c r="K127" s="13">
        <f>SUM(K128:K130)</f>
        <v>327762426</v>
      </c>
      <c r="L127" s="13"/>
      <c r="M127" s="13">
        <f>SUM(M128:M130)</f>
        <v>3732864</v>
      </c>
      <c r="N127" s="13"/>
      <c r="O127" s="13">
        <f>SUM(O128:O130)</f>
        <v>5865357</v>
      </c>
      <c r="P127" s="13"/>
      <c r="Q127" s="13">
        <f>SUM(Q128:Q130)</f>
        <v>859617</v>
      </c>
      <c r="R127" s="26">
        <f>ROUND((M127/$G127)*1000,2)</f>
        <v>8.77</v>
      </c>
      <c r="S127" s="26">
        <f>ROUND((O127/$G127)*1000,2)</f>
        <v>13.78</v>
      </c>
      <c r="T127" s="26">
        <f>ROUND((Q127/H127)*1000,2)</f>
        <v>2.59</v>
      </c>
      <c r="U127" s="27">
        <f>SUM(R127:T127)</f>
        <v>25.139999999999997</v>
      </c>
      <c r="V127" s="28"/>
      <c r="W127" s="26">
        <f>ROUND((M127/$I127)*1000,2)</f>
        <v>10.06</v>
      </c>
      <c r="X127" s="26">
        <f>ROUND((O127/$I127)*1000,2)</f>
        <v>15.81</v>
      </c>
      <c r="Y127" s="26">
        <f>ROUND((Q127/K127)*1000,2)</f>
        <v>2.62</v>
      </c>
      <c r="Z127" s="26">
        <f>SUM(W127:Y127)</f>
        <v>28.490000000000002</v>
      </c>
      <c r="AA127" s="3"/>
      <c r="AB127" s="3"/>
    </row>
    <row r="128" spans="1:28" ht="15.75">
      <c r="A128" s="1">
        <v>3</v>
      </c>
      <c r="B128" s="1">
        <v>20</v>
      </c>
      <c r="C128" s="29">
        <v>201</v>
      </c>
      <c r="D128" s="29">
        <v>201</v>
      </c>
      <c r="E128" s="1"/>
      <c r="F128" s="2" t="s">
        <v>160</v>
      </c>
      <c r="G128" s="13">
        <v>275097300</v>
      </c>
      <c r="H128" s="13">
        <v>215901600</v>
      </c>
      <c r="I128" s="13">
        <v>237190720</v>
      </c>
      <c r="J128" s="13"/>
      <c r="K128" s="13">
        <v>214362554</v>
      </c>
      <c r="L128" s="13"/>
      <c r="M128" s="13">
        <v>3157435</v>
      </c>
      <c r="N128" s="13"/>
      <c r="O128" s="13">
        <v>4555828</v>
      </c>
      <c r="P128" s="13"/>
      <c r="Q128" s="13">
        <v>570445</v>
      </c>
      <c r="R128" s="26">
        <f t="shared" si="27"/>
        <v>11.48</v>
      </c>
      <c r="S128" s="26">
        <f>ROUND((O128/$G128)*1000,2)</f>
        <v>16.56</v>
      </c>
      <c r="T128" s="26">
        <f t="shared" si="28"/>
        <v>2.64</v>
      </c>
      <c r="U128" s="27">
        <f t="shared" si="29"/>
        <v>30.68</v>
      </c>
      <c r="V128" s="28"/>
      <c r="W128" s="26">
        <f t="shared" si="30"/>
        <v>13.31</v>
      </c>
      <c r="X128" s="26">
        <f t="shared" si="31"/>
        <v>19.21</v>
      </c>
      <c r="Y128" s="26">
        <f t="shared" si="32"/>
        <v>2.66</v>
      </c>
      <c r="Z128" s="26">
        <f t="shared" si="33"/>
        <v>35.18000000000001</v>
      </c>
      <c r="AA128" s="3"/>
      <c r="AB128" s="3"/>
    </row>
    <row r="129" spans="3:28" ht="15.75">
      <c r="C129" s="29"/>
      <c r="D129" s="29"/>
      <c r="E129" s="1"/>
      <c r="F129" s="2" t="s">
        <v>161</v>
      </c>
      <c r="G129" s="13">
        <v>70992168</v>
      </c>
      <c r="H129" s="13">
        <v>66316768</v>
      </c>
      <c r="I129" s="13">
        <v>68086341</v>
      </c>
      <c r="J129" s="13"/>
      <c r="K129" s="13">
        <v>66355675</v>
      </c>
      <c r="L129" s="13"/>
      <c r="M129" s="13">
        <v>164095</v>
      </c>
      <c r="N129" s="13"/>
      <c r="O129" s="13">
        <v>687724</v>
      </c>
      <c r="P129" s="13"/>
      <c r="Q129" s="13">
        <v>163889</v>
      </c>
      <c r="R129" s="26">
        <f>ROUND((M129/$G129)*1000,2)</f>
        <v>2.31</v>
      </c>
      <c r="S129" s="26">
        <f>ROUND((O129/$G129)*1000,2)</f>
        <v>9.69</v>
      </c>
      <c r="T129" s="26">
        <f>ROUND((Q129/H129)*1000,2)</f>
        <v>2.47</v>
      </c>
      <c r="U129" s="27">
        <f>SUM(R129:T129)</f>
        <v>14.47</v>
      </c>
      <c r="V129" s="28"/>
      <c r="W129" s="26">
        <f>ROUND((M129/$I129)*1000,2)</f>
        <v>2.41</v>
      </c>
      <c r="X129" s="26">
        <f>ROUND((O129/$I129)*1000,2)</f>
        <v>10.1</v>
      </c>
      <c r="Y129" s="26">
        <f>ROUND((Q129/K129)*1000,2)</f>
        <v>2.47</v>
      </c>
      <c r="Z129" s="26">
        <f>SUM(W129:Y129)</f>
        <v>14.98</v>
      </c>
      <c r="AA129" s="3"/>
      <c r="AB129" s="3"/>
    </row>
    <row r="130" spans="3:28" ht="15.75">
      <c r="C130" s="29"/>
      <c r="D130" s="29"/>
      <c r="E130" s="1"/>
      <c r="F130" s="2" t="s">
        <v>162</v>
      </c>
      <c r="G130" s="13">
        <v>79550957</v>
      </c>
      <c r="H130" s="13">
        <v>50022257</v>
      </c>
      <c r="I130" s="13">
        <v>65812364</v>
      </c>
      <c r="J130" s="13"/>
      <c r="K130" s="13">
        <v>47044197</v>
      </c>
      <c r="L130" s="13"/>
      <c r="M130" s="13">
        <v>411334</v>
      </c>
      <c r="N130" s="13"/>
      <c r="O130" s="13">
        <v>621805</v>
      </c>
      <c r="P130" s="13"/>
      <c r="Q130" s="13">
        <v>125283</v>
      </c>
      <c r="R130" s="26">
        <f>ROUND((M130/$G130)*1000,2)</f>
        <v>5.17</v>
      </c>
      <c r="S130" s="26">
        <f>ROUND((O130/$G130)*1000,2)</f>
        <v>7.82</v>
      </c>
      <c r="T130" s="26">
        <f>ROUND((Q130/H130)*1000,2)</f>
        <v>2.5</v>
      </c>
      <c r="U130" s="27">
        <f>SUM(R130:T130)</f>
        <v>15.49</v>
      </c>
      <c r="V130" s="28"/>
      <c r="W130" s="26">
        <f>ROUND((M130/$I130)*1000,2)</f>
        <v>6.25</v>
      </c>
      <c r="X130" s="26">
        <f>ROUND((O130/$I130)*1000,2)</f>
        <v>9.45</v>
      </c>
      <c r="Y130" s="26">
        <f>ROUND((Q130/K130)*1000,2)</f>
        <v>2.66</v>
      </c>
      <c r="Z130" s="26">
        <f>SUM(W130:Y130)</f>
        <v>18.36</v>
      </c>
      <c r="AA130" s="3"/>
      <c r="AB130" s="3"/>
    </row>
    <row r="131" spans="3:28" ht="15.75">
      <c r="C131" s="29"/>
      <c r="D131" s="29"/>
      <c r="G131" s="13"/>
      <c r="H131" s="13"/>
      <c r="I131" s="13"/>
      <c r="J131" s="13"/>
      <c r="K131" s="13"/>
      <c r="L131" s="13"/>
      <c r="M131" s="13"/>
      <c r="N131" s="13"/>
      <c r="O131" s="13"/>
      <c r="P131" s="13"/>
      <c r="Q131" s="13"/>
      <c r="R131" s="26"/>
      <c r="S131" s="26"/>
      <c r="T131" s="26"/>
      <c r="U131" s="27"/>
      <c r="V131" s="28"/>
      <c r="W131" s="26"/>
      <c r="X131" s="26"/>
      <c r="Y131" s="26"/>
      <c r="Z131" s="26"/>
      <c r="AA131" s="3"/>
      <c r="AB131" s="3"/>
    </row>
    <row r="132" spans="1:28" ht="15.75">
      <c r="A132" s="1">
        <v>9</v>
      </c>
      <c r="B132" s="1">
        <v>43</v>
      </c>
      <c r="C132" s="29">
        <v>207</v>
      </c>
      <c r="D132" s="29">
        <v>0</v>
      </c>
      <c r="E132" s="2" t="s">
        <v>163</v>
      </c>
      <c r="G132" s="13">
        <f aca="true" t="shared" si="34" ref="G132:Q132">SUM(G133:G134)</f>
        <v>237989019</v>
      </c>
      <c r="H132" s="13">
        <f t="shared" si="34"/>
        <v>192880008</v>
      </c>
      <c r="I132" s="13">
        <f t="shared" si="34"/>
        <v>208657167</v>
      </c>
      <c r="J132" s="13"/>
      <c r="K132" s="13">
        <f>SUM(K133:K134)</f>
        <v>170296107</v>
      </c>
      <c r="L132" s="13"/>
      <c r="M132" s="13">
        <f t="shared" si="34"/>
        <v>2328252</v>
      </c>
      <c r="N132" s="13"/>
      <c r="O132" s="13">
        <f t="shared" si="34"/>
        <v>2140964</v>
      </c>
      <c r="P132" s="13"/>
      <c r="Q132" s="13">
        <f t="shared" si="34"/>
        <v>457231</v>
      </c>
      <c r="R132" s="26">
        <f t="shared" si="27"/>
        <v>9.78</v>
      </c>
      <c r="S132" s="26">
        <f>ROUND((O132/$G132)*1000,2)</f>
        <v>9</v>
      </c>
      <c r="T132" s="26">
        <f t="shared" si="28"/>
        <v>2.37</v>
      </c>
      <c r="U132" s="27">
        <f t="shared" si="29"/>
        <v>21.150000000000002</v>
      </c>
      <c r="V132" s="28"/>
      <c r="W132" s="26">
        <f t="shared" si="30"/>
        <v>11.16</v>
      </c>
      <c r="X132" s="26">
        <f t="shared" si="31"/>
        <v>10.26</v>
      </c>
      <c r="Y132" s="26">
        <f t="shared" si="32"/>
        <v>2.68</v>
      </c>
      <c r="Z132" s="26">
        <f t="shared" si="33"/>
        <v>24.1</v>
      </c>
      <c r="AA132" s="3"/>
      <c r="AB132" s="3"/>
    </row>
    <row r="133" spans="1:28" ht="15.75">
      <c r="A133" s="1">
        <v>9</v>
      </c>
      <c r="B133" s="1">
        <v>43</v>
      </c>
      <c r="C133" s="29">
        <v>207</v>
      </c>
      <c r="D133" s="29">
        <v>203</v>
      </c>
      <c r="F133" s="2" t="s">
        <v>164</v>
      </c>
      <c r="G133" s="13">
        <v>76488257</v>
      </c>
      <c r="H133" s="13">
        <v>75383246</v>
      </c>
      <c r="I133" s="13">
        <v>68390916</v>
      </c>
      <c r="J133" s="13"/>
      <c r="K133" s="13">
        <v>67388731</v>
      </c>
      <c r="L133" s="13"/>
      <c r="M133" s="13">
        <v>827570</v>
      </c>
      <c r="N133" s="13"/>
      <c r="O133" s="13">
        <v>801117</v>
      </c>
      <c r="P133" s="13"/>
      <c r="Q133" s="13">
        <v>176145</v>
      </c>
      <c r="R133" s="26">
        <f t="shared" si="27"/>
        <v>10.82</v>
      </c>
      <c r="S133" s="26">
        <f>ROUND((O133/$G133)*1000,2)</f>
        <v>10.47</v>
      </c>
      <c r="T133" s="26">
        <f t="shared" si="28"/>
        <v>2.34</v>
      </c>
      <c r="U133" s="27">
        <f t="shared" si="29"/>
        <v>23.63</v>
      </c>
      <c r="V133" s="28"/>
      <c r="W133" s="26">
        <f t="shared" si="30"/>
        <v>12.1</v>
      </c>
      <c r="X133" s="26">
        <f t="shared" si="31"/>
        <v>11.71</v>
      </c>
      <c r="Y133" s="26">
        <f t="shared" si="32"/>
        <v>2.61</v>
      </c>
      <c r="Z133" s="26">
        <f t="shared" si="33"/>
        <v>26.42</v>
      </c>
      <c r="AA133" s="3"/>
      <c r="AB133" s="3"/>
    </row>
    <row r="134" spans="1:28" ht="15.75">
      <c r="A134" s="1">
        <v>9</v>
      </c>
      <c r="B134" s="1">
        <v>43</v>
      </c>
      <c r="C134" s="29">
        <v>207</v>
      </c>
      <c r="D134" s="29">
        <v>299</v>
      </c>
      <c r="F134" s="2" t="s">
        <v>165</v>
      </c>
      <c r="G134" s="13">
        <v>161500762</v>
      </c>
      <c r="H134" s="13">
        <v>117496762</v>
      </c>
      <c r="I134" s="13">
        <v>140266251</v>
      </c>
      <c r="J134" s="13"/>
      <c r="K134" s="13">
        <v>102907376</v>
      </c>
      <c r="L134" s="13"/>
      <c r="M134" s="13">
        <v>1500682</v>
      </c>
      <c r="N134" s="13"/>
      <c r="O134" s="13">
        <v>1339847</v>
      </c>
      <c r="P134" s="13"/>
      <c r="Q134" s="13">
        <v>281086</v>
      </c>
      <c r="R134" s="26">
        <f t="shared" si="27"/>
        <v>9.29</v>
      </c>
      <c r="S134" s="26">
        <f>ROUND((O134/$G134)*1000,2)</f>
        <v>8.3</v>
      </c>
      <c r="T134" s="26">
        <f t="shared" si="28"/>
        <v>2.39</v>
      </c>
      <c r="U134" s="27">
        <f t="shared" si="29"/>
        <v>19.98</v>
      </c>
      <c r="V134" s="28"/>
      <c r="W134" s="26">
        <f t="shared" si="30"/>
        <v>10.7</v>
      </c>
      <c r="X134" s="26">
        <f t="shared" si="31"/>
        <v>9.55</v>
      </c>
      <c r="Y134" s="26">
        <f t="shared" si="32"/>
        <v>2.73</v>
      </c>
      <c r="Z134" s="26">
        <f t="shared" si="33"/>
        <v>22.98</v>
      </c>
      <c r="AA134" s="3"/>
      <c r="AB134" s="3"/>
    </row>
    <row r="135" spans="7:28" ht="15.75">
      <c r="G135" s="13"/>
      <c r="H135" s="13"/>
      <c r="I135" s="13"/>
      <c r="J135" s="13"/>
      <c r="K135" s="13"/>
      <c r="L135" s="13"/>
      <c r="M135" s="13"/>
      <c r="N135" s="13"/>
      <c r="O135" s="13"/>
      <c r="P135" s="13"/>
      <c r="Q135" s="12"/>
      <c r="R135" s="26"/>
      <c r="S135" s="26"/>
      <c r="T135" s="26"/>
      <c r="U135" s="27"/>
      <c r="V135" s="28"/>
      <c r="W135" s="26"/>
      <c r="X135" s="26"/>
      <c r="Y135" s="26"/>
      <c r="Z135" s="26"/>
      <c r="AA135" s="3"/>
      <c r="AB135" s="3"/>
    </row>
    <row r="136" spans="1:28" ht="15.75">
      <c r="A136" s="1">
        <v>1</v>
      </c>
      <c r="B136" s="1">
        <v>49</v>
      </c>
      <c r="C136" s="29">
        <v>208</v>
      </c>
      <c r="D136" s="29">
        <v>0</v>
      </c>
      <c r="E136" s="2" t="s">
        <v>166</v>
      </c>
      <c r="G136" s="13">
        <f aca="true" t="shared" si="35" ref="G136:Q136">SUM(G137:G142)</f>
        <v>4388920725</v>
      </c>
      <c r="H136" s="13">
        <f t="shared" si="35"/>
        <v>4355753925</v>
      </c>
      <c r="I136" s="13">
        <f t="shared" si="35"/>
        <v>4414582947</v>
      </c>
      <c r="J136" s="13"/>
      <c r="K136" s="13">
        <f t="shared" si="35"/>
        <v>4391496392</v>
      </c>
      <c r="L136" s="13"/>
      <c r="M136" s="13">
        <f t="shared" si="35"/>
        <v>25494682</v>
      </c>
      <c r="N136" s="13"/>
      <c r="O136" s="13">
        <f t="shared" si="35"/>
        <v>26838306</v>
      </c>
      <c r="P136" s="13"/>
      <c r="Q136" s="13">
        <f t="shared" si="35"/>
        <v>10902857</v>
      </c>
      <c r="R136" s="26">
        <f aca="true" t="shared" si="36" ref="R136:R142">ROUND((M136/$G136)*1000,2)</f>
        <v>5.81</v>
      </c>
      <c r="S136" s="26">
        <f aca="true" t="shared" si="37" ref="S136:S141">ROUND((O136/$G136)*1000,2)</f>
        <v>6.12</v>
      </c>
      <c r="T136" s="26">
        <f aca="true" t="shared" si="38" ref="T136:T142">ROUND((Q136/H136)*1000,2)</f>
        <v>2.5</v>
      </c>
      <c r="U136" s="27">
        <f aca="true" t="shared" si="39" ref="U136:U142">SUM(R136:T136)</f>
        <v>14.43</v>
      </c>
      <c r="V136" s="28"/>
      <c r="W136" s="26">
        <f aca="true" t="shared" si="40" ref="W136:W142">ROUND((M136/$I136)*1000,2)</f>
        <v>5.78</v>
      </c>
      <c r="X136" s="26">
        <f aca="true" t="shared" si="41" ref="X136:X142">ROUND((O136/$I136)*1000,2)</f>
        <v>6.08</v>
      </c>
      <c r="Y136" s="26">
        <f aca="true" t="shared" si="42" ref="Y136:Y142">ROUND((Q136/K136)*1000,2)</f>
        <v>2.48</v>
      </c>
      <c r="Z136" s="26">
        <f aca="true" t="shared" si="43" ref="Z136:Z142">SUM(W136:Y136)</f>
        <v>14.34</v>
      </c>
      <c r="AA136" s="3"/>
      <c r="AB136" s="3"/>
    </row>
    <row r="137" spans="1:28" ht="15.75">
      <c r="A137" s="1">
        <v>1</v>
      </c>
      <c r="B137" s="1">
        <v>49</v>
      </c>
      <c r="C137" s="29">
        <v>208</v>
      </c>
      <c r="D137" s="29">
        <v>69</v>
      </c>
      <c r="F137" s="2" t="s">
        <v>167</v>
      </c>
      <c r="G137" s="13">
        <v>93780987</v>
      </c>
      <c r="H137" s="13">
        <v>92420587</v>
      </c>
      <c r="I137" s="13">
        <v>93618294</v>
      </c>
      <c r="J137" s="13"/>
      <c r="K137" s="13">
        <v>92712576</v>
      </c>
      <c r="L137" s="13"/>
      <c r="M137" s="13">
        <v>929274</v>
      </c>
      <c r="N137" s="13"/>
      <c r="O137" s="13">
        <v>678531</v>
      </c>
      <c r="P137" s="13"/>
      <c r="Q137" s="13">
        <v>227880</v>
      </c>
      <c r="R137" s="26">
        <f t="shared" si="36"/>
        <v>9.91</v>
      </c>
      <c r="S137" s="26">
        <f>ROUND((O137/$G137)*1000,2)-0.01</f>
        <v>7.23</v>
      </c>
      <c r="T137" s="26">
        <f t="shared" si="38"/>
        <v>2.47</v>
      </c>
      <c r="U137" s="27">
        <f t="shared" si="39"/>
        <v>19.61</v>
      </c>
      <c r="V137" s="28"/>
      <c r="W137" s="26">
        <f t="shared" si="40"/>
        <v>9.93</v>
      </c>
      <c r="X137" s="26">
        <f t="shared" si="41"/>
        <v>7.25</v>
      </c>
      <c r="Y137" s="26">
        <f t="shared" si="42"/>
        <v>2.46</v>
      </c>
      <c r="Z137" s="26">
        <f t="shared" si="43"/>
        <v>19.64</v>
      </c>
      <c r="AA137" s="3"/>
      <c r="AB137" s="3"/>
    </row>
    <row r="138" spans="1:28" ht="15.75">
      <c r="A138" s="1">
        <v>1</v>
      </c>
      <c r="B138" s="1">
        <v>49</v>
      </c>
      <c r="C138" s="29">
        <v>208</v>
      </c>
      <c r="D138" s="29">
        <v>161</v>
      </c>
      <c r="F138" s="2" t="s">
        <v>168</v>
      </c>
      <c r="G138" s="13">
        <v>180421105</v>
      </c>
      <c r="H138" s="13">
        <v>176032105</v>
      </c>
      <c r="I138" s="13">
        <v>163662027</v>
      </c>
      <c r="J138" s="13"/>
      <c r="K138" s="13">
        <v>160926598</v>
      </c>
      <c r="L138" s="13"/>
      <c r="M138" s="13">
        <v>1815698</v>
      </c>
      <c r="N138" s="13"/>
      <c r="O138" s="13">
        <v>1391184</v>
      </c>
      <c r="P138" s="13"/>
      <c r="Q138" s="13">
        <v>441042</v>
      </c>
      <c r="R138" s="26">
        <f t="shared" si="36"/>
        <v>10.06</v>
      </c>
      <c r="S138" s="26">
        <f t="shared" si="37"/>
        <v>7.71</v>
      </c>
      <c r="T138" s="26">
        <f t="shared" si="38"/>
        <v>2.51</v>
      </c>
      <c r="U138" s="27">
        <f t="shared" si="39"/>
        <v>20.28</v>
      </c>
      <c r="V138" s="28"/>
      <c r="W138" s="26">
        <f t="shared" si="40"/>
        <v>11.09</v>
      </c>
      <c r="X138" s="26">
        <f t="shared" si="41"/>
        <v>8.5</v>
      </c>
      <c r="Y138" s="26">
        <f t="shared" si="42"/>
        <v>2.74</v>
      </c>
      <c r="Z138" s="26">
        <f t="shared" si="43"/>
        <v>22.33</v>
      </c>
      <c r="AA138" s="3"/>
      <c r="AB138" s="3"/>
    </row>
    <row r="139" spans="1:28" ht="15.75">
      <c r="A139" s="1">
        <v>8</v>
      </c>
      <c r="B139" s="1">
        <v>49</v>
      </c>
      <c r="C139" s="29">
        <v>208</v>
      </c>
      <c r="D139" s="29">
        <v>383</v>
      </c>
      <c r="F139" s="2" t="s">
        <v>169</v>
      </c>
      <c r="G139" s="13">
        <v>421080880</v>
      </c>
      <c r="H139" s="13">
        <v>417726780</v>
      </c>
      <c r="I139" s="13">
        <v>422413433</v>
      </c>
      <c r="J139" s="13"/>
      <c r="K139" s="13">
        <v>418923025</v>
      </c>
      <c r="L139" s="13"/>
      <c r="M139" s="13">
        <v>4634292</v>
      </c>
      <c r="N139" s="13"/>
      <c r="O139" s="13">
        <v>3581310</v>
      </c>
      <c r="P139" s="13"/>
      <c r="Q139" s="13">
        <v>977167</v>
      </c>
      <c r="R139" s="26">
        <f t="shared" si="36"/>
        <v>11.01</v>
      </c>
      <c r="S139" s="26">
        <f>ROUND((O139/$G139)*1000,2)-0.01</f>
        <v>8.5</v>
      </c>
      <c r="T139" s="26">
        <f t="shared" si="38"/>
        <v>2.34</v>
      </c>
      <c r="U139" s="27">
        <f t="shared" si="39"/>
        <v>21.849999999999998</v>
      </c>
      <c r="V139" s="28"/>
      <c r="W139" s="26">
        <f t="shared" si="40"/>
        <v>10.97</v>
      </c>
      <c r="X139" s="26">
        <f t="shared" si="41"/>
        <v>8.48</v>
      </c>
      <c r="Y139" s="26">
        <f t="shared" si="42"/>
        <v>2.33</v>
      </c>
      <c r="Z139" s="26">
        <f t="shared" si="43"/>
        <v>21.78</v>
      </c>
      <c r="AA139" s="3"/>
      <c r="AB139" s="3"/>
    </row>
    <row r="140" spans="1:28" ht="15.75">
      <c r="A140" s="1">
        <v>1</v>
      </c>
      <c r="B140" s="1">
        <v>49</v>
      </c>
      <c r="C140" s="29">
        <v>208</v>
      </c>
      <c r="D140" s="29">
        <v>419</v>
      </c>
      <c r="F140" s="2" t="s">
        <v>170</v>
      </c>
      <c r="G140" s="13">
        <v>695726325</v>
      </c>
      <c r="H140" s="13">
        <v>684763625</v>
      </c>
      <c r="I140" s="13">
        <v>648094520</v>
      </c>
      <c r="J140" s="13"/>
      <c r="K140" s="13">
        <v>637987544</v>
      </c>
      <c r="L140" s="13"/>
      <c r="M140" s="13">
        <v>5480358</v>
      </c>
      <c r="N140" s="13"/>
      <c r="O140" s="13">
        <v>5371578</v>
      </c>
      <c r="P140" s="13"/>
      <c r="Q140" s="13">
        <v>1658523</v>
      </c>
      <c r="R140" s="26">
        <f t="shared" si="36"/>
        <v>7.88</v>
      </c>
      <c r="S140" s="26">
        <f>ROUND((O140/$G140)*1000,2)</f>
        <v>7.72</v>
      </c>
      <c r="T140" s="26">
        <f t="shared" si="38"/>
        <v>2.42</v>
      </c>
      <c r="U140" s="27">
        <f t="shared" si="39"/>
        <v>18.02</v>
      </c>
      <c r="V140" s="28"/>
      <c r="W140" s="26">
        <f t="shared" si="40"/>
        <v>8.46</v>
      </c>
      <c r="X140" s="26">
        <f t="shared" si="41"/>
        <v>8.29</v>
      </c>
      <c r="Y140" s="26">
        <f t="shared" si="42"/>
        <v>2.6</v>
      </c>
      <c r="Z140" s="26">
        <f t="shared" si="43"/>
        <v>19.35</v>
      </c>
      <c r="AA140" s="3"/>
      <c r="AB140" s="3"/>
    </row>
    <row r="141" spans="1:28" ht="15.75">
      <c r="A141" s="1">
        <v>1</v>
      </c>
      <c r="B141" s="1">
        <v>49</v>
      </c>
      <c r="C141" s="29">
        <v>208</v>
      </c>
      <c r="D141" s="29">
        <v>537</v>
      </c>
      <c r="F141" s="2" t="s">
        <v>171</v>
      </c>
      <c r="G141" s="13">
        <v>966641444</v>
      </c>
      <c r="H141" s="13">
        <v>953709644</v>
      </c>
      <c r="I141" s="13">
        <v>1045355877</v>
      </c>
      <c r="J141" s="13"/>
      <c r="K141" s="13">
        <v>1039668566</v>
      </c>
      <c r="L141" s="13"/>
      <c r="M141" s="13">
        <v>3314124</v>
      </c>
      <c r="N141" s="13"/>
      <c r="O141" s="13">
        <v>3791952</v>
      </c>
      <c r="P141" s="13"/>
      <c r="Q141" s="13">
        <v>2516532</v>
      </c>
      <c r="R141" s="26">
        <f t="shared" si="36"/>
        <v>3.43</v>
      </c>
      <c r="S141" s="26">
        <f t="shared" si="37"/>
        <v>3.92</v>
      </c>
      <c r="T141" s="26">
        <f t="shared" si="38"/>
        <v>2.64</v>
      </c>
      <c r="U141" s="27">
        <f t="shared" si="39"/>
        <v>9.99</v>
      </c>
      <c r="V141" s="28"/>
      <c r="W141" s="26">
        <f t="shared" si="40"/>
        <v>3.17</v>
      </c>
      <c r="X141" s="26">
        <f t="shared" si="41"/>
        <v>3.63</v>
      </c>
      <c r="Y141" s="26">
        <f t="shared" si="42"/>
        <v>2.42</v>
      </c>
      <c r="Z141" s="26">
        <f t="shared" si="43"/>
        <v>9.219999999999999</v>
      </c>
      <c r="AA141" s="3"/>
      <c r="AB141" s="3"/>
    </row>
    <row r="142" spans="1:28" ht="15.75">
      <c r="A142" s="1">
        <v>1</v>
      </c>
      <c r="B142" s="1">
        <v>49</v>
      </c>
      <c r="C142" s="29">
        <v>208</v>
      </c>
      <c r="D142" s="29">
        <v>583</v>
      </c>
      <c r="F142" s="2" t="s">
        <v>172</v>
      </c>
      <c r="G142" s="13">
        <v>2031269984</v>
      </c>
      <c r="H142" s="13">
        <v>2031101184</v>
      </c>
      <c r="I142" s="13">
        <v>2041438796</v>
      </c>
      <c r="J142" s="13"/>
      <c r="K142" s="13">
        <v>2041278083</v>
      </c>
      <c r="L142" s="13"/>
      <c r="M142" s="13">
        <v>9320936</v>
      </c>
      <c r="N142" s="13"/>
      <c r="O142" s="13">
        <v>12023751</v>
      </c>
      <c r="P142" s="13"/>
      <c r="Q142" s="13">
        <v>5081713</v>
      </c>
      <c r="R142" s="26">
        <f t="shared" si="36"/>
        <v>4.59</v>
      </c>
      <c r="S142" s="26">
        <f>ROUND((O142/$G142)*1000,2)</f>
        <v>5.92</v>
      </c>
      <c r="T142" s="26">
        <f t="shared" si="38"/>
        <v>2.5</v>
      </c>
      <c r="U142" s="27">
        <f t="shared" si="39"/>
        <v>13.01</v>
      </c>
      <c r="V142" s="28"/>
      <c r="W142" s="26">
        <f t="shared" si="40"/>
        <v>4.57</v>
      </c>
      <c r="X142" s="26">
        <f t="shared" si="41"/>
        <v>5.89</v>
      </c>
      <c r="Y142" s="26">
        <f t="shared" si="42"/>
        <v>2.49</v>
      </c>
      <c r="Z142" s="26">
        <f t="shared" si="43"/>
        <v>12.950000000000001</v>
      </c>
      <c r="AA142" s="3"/>
      <c r="AB142" s="3"/>
    </row>
    <row r="143" spans="7:28" ht="15.75">
      <c r="G143" s="13"/>
      <c r="H143" s="13"/>
      <c r="I143" s="13"/>
      <c r="J143" s="13"/>
      <c r="K143" s="13"/>
      <c r="L143" s="13"/>
      <c r="M143" s="13"/>
      <c r="N143" s="13"/>
      <c r="O143" s="13"/>
      <c r="P143" s="13"/>
      <c r="Q143" s="13"/>
      <c r="R143" s="26"/>
      <c r="S143" s="26"/>
      <c r="T143" s="26"/>
      <c r="U143" s="27"/>
      <c r="V143" s="28"/>
      <c r="W143" s="26"/>
      <c r="X143" s="26"/>
      <c r="Y143" s="26"/>
      <c r="Z143" s="26"/>
      <c r="AA143" s="3"/>
      <c r="AB143" s="3"/>
    </row>
    <row r="144" spans="1:28" ht="15.75">
      <c r="A144" s="1">
        <v>9</v>
      </c>
      <c r="B144" s="1">
        <v>32</v>
      </c>
      <c r="C144" s="29">
        <v>211</v>
      </c>
      <c r="D144" s="29">
        <v>211</v>
      </c>
      <c r="E144" s="2" t="s">
        <v>173</v>
      </c>
      <c r="G144" s="13">
        <v>517147509</v>
      </c>
      <c r="H144" s="13">
        <v>512346609</v>
      </c>
      <c r="I144" s="13">
        <v>455567795</v>
      </c>
      <c r="J144" s="13"/>
      <c r="K144" s="13">
        <v>452400138</v>
      </c>
      <c r="L144" s="13"/>
      <c r="M144" s="13">
        <v>6740026</v>
      </c>
      <c r="N144" s="13"/>
      <c r="O144" s="13">
        <v>3606376</v>
      </c>
      <c r="P144" s="13"/>
      <c r="Q144" s="13">
        <v>1158531</v>
      </c>
      <c r="R144" s="26">
        <f aca="true" t="shared" si="44" ref="R144:R149">ROUND((M144/$G144)*1000,2)</f>
        <v>13.03</v>
      </c>
      <c r="S144" s="26">
        <f>ROUND((O144/$G144)*1000,2)+0.01</f>
        <v>6.9799999999999995</v>
      </c>
      <c r="T144" s="26">
        <f aca="true" t="shared" si="45" ref="T144:T149">ROUND((Q144/H144)*1000,2)</f>
        <v>2.26</v>
      </c>
      <c r="U144" s="27">
        <f aca="true" t="shared" si="46" ref="U144:U149">SUM(R144:T144)</f>
        <v>22.269999999999996</v>
      </c>
      <c r="V144" s="28"/>
      <c r="W144" s="26">
        <f aca="true" t="shared" si="47" ref="W144:W149">ROUND((M144/$I144)*1000,2)</f>
        <v>14.79</v>
      </c>
      <c r="X144" s="26">
        <f aca="true" t="shared" si="48" ref="X144:X149">ROUND((O144/$I144)*1000,2)</f>
        <v>7.92</v>
      </c>
      <c r="Y144" s="26">
        <f aca="true" t="shared" si="49" ref="Y144:Y149">ROUND((Q144/K144)*1000,2)</f>
        <v>2.56</v>
      </c>
      <c r="Z144" s="26">
        <f aca="true" t="shared" si="50" ref="Z144:Z149">SUM(W144:Y144)</f>
        <v>25.27</v>
      </c>
      <c r="AA144" s="3"/>
      <c r="AB144" s="3"/>
    </row>
    <row r="145" spans="1:28" ht="15.75">
      <c r="A145" s="1">
        <v>7</v>
      </c>
      <c r="B145" s="1">
        <v>50</v>
      </c>
      <c r="C145" s="29">
        <v>215</v>
      </c>
      <c r="D145" s="29">
        <v>215</v>
      </c>
      <c r="E145" s="2" t="s">
        <v>174</v>
      </c>
      <c r="G145" s="13">
        <v>671075232</v>
      </c>
      <c r="H145" s="13">
        <v>649697600</v>
      </c>
      <c r="I145" s="13">
        <v>727330612</v>
      </c>
      <c r="J145" s="13"/>
      <c r="K145" s="13">
        <v>708052893</v>
      </c>
      <c r="L145" s="13"/>
      <c r="M145" s="13">
        <v>5973279</v>
      </c>
      <c r="N145" s="13"/>
      <c r="O145" s="13">
        <v>3012316</v>
      </c>
      <c r="P145" s="13"/>
      <c r="Q145" s="13">
        <v>1643838</v>
      </c>
      <c r="R145" s="26">
        <f t="shared" si="44"/>
        <v>8.9</v>
      </c>
      <c r="S145" s="26">
        <f>ROUND((O145/$G145)*1000,2)</f>
        <v>4.49</v>
      </c>
      <c r="T145" s="26">
        <f t="shared" si="45"/>
        <v>2.53</v>
      </c>
      <c r="U145" s="27">
        <f t="shared" si="46"/>
        <v>15.92</v>
      </c>
      <c r="V145" s="28"/>
      <c r="W145" s="26">
        <f t="shared" si="47"/>
        <v>8.21</v>
      </c>
      <c r="X145" s="26">
        <f t="shared" si="48"/>
        <v>4.14</v>
      </c>
      <c r="Y145" s="26">
        <f t="shared" si="49"/>
        <v>2.32</v>
      </c>
      <c r="Z145" s="26">
        <f t="shared" si="50"/>
        <v>14.670000000000002</v>
      </c>
      <c r="AA145" s="3"/>
      <c r="AB145" s="3"/>
    </row>
    <row r="146" spans="1:28" ht="15.75">
      <c r="A146" s="1">
        <v>7</v>
      </c>
      <c r="B146" s="1">
        <v>55</v>
      </c>
      <c r="C146" s="29">
        <v>223</v>
      </c>
      <c r="D146" s="29">
        <v>223</v>
      </c>
      <c r="E146" s="2" t="s">
        <v>175</v>
      </c>
      <c r="G146" s="13">
        <v>1008191126</v>
      </c>
      <c r="H146" s="13">
        <v>992157526</v>
      </c>
      <c r="I146" s="13">
        <v>1027577053</v>
      </c>
      <c r="J146" s="13"/>
      <c r="K146" s="13">
        <v>1018926305</v>
      </c>
      <c r="L146" s="13"/>
      <c r="M146" s="13">
        <v>16082468</v>
      </c>
      <c r="N146" s="13"/>
      <c r="O146" s="13">
        <v>4188542</v>
      </c>
      <c r="P146" s="13"/>
      <c r="Q146" s="13">
        <v>2305518</v>
      </c>
      <c r="R146" s="26">
        <f t="shared" si="44"/>
        <v>15.95</v>
      </c>
      <c r="S146" s="26">
        <f>ROUND((O146/$G146)*1000,2)+0.01</f>
        <v>4.16</v>
      </c>
      <c r="T146" s="26">
        <f t="shared" si="45"/>
        <v>2.32</v>
      </c>
      <c r="U146" s="27">
        <f t="shared" si="46"/>
        <v>22.43</v>
      </c>
      <c r="V146" s="28"/>
      <c r="W146" s="26">
        <f t="shared" si="47"/>
        <v>15.65</v>
      </c>
      <c r="X146" s="26">
        <f t="shared" si="48"/>
        <v>4.08</v>
      </c>
      <c r="Y146" s="26">
        <f t="shared" si="49"/>
        <v>2.26</v>
      </c>
      <c r="Z146" s="26">
        <f t="shared" si="50"/>
        <v>21.990000000000002</v>
      </c>
      <c r="AA146" s="3"/>
      <c r="AB146" s="3"/>
    </row>
    <row r="147" spans="1:28" ht="15.75">
      <c r="A147" s="1">
        <v>7</v>
      </c>
      <c r="B147" s="1">
        <v>21</v>
      </c>
      <c r="C147" s="29">
        <v>225</v>
      </c>
      <c r="D147" s="29">
        <v>225</v>
      </c>
      <c r="E147" s="2" t="s">
        <v>176</v>
      </c>
      <c r="G147" s="13">
        <v>2781983500</v>
      </c>
      <c r="H147" s="13">
        <v>2672700100</v>
      </c>
      <c r="I147" s="13">
        <v>3029658250</v>
      </c>
      <c r="J147" s="13"/>
      <c r="K147" s="13">
        <v>2954790793</v>
      </c>
      <c r="L147" s="13"/>
      <c r="M147" s="13">
        <v>20728074</v>
      </c>
      <c r="N147" s="13"/>
      <c r="O147" s="13">
        <v>23186808</v>
      </c>
      <c r="P147" s="13"/>
      <c r="Q147" s="13">
        <v>6747842</v>
      </c>
      <c r="R147" s="26">
        <f t="shared" si="44"/>
        <v>7.45</v>
      </c>
      <c r="S147" s="26">
        <f>ROUND((O147/$G147)*1000,2)+0.01</f>
        <v>8.34</v>
      </c>
      <c r="T147" s="26">
        <f t="shared" si="45"/>
        <v>2.52</v>
      </c>
      <c r="U147" s="27">
        <f t="shared" si="46"/>
        <v>18.31</v>
      </c>
      <c r="V147" s="28"/>
      <c r="W147" s="26">
        <f t="shared" si="47"/>
        <v>6.84</v>
      </c>
      <c r="X147" s="26">
        <f t="shared" si="48"/>
        <v>7.65</v>
      </c>
      <c r="Y147" s="26">
        <f t="shared" si="49"/>
        <v>2.28</v>
      </c>
      <c r="Z147" s="26">
        <f t="shared" si="50"/>
        <v>16.77</v>
      </c>
      <c r="AA147" s="3"/>
      <c r="AB147" s="3"/>
    </row>
    <row r="148" spans="1:28" ht="15.75">
      <c r="A148" s="1">
        <v>7</v>
      </c>
      <c r="B148" s="1">
        <v>21</v>
      </c>
      <c r="C148" s="29">
        <v>227</v>
      </c>
      <c r="D148" s="29">
        <v>227</v>
      </c>
      <c r="E148" s="2" t="s">
        <v>177</v>
      </c>
      <c r="G148" s="13">
        <v>414826706</v>
      </c>
      <c r="H148" s="13">
        <v>408706900</v>
      </c>
      <c r="I148" s="13">
        <v>438130110</v>
      </c>
      <c r="J148" s="13"/>
      <c r="K148" s="13">
        <v>431707839</v>
      </c>
      <c r="L148" s="13"/>
      <c r="M148" s="13">
        <v>5226260</v>
      </c>
      <c r="N148" s="13"/>
      <c r="O148" s="13">
        <v>2322486</v>
      </c>
      <c r="P148" s="13"/>
      <c r="Q148" s="13">
        <v>998345</v>
      </c>
      <c r="R148" s="26">
        <f t="shared" si="44"/>
        <v>12.6</v>
      </c>
      <c r="S148" s="26">
        <f>ROUND((O148/$G148)*1000,2)</f>
        <v>5.6</v>
      </c>
      <c r="T148" s="26">
        <f t="shared" si="45"/>
        <v>2.44</v>
      </c>
      <c r="U148" s="27">
        <f t="shared" si="46"/>
        <v>20.64</v>
      </c>
      <c r="V148" s="28"/>
      <c r="W148" s="26">
        <f t="shared" si="47"/>
        <v>11.93</v>
      </c>
      <c r="X148" s="26">
        <f t="shared" si="48"/>
        <v>5.3</v>
      </c>
      <c r="Y148" s="26">
        <f t="shared" si="49"/>
        <v>2.31</v>
      </c>
      <c r="Z148" s="26">
        <f t="shared" si="50"/>
        <v>19.54</v>
      </c>
      <c r="AA148" s="3"/>
      <c r="AB148" s="3"/>
    </row>
    <row r="149" spans="1:28" ht="15.75">
      <c r="A149" s="1">
        <v>4</v>
      </c>
      <c r="B149" s="1">
        <v>22</v>
      </c>
      <c r="C149" s="29">
        <v>233</v>
      </c>
      <c r="D149" s="29">
        <v>233</v>
      </c>
      <c r="E149" s="2" t="s">
        <v>131</v>
      </c>
      <c r="G149" s="13">
        <v>1964944600</v>
      </c>
      <c r="H149" s="13">
        <v>1951827600</v>
      </c>
      <c r="I149" s="13">
        <v>2230170673</v>
      </c>
      <c r="J149" s="13"/>
      <c r="K149" s="13">
        <v>2222689303</v>
      </c>
      <c r="L149" s="13"/>
      <c r="M149" s="13">
        <v>19092637</v>
      </c>
      <c r="N149" s="13"/>
      <c r="O149" s="13">
        <v>12325139</v>
      </c>
      <c r="P149" s="13"/>
      <c r="Q149" s="13">
        <v>4920294</v>
      </c>
      <c r="R149" s="26">
        <f t="shared" si="44"/>
        <v>9.72</v>
      </c>
      <c r="S149" s="26">
        <f>ROUND((O149/$G149)*1000,2)</f>
        <v>6.27</v>
      </c>
      <c r="T149" s="26">
        <f t="shared" si="45"/>
        <v>2.52</v>
      </c>
      <c r="U149" s="27">
        <f t="shared" si="46"/>
        <v>18.51</v>
      </c>
      <c r="V149" s="28"/>
      <c r="W149" s="26">
        <f t="shared" si="47"/>
        <v>8.56</v>
      </c>
      <c r="X149" s="26">
        <f t="shared" si="48"/>
        <v>5.53</v>
      </c>
      <c r="Y149" s="26">
        <f t="shared" si="49"/>
        <v>2.21</v>
      </c>
      <c r="Z149" s="26">
        <f t="shared" si="50"/>
        <v>16.3</v>
      </c>
      <c r="AA149" s="3"/>
      <c r="AB149" s="3"/>
    </row>
    <row r="150" spans="7:28" ht="15.75">
      <c r="G150" s="13"/>
      <c r="H150" s="13"/>
      <c r="I150" s="13"/>
      <c r="J150" s="13"/>
      <c r="K150" s="13"/>
      <c r="L150" s="13"/>
      <c r="M150" s="13"/>
      <c r="N150" s="13"/>
      <c r="O150" s="13"/>
      <c r="P150" s="13"/>
      <c r="Q150" s="13"/>
      <c r="R150" s="26"/>
      <c r="S150" s="26"/>
      <c r="T150" s="26"/>
      <c r="U150" s="27"/>
      <c r="V150" s="28"/>
      <c r="W150" s="26"/>
      <c r="X150" s="26"/>
      <c r="Y150" s="26"/>
      <c r="Z150" s="26"/>
      <c r="AA150" s="3"/>
      <c r="AB150" s="3"/>
    </row>
    <row r="151" spans="1:28" ht="15.75">
      <c r="A151" s="1">
        <v>2</v>
      </c>
      <c r="B151" s="1">
        <v>29</v>
      </c>
      <c r="C151" s="29">
        <v>235</v>
      </c>
      <c r="D151" s="29">
        <v>235</v>
      </c>
      <c r="E151" s="2" t="s">
        <v>178</v>
      </c>
      <c r="G151" s="13">
        <v>187110628</v>
      </c>
      <c r="H151" s="13">
        <v>185028828</v>
      </c>
      <c r="I151" s="13">
        <v>185192648</v>
      </c>
      <c r="J151" s="13"/>
      <c r="K151" s="13">
        <v>183663543</v>
      </c>
      <c r="L151" s="13"/>
      <c r="M151" s="13">
        <v>1115495</v>
      </c>
      <c r="N151" s="13"/>
      <c r="O151" s="13">
        <v>1635223</v>
      </c>
      <c r="P151" s="13"/>
      <c r="Q151" s="13">
        <v>482733</v>
      </c>
      <c r="R151" s="26">
        <f>ROUND((M151/$G151)*1000,2)</f>
        <v>5.96</v>
      </c>
      <c r="S151" s="26">
        <f>ROUND((O151/$G151)*1000,2)</f>
        <v>8.74</v>
      </c>
      <c r="T151" s="26">
        <f>ROUND((Q151/H151)*1000,2)</f>
        <v>2.61</v>
      </c>
      <c r="U151" s="27">
        <f>SUM(R151:T151)</f>
        <v>17.31</v>
      </c>
      <c r="V151" s="28"/>
      <c r="W151" s="26">
        <f>ROUND((M151/$I151)*1000,2)</f>
        <v>6.02</v>
      </c>
      <c r="X151" s="26">
        <f>ROUND((O151/$I151)*1000,2)</f>
        <v>8.83</v>
      </c>
      <c r="Y151" s="26">
        <f>ROUND((Q151/K151)*1000,2)</f>
        <v>2.63</v>
      </c>
      <c r="Z151" s="26">
        <f>SUM(W151:Y151)</f>
        <v>17.48</v>
      </c>
      <c r="AA151" s="3"/>
      <c r="AB151" s="3"/>
    </row>
    <row r="152" spans="1:28" ht="15.75">
      <c r="A152" s="1">
        <v>1</v>
      </c>
      <c r="B152" s="1">
        <v>9</v>
      </c>
      <c r="C152" s="29">
        <v>236</v>
      </c>
      <c r="D152" s="29">
        <v>236</v>
      </c>
      <c r="E152" s="2" t="s">
        <v>179</v>
      </c>
      <c r="G152" s="13">
        <v>16072673</v>
      </c>
      <c r="H152" s="13">
        <v>15682073</v>
      </c>
      <c r="I152" s="13">
        <v>15212494</v>
      </c>
      <c r="J152" s="13"/>
      <c r="K152" s="13">
        <v>14853928</v>
      </c>
      <c r="L152" s="13"/>
      <c r="M152" s="13">
        <v>-5408</v>
      </c>
      <c r="N152" s="13"/>
      <c r="O152" s="13">
        <v>24531</v>
      </c>
      <c r="P152" s="13"/>
      <c r="Q152" s="13">
        <v>36699</v>
      </c>
      <c r="R152" s="26">
        <f>ROUND((M152/$G152)*1000,2)</f>
        <v>-0.34</v>
      </c>
      <c r="S152" s="26">
        <f>ROUND((O152/$G152)*1000,2)</f>
        <v>1.53</v>
      </c>
      <c r="T152" s="26">
        <f>ROUND((Q152/H152)*1000,2)</f>
        <v>2.34</v>
      </c>
      <c r="U152" s="27">
        <f>SUM(R152:T152)</f>
        <v>3.53</v>
      </c>
      <c r="V152" s="28"/>
      <c r="W152" s="26">
        <f>ROUND((M152/$I152)*1000,2)</f>
        <v>-0.36</v>
      </c>
      <c r="X152" s="26">
        <f>ROUND((O152/$I152)*1000,2)</f>
        <v>1.61</v>
      </c>
      <c r="Y152" s="26">
        <f>ROUND((Q152/K152)*1000,2)</f>
        <v>2.47</v>
      </c>
      <c r="Z152" s="26">
        <f>SUM(W152:Y152)</f>
        <v>3.72</v>
      </c>
      <c r="AA152" s="3"/>
      <c r="AB152" s="3"/>
    </row>
    <row r="153" spans="1:28" ht="15.75">
      <c r="A153" s="1">
        <v>4</v>
      </c>
      <c r="B153" s="1">
        <v>23</v>
      </c>
      <c r="C153" s="29">
        <v>238</v>
      </c>
      <c r="D153" s="29">
        <v>238</v>
      </c>
      <c r="E153" s="2" t="s">
        <v>180</v>
      </c>
      <c r="G153" s="13">
        <v>356821045</v>
      </c>
      <c r="H153" s="13">
        <v>328791345</v>
      </c>
      <c r="I153" s="13">
        <v>328872230</v>
      </c>
      <c r="J153" s="13"/>
      <c r="K153" s="13">
        <v>321576090</v>
      </c>
      <c r="L153" s="13"/>
      <c r="M153" s="13">
        <v>5924194</v>
      </c>
      <c r="N153" s="13"/>
      <c r="O153" s="13">
        <v>3001441</v>
      </c>
      <c r="P153" s="13"/>
      <c r="Q153" s="13">
        <v>813862</v>
      </c>
      <c r="R153" s="26">
        <f>ROUND((M153/$G153)*1000,2)</f>
        <v>16.6</v>
      </c>
      <c r="S153" s="26">
        <f>ROUND((O153/$G153)*1000,2)</f>
        <v>8.41</v>
      </c>
      <c r="T153" s="26">
        <f>ROUND((Q153/H153)*1000,2)</f>
        <v>2.48</v>
      </c>
      <c r="U153" s="27">
        <f>SUM(R153:T153)</f>
        <v>27.490000000000002</v>
      </c>
      <c r="V153" s="28"/>
      <c r="W153" s="26">
        <f>ROUND((M153/$I153)*1000,2)</f>
        <v>18.01</v>
      </c>
      <c r="X153" s="26">
        <f>ROUND((O153/$I153)*1000,2)</f>
        <v>9.13</v>
      </c>
      <c r="Y153" s="26">
        <f>ROUND((Q153/K153)*1000,2)</f>
        <v>2.53</v>
      </c>
      <c r="Z153" s="26">
        <f>SUM(W153:Y153)</f>
        <v>29.67</v>
      </c>
      <c r="AA153" s="3"/>
      <c r="AB153" s="3"/>
    </row>
    <row r="154" spans="1:28" ht="15.75">
      <c r="A154" s="1">
        <v>6</v>
      </c>
      <c r="B154" s="1">
        <v>24</v>
      </c>
      <c r="C154" s="29">
        <v>245</v>
      </c>
      <c r="D154" s="29">
        <v>245</v>
      </c>
      <c r="E154" s="2" t="s">
        <v>181</v>
      </c>
      <c r="G154" s="13">
        <v>388320090</v>
      </c>
      <c r="H154" s="13">
        <v>378427490</v>
      </c>
      <c r="I154" s="13">
        <v>384308478</v>
      </c>
      <c r="J154" s="13"/>
      <c r="K154" s="13">
        <v>378886188</v>
      </c>
      <c r="L154" s="13"/>
      <c r="M154" s="13">
        <v>6834221</v>
      </c>
      <c r="N154" s="13"/>
      <c r="O154" s="13">
        <v>4183360</v>
      </c>
      <c r="P154" s="13"/>
      <c r="Q154" s="13">
        <v>873228</v>
      </c>
      <c r="R154" s="26">
        <f>ROUND((M154/$G154)*1000,2)</f>
        <v>17.6</v>
      </c>
      <c r="S154" s="26">
        <f>ROUND((O154/$G154)*1000,2)</f>
        <v>10.77</v>
      </c>
      <c r="T154" s="26">
        <f>ROUND((Q154/H154)*1000,2)</f>
        <v>2.31</v>
      </c>
      <c r="U154" s="27">
        <f>SUM(R154:T154)</f>
        <v>30.68</v>
      </c>
      <c r="V154" s="28"/>
      <c r="W154" s="26">
        <f>ROUND((M154/$I154)*1000,2)</f>
        <v>17.78</v>
      </c>
      <c r="X154" s="26">
        <f>ROUND((O154/$I154)*1000,2)</f>
        <v>10.89</v>
      </c>
      <c r="Y154" s="26">
        <f>ROUND((Q154/K154)*1000,2)</f>
        <v>2.3</v>
      </c>
      <c r="Z154" s="26">
        <f>SUM(W154:Y154)</f>
        <v>30.970000000000002</v>
      </c>
      <c r="AA154" s="3"/>
      <c r="AB154" s="3"/>
    </row>
    <row r="155" spans="1:28" ht="15.75">
      <c r="A155" s="1">
        <v>6</v>
      </c>
      <c r="B155" s="1">
        <v>18</v>
      </c>
      <c r="C155" s="29">
        <v>247</v>
      </c>
      <c r="D155" s="29">
        <v>247</v>
      </c>
      <c r="E155" s="2" t="s">
        <v>182</v>
      </c>
      <c r="G155" s="13">
        <v>89400442</v>
      </c>
      <c r="H155" s="13">
        <v>80286142</v>
      </c>
      <c r="I155" s="13">
        <v>80213368</v>
      </c>
      <c r="J155" s="13"/>
      <c r="K155" s="13">
        <v>77266208</v>
      </c>
      <c r="L155" s="13"/>
      <c r="M155" s="13">
        <v>1115195</v>
      </c>
      <c r="N155" s="13"/>
      <c r="O155" s="13">
        <v>731917</v>
      </c>
      <c r="P155" s="13"/>
      <c r="Q155" s="13">
        <v>190983</v>
      </c>
      <c r="R155" s="26">
        <f>ROUND((M155/$G155)*1000,2)</f>
        <v>12.47</v>
      </c>
      <c r="S155" s="26">
        <f>ROUND((O155/$G155)*1000,2)</f>
        <v>8.19</v>
      </c>
      <c r="T155" s="26">
        <f>ROUND((Q155/H155)*1000,2)</f>
        <v>2.38</v>
      </c>
      <c r="U155" s="27">
        <f>SUM(R155:T155)</f>
        <v>23.04</v>
      </c>
      <c r="V155" s="28"/>
      <c r="W155" s="26">
        <f>ROUND((M155/$I155)*1000,2)</f>
        <v>13.9</v>
      </c>
      <c r="X155" s="26">
        <f>ROUND((O155/$I155)*1000,2)</f>
        <v>9.12</v>
      </c>
      <c r="Y155" s="26">
        <f>ROUND((Q155/K155)*1000,2)</f>
        <v>2.47</v>
      </c>
      <c r="Z155" s="26">
        <f>SUM(W155:Y155)</f>
        <v>25.49</v>
      </c>
      <c r="AA155" s="3"/>
      <c r="AB155" s="3"/>
    </row>
    <row r="156" spans="7:28" ht="15.75">
      <c r="G156" s="13"/>
      <c r="H156" s="13"/>
      <c r="I156" s="13"/>
      <c r="J156" s="13"/>
      <c r="K156" s="13"/>
      <c r="L156" s="13"/>
      <c r="M156" s="13"/>
      <c r="N156" s="13"/>
      <c r="O156" s="13"/>
      <c r="P156" s="13"/>
      <c r="Q156" s="12"/>
      <c r="R156" s="26"/>
      <c r="S156" s="26"/>
      <c r="T156" s="26"/>
      <c r="U156" s="27"/>
      <c r="V156" s="28"/>
      <c r="W156" s="26"/>
      <c r="X156" s="26"/>
      <c r="Y156" s="26"/>
      <c r="Z156" s="26"/>
      <c r="AA156" s="3"/>
      <c r="AB156" s="3"/>
    </row>
    <row r="157" spans="1:28" ht="15.75">
      <c r="A157" s="1">
        <v>5</v>
      </c>
      <c r="B157" s="1">
        <v>24</v>
      </c>
      <c r="C157" s="29">
        <v>251</v>
      </c>
      <c r="D157" s="29">
        <v>0</v>
      </c>
      <c r="E157" s="2" t="s">
        <v>183</v>
      </c>
      <c r="G157" s="13">
        <f aca="true" t="shared" si="51" ref="G157:Q157">SUM(G158:G159)</f>
        <v>705510157</v>
      </c>
      <c r="H157" s="13">
        <f t="shared" si="51"/>
        <v>657819027</v>
      </c>
      <c r="I157" s="13">
        <f t="shared" si="51"/>
        <v>645184252</v>
      </c>
      <c r="J157" s="13"/>
      <c r="K157" s="13">
        <f t="shared" si="51"/>
        <v>616965912</v>
      </c>
      <c r="L157" s="13"/>
      <c r="M157" s="13">
        <f t="shared" si="51"/>
        <v>9741176</v>
      </c>
      <c r="N157" s="13"/>
      <c r="O157" s="13">
        <f t="shared" si="51"/>
        <v>7455349</v>
      </c>
      <c r="P157" s="13"/>
      <c r="Q157" s="13">
        <f t="shared" si="51"/>
        <v>1563460</v>
      </c>
      <c r="R157" s="26">
        <f>ROUND((M157/$G157)*1000,2)</f>
        <v>13.81</v>
      </c>
      <c r="S157" s="26">
        <f>ROUND((O157/$G157)*1000,2)</f>
        <v>10.57</v>
      </c>
      <c r="T157" s="26">
        <f>ROUND((Q157/H157)*1000,2)</f>
        <v>2.38</v>
      </c>
      <c r="U157" s="27">
        <f>SUM(R157:T157)</f>
        <v>26.76</v>
      </c>
      <c r="V157" s="28"/>
      <c r="W157" s="26">
        <f>ROUND((M157/$I157)*1000,2)</f>
        <v>15.1</v>
      </c>
      <c r="X157" s="26">
        <f>ROUND((O157/$I157)*1000,2)</f>
        <v>11.56</v>
      </c>
      <c r="Y157" s="26">
        <f>ROUND((Q157/K157)*1000,2)</f>
        <v>2.53</v>
      </c>
      <c r="Z157" s="26">
        <f>SUM(W157:Y157)</f>
        <v>29.19</v>
      </c>
      <c r="AA157" s="3"/>
      <c r="AB157" s="3"/>
    </row>
    <row r="158" spans="1:28" ht="15.75">
      <c r="A158" s="1">
        <v>5</v>
      </c>
      <c r="B158" s="1">
        <v>24</v>
      </c>
      <c r="C158" s="29">
        <v>251</v>
      </c>
      <c r="D158" s="29">
        <v>129</v>
      </c>
      <c r="F158" s="2" t="s">
        <v>184</v>
      </c>
      <c r="G158" s="13">
        <v>197195832</v>
      </c>
      <c r="H158" s="13">
        <v>186959632</v>
      </c>
      <c r="I158" s="13">
        <v>171674136</v>
      </c>
      <c r="J158" s="13"/>
      <c r="K158" s="13">
        <v>163862497</v>
      </c>
      <c r="L158" s="13"/>
      <c r="M158" s="13">
        <v>2672552</v>
      </c>
      <c r="N158" s="13"/>
      <c r="O158" s="13">
        <v>1742759</v>
      </c>
      <c r="P158" s="13"/>
      <c r="Q158" s="13">
        <v>426172</v>
      </c>
      <c r="R158" s="26">
        <f>ROUND((M158/$G158)*1000,2)</f>
        <v>13.55</v>
      </c>
      <c r="S158" s="26">
        <f>ROUND((O158/$G158)*1000,2)</f>
        <v>8.84</v>
      </c>
      <c r="T158" s="26">
        <f>ROUND((Q158/H158)*1000,2)</f>
        <v>2.28</v>
      </c>
      <c r="U158" s="27">
        <f>SUM(R158:T158)</f>
        <v>24.67</v>
      </c>
      <c r="V158" s="28"/>
      <c r="W158" s="26">
        <f>ROUND((M158/$I158)*1000,2)</f>
        <v>15.57</v>
      </c>
      <c r="X158" s="26">
        <f>ROUND((O158/$I158)*1000,2)</f>
        <v>10.15</v>
      </c>
      <c r="Y158" s="26">
        <f>ROUND((Q158/K158)*1000,2)</f>
        <v>2.6</v>
      </c>
      <c r="Z158" s="26">
        <f>SUM(W158:Y158)</f>
        <v>28.32</v>
      </c>
      <c r="AA158" s="3"/>
      <c r="AB158" s="3"/>
    </row>
    <row r="159" spans="1:28" ht="15.75">
      <c r="A159" s="1">
        <v>5</v>
      </c>
      <c r="B159" s="1">
        <v>24</v>
      </c>
      <c r="C159" s="29">
        <v>251</v>
      </c>
      <c r="D159" s="29">
        <v>249</v>
      </c>
      <c r="F159" s="2" t="s">
        <v>185</v>
      </c>
      <c r="G159" s="13">
        <v>508314325</v>
      </c>
      <c r="H159" s="13">
        <v>470859395</v>
      </c>
      <c r="I159" s="13">
        <v>473510116</v>
      </c>
      <c r="J159" s="13"/>
      <c r="K159" s="13">
        <v>453103415</v>
      </c>
      <c r="L159" s="13"/>
      <c r="M159" s="13">
        <v>7068624</v>
      </c>
      <c r="N159" s="13"/>
      <c r="O159" s="13">
        <v>5712590</v>
      </c>
      <c r="P159" s="13"/>
      <c r="Q159" s="13">
        <v>1137288</v>
      </c>
      <c r="R159" s="26">
        <f>ROUND((M159/$G159)*1000,2)</f>
        <v>13.91</v>
      </c>
      <c r="S159" s="26">
        <f>ROUND((O159/$G159)*1000,2)-0.01</f>
        <v>11.23</v>
      </c>
      <c r="T159" s="26">
        <f>ROUND((Q159/H159)*1000,2)</f>
        <v>2.42</v>
      </c>
      <c r="U159" s="27">
        <f>SUM(R159:T159)</f>
        <v>27.560000000000002</v>
      </c>
      <c r="V159" s="28"/>
      <c r="W159" s="26">
        <f>ROUND((M159/$I159)*1000,2)</f>
        <v>14.93</v>
      </c>
      <c r="X159" s="26">
        <f>ROUND((O159/$I159)*1000,2)</f>
        <v>12.06</v>
      </c>
      <c r="Y159" s="26">
        <f>ROUND((Q159/K159)*1000,2)</f>
        <v>2.51</v>
      </c>
      <c r="Z159" s="26">
        <f>SUM(W159:Y159)</f>
        <v>29.5</v>
      </c>
      <c r="AA159" s="3"/>
      <c r="AB159" s="3"/>
    </row>
    <row r="160" spans="7:28" ht="15.75">
      <c r="G160" s="13"/>
      <c r="H160" s="13"/>
      <c r="I160" s="13"/>
      <c r="J160" s="13"/>
      <c r="K160" s="13"/>
      <c r="L160" s="13"/>
      <c r="M160" s="13"/>
      <c r="N160" s="13"/>
      <c r="O160" s="13"/>
      <c r="P160" s="13"/>
      <c r="Q160" s="13"/>
      <c r="R160" s="26"/>
      <c r="S160" s="26"/>
      <c r="T160" s="26"/>
      <c r="U160" s="27"/>
      <c r="V160" s="28"/>
      <c r="W160" s="26"/>
      <c r="X160" s="26"/>
      <c r="Y160" s="26"/>
      <c r="Z160" s="26"/>
      <c r="AA160" s="3"/>
      <c r="AB160" s="3"/>
    </row>
    <row r="161" spans="1:28" ht="15.75">
      <c r="A161" s="1">
        <v>2</v>
      </c>
      <c r="B161" s="1">
        <v>38</v>
      </c>
      <c r="C161" s="29">
        <v>255</v>
      </c>
      <c r="D161" s="29">
        <v>255</v>
      </c>
      <c r="E161" s="2" t="s">
        <v>186</v>
      </c>
      <c r="G161" s="13">
        <v>351948416</v>
      </c>
      <c r="H161" s="13">
        <v>242446716</v>
      </c>
      <c r="I161" s="13">
        <v>318693556</v>
      </c>
      <c r="J161" s="13"/>
      <c r="K161" s="13">
        <v>226428982</v>
      </c>
      <c r="L161" s="13"/>
      <c r="M161" s="13">
        <v>4903650</v>
      </c>
      <c r="N161" s="13"/>
      <c r="O161" s="13">
        <v>3405621</v>
      </c>
      <c r="P161" s="13"/>
      <c r="Q161" s="13">
        <v>599073</v>
      </c>
      <c r="R161" s="26">
        <f>ROUND((M161/$G161)*1000,2)</f>
        <v>13.93</v>
      </c>
      <c r="S161" s="26">
        <f>ROUND((O161/$G161)*1000,2)</f>
        <v>9.68</v>
      </c>
      <c r="T161" s="26">
        <f>ROUND((Q161/H161)*1000,2)</f>
        <v>2.47</v>
      </c>
      <c r="U161" s="27">
        <f>SUM(R161:T161)</f>
        <v>26.08</v>
      </c>
      <c r="V161" s="28"/>
      <c r="W161" s="26">
        <f>ROUND((M161/$I161)*1000,2)</f>
        <v>15.39</v>
      </c>
      <c r="X161" s="26">
        <f>ROUND((O161/$I161)*1000,2)</f>
        <v>10.69</v>
      </c>
      <c r="Y161" s="26">
        <f>ROUND((Q161/K161)*1000,2)</f>
        <v>2.65</v>
      </c>
      <c r="Z161" s="26">
        <f>SUM(W161:Y161)</f>
        <v>28.729999999999997</v>
      </c>
      <c r="AA161" s="3"/>
      <c r="AB161" s="3"/>
    </row>
    <row r="162" spans="1:28" ht="15.75">
      <c r="A162" s="1">
        <v>4</v>
      </c>
      <c r="B162" s="1">
        <v>48</v>
      </c>
      <c r="C162" s="29">
        <v>257</v>
      </c>
      <c r="D162" s="29">
        <v>257</v>
      </c>
      <c r="E162" s="2" t="s">
        <v>187</v>
      </c>
      <c r="G162" s="13">
        <v>671107054</v>
      </c>
      <c r="H162" s="13">
        <v>655384501</v>
      </c>
      <c r="I162" s="13">
        <v>747342452</v>
      </c>
      <c r="J162" s="13"/>
      <c r="K162" s="13">
        <v>731802832</v>
      </c>
      <c r="L162" s="13"/>
      <c r="M162" s="13">
        <v>4686589</v>
      </c>
      <c r="N162" s="13"/>
      <c r="O162" s="13">
        <v>3090375</v>
      </c>
      <c r="P162" s="13"/>
      <c r="Q162" s="13">
        <v>1829690</v>
      </c>
      <c r="R162" s="26">
        <f>ROUND((M162/$G162)*1000,2)</f>
        <v>6.98</v>
      </c>
      <c r="S162" s="26">
        <f>ROUND((O162/$G162)*1000,2)+0.01</f>
        <v>4.609999999999999</v>
      </c>
      <c r="T162" s="26">
        <f>ROUND((Q162/H162)*1000,2)</f>
        <v>2.79</v>
      </c>
      <c r="U162" s="27">
        <f>SUM(R162:T162)</f>
        <v>14.379999999999999</v>
      </c>
      <c r="V162" s="28"/>
      <c r="W162" s="26">
        <f>ROUND((M162/$I162)*1000,2)</f>
        <v>6.27</v>
      </c>
      <c r="X162" s="26">
        <f>ROUND((O162/$I162)*1000,2)</f>
        <v>4.14</v>
      </c>
      <c r="Y162" s="26">
        <f>ROUND((Q162/K162)*1000,2)</f>
        <v>2.5</v>
      </c>
      <c r="Z162" s="26">
        <f>SUM(W162:Y162)</f>
        <v>12.91</v>
      </c>
      <c r="AA162" s="3"/>
      <c r="AB162" s="3"/>
    </row>
    <row r="163" spans="1:28" ht="15.75">
      <c r="A163" s="1">
        <v>5</v>
      </c>
      <c r="B163" s="1">
        <v>41</v>
      </c>
      <c r="C163" s="29">
        <v>259</v>
      </c>
      <c r="D163" s="29">
        <v>259</v>
      </c>
      <c r="E163" s="2" t="s">
        <v>188</v>
      </c>
      <c r="G163" s="13">
        <v>1189860465</v>
      </c>
      <c r="H163" s="13">
        <v>1171097165</v>
      </c>
      <c r="I163" s="13">
        <v>1203948447</v>
      </c>
      <c r="J163" s="13"/>
      <c r="K163" s="13">
        <v>1195624032</v>
      </c>
      <c r="L163" s="13"/>
      <c r="M163" s="13">
        <v>15692397</v>
      </c>
      <c r="N163" s="13"/>
      <c r="O163" s="13">
        <v>8813937</v>
      </c>
      <c r="P163" s="13"/>
      <c r="Q163" s="13">
        <v>2967668</v>
      </c>
      <c r="R163" s="26">
        <f>ROUND((M163/$G163)*1000,2)</f>
        <v>13.19</v>
      </c>
      <c r="S163" s="26">
        <f>ROUND((O163/$G163)*1000,2)</f>
        <v>7.41</v>
      </c>
      <c r="T163" s="26">
        <f>ROUND((Q163/H163)*1000,2)</f>
        <v>2.53</v>
      </c>
      <c r="U163" s="27">
        <f>SUM(R163:T163)</f>
        <v>23.130000000000003</v>
      </c>
      <c r="V163" s="28"/>
      <c r="W163" s="26">
        <f>ROUND((M163/$I163)*1000,2)</f>
        <v>13.03</v>
      </c>
      <c r="X163" s="26">
        <f>ROUND((O163/$I163)*1000,2)</f>
        <v>7.32</v>
      </c>
      <c r="Y163" s="26">
        <f>ROUND((Q163/K163)*1000,2)</f>
        <v>2.48</v>
      </c>
      <c r="Z163" s="26">
        <f>SUM(W163:Y163)</f>
        <v>22.830000000000002</v>
      </c>
      <c r="AA163" s="3"/>
      <c r="AB163" s="3"/>
    </row>
    <row r="164" spans="7:28" ht="15.75">
      <c r="G164" s="13"/>
      <c r="H164" s="13"/>
      <c r="I164" s="13"/>
      <c r="J164" s="13"/>
      <c r="K164" s="13"/>
      <c r="L164" s="13"/>
      <c r="M164" s="13"/>
      <c r="N164" s="13"/>
      <c r="O164" s="13"/>
      <c r="P164" s="13"/>
      <c r="Q164" s="12"/>
      <c r="R164" s="26"/>
      <c r="S164" s="26"/>
      <c r="T164" s="26"/>
      <c r="U164" s="27"/>
      <c r="V164" s="28"/>
      <c r="W164" s="26"/>
      <c r="X164" s="26"/>
      <c r="Y164" s="26"/>
      <c r="Z164" s="26"/>
      <c r="AA164" s="3"/>
      <c r="AB164" s="3"/>
    </row>
    <row r="165" spans="1:28" ht="24.75" customHeight="1">
      <c r="A165" s="1">
        <v>5</v>
      </c>
      <c r="B165" s="1">
        <v>41</v>
      </c>
      <c r="C165" s="1">
        <v>260</v>
      </c>
      <c r="D165" s="1">
        <v>0</v>
      </c>
      <c r="E165" s="2" t="s">
        <v>189</v>
      </c>
      <c r="G165" s="39">
        <f>SUM(G166:G167)</f>
        <v>884624700</v>
      </c>
      <c r="H165" s="40" t="s">
        <v>127</v>
      </c>
      <c r="I165" s="39">
        <f>SUM(I166:I167)</f>
        <v>911906882</v>
      </c>
      <c r="J165" s="39"/>
      <c r="K165" s="39" t="s">
        <v>127</v>
      </c>
      <c r="L165" s="39"/>
      <c r="M165" s="39">
        <f>SUM(M166:M167)</f>
        <v>13910558</v>
      </c>
      <c r="N165" s="39"/>
      <c r="O165" s="39" t="s">
        <v>129</v>
      </c>
      <c r="P165" s="39"/>
      <c r="Q165" s="39" t="s">
        <v>128</v>
      </c>
      <c r="R165" s="26" t="s">
        <v>130</v>
      </c>
      <c r="S165" s="26" t="s">
        <v>130</v>
      </c>
      <c r="T165" s="26" t="s">
        <v>130</v>
      </c>
      <c r="U165" s="27" t="s">
        <v>130</v>
      </c>
      <c r="V165" s="28"/>
      <c r="W165" s="26" t="s">
        <v>130</v>
      </c>
      <c r="X165" s="26" t="s">
        <v>130</v>
      </c>
      <c r="Y165" s="26" t="s">
        <v>130</v>
      </c>
      <c r="Z165" s="26" t="s">
        <v>130</v>
      </c>
      <c r="AA165" s="3"/>
      <c r="AB165" s="3"/>
    </row>
    <row r="166" spans="1:28" ht="15.75">
      <c r="A166" s="1">
        <v>5</v>
      </c>
      <c r="B166" s="1">
        <v>41</v>
      </c>
      <c r="C166" s="1">
        <v>260</v>
      </c>
      <c r="D166" s="1">
        <v>71</v>
      </c>
      <c r="F166" s="2" t="s">
        <v>86</v>
      </c>
      <c r="G166" s="39">
        <v>257165025</v>
      </c>
      <c r="H166" s="40" t="s">
        <v>127</v>
      </c>
      <c r="I166" s="39">
        <v>277018066</v>
      </c>
      <c r="J166" s="39"/>
      <c r="K166" s="39" t="s">
        <v>127</v>
      </c>
      <c r="L166" s="39"/>
      <c r="M166" s="39">
        <v>6210015</v>
      </c>
      <c r="N166" s="39"/>
      <c r="O166" s="39" t="s">
        <v>129</v>
      </c>
      <c r="P166" s="39"/>
      <c r="Q166" s="39" t="s">
        <v>128</v>
      </c>
      <c r="R166" s="26" t="s">
        <v>130</v>
      </c>
      <c r="S166" s="26" t="s">
        <v>130</v>
      </c>
      <c r="T166" s="26" t="s">
        <v>130</v>
      </c>
      <c r="U166" s="27" t="s">
        <v>130</v>
      </c>
      <c r="V166" s="28"/>
      <c r="W166" s="26" t="s">
        <v>130</v>
      </c>
      <c r="X166" s="26" t="s">
        <v>130</v>
      </c>
      <c r="Y166" s="26" t="s">
        <v>130</v>
      </c>
      <c r="Z166" s="26" t="s">
        <v>130</v>
      </c>
      <c r="AA166" s="3"/>
      <c r="AB166" s="3"/>
    </row>
    <row r="167" spans="1:28" ht="15.75">
      <c r="A167" s="1">
        <v>5</v>
      </c>
      <c r="B167" s="1">
        <v>41</v>
      </c>
      <c r="C167" s="1">
        <v>260</v>
      </c>
      <c r="D167" s="1">
        <v>259</v>
      </c>
      <c r="F167" s="2" t="s">
        <v>188</v>
      </c>
      <c r="G167" s="39">
        <v>627459675</v>
      </c>
      <c r="H167" s="40" t="s">
        <v>127</v>
      </c>
      <c r="I167" s="39">
        <v>634888816</v>
      </c>
      <c r="J167" s="39"/>
      <c r="K167" s="39" t="s">
        <v>127</v>
      </c>
      <c r="L167" s="39"/>
      <c r="M167" s="39">
        <v>7700543</v>
      </c>
      <c r="N167" s="39"/>
      <c r="O167" s="39" t="s">
        <v>129</v>
      </c>
      <c r="P167" s="39"/>
      <c r="Q167" s="39" t="s">
        <v>128</v>
      </c>
      <c r="R167" s="26" t="s">
        <v>130</v>
      </c>
      <c r="S167" s="26" t="s">
        <v>130</v>
      </c>
      <c r="T167" s="26" t="s">
        <v>130</v>
      </c>
      <c r="U167" s="27" t="s">
        <v>130</v>
      </c>
      <c r="V167" s="28"/>
      <c r="W167" s="26" t="s">
        <v>130</v>
      </c>
      <c r="X167" s="26" t="s">
        <v>130</v>
      </c>
      <c r="Y167" s="26" t="s">
        <v>130</v>
      </c>
      <c r="Z167" s="26" t="s">
        <v>130</v>
      </c>
      <c r="AA167" s="3"/>
      <c r="AB167" s="3"/>
    </row>
    <row r="168" spans="7:28" ht="15.75">
      <c r="G168" s="13"/>
      <c r="H168" s="13"/>
      <c r="I168" s="13"/>
      <c r="J168" s="13"/>
      <c r="K168" s="13"/>
      <c r="L168" s="13"/>
      <c r="M168" s="13"/>
      <c r="N168" s="13"/>
      <c r="O168" s="13"/>
      <c r="P168" s="13"/>
      <c r="Q168" s="12"/>
      <c r="R168" s="26"/>
      <c r="S168" s="26"/>
      <c r="T168" s="26"/>
      <c r="U168" s="27"/>
      <c r="V168" s="28"/>
      <c r="W168" s="26"/>
      <c r="X168" s="26"/>
      <c r="Y168" s="26"/>
      <c r="Z168" s="26"/>
      <c r="AA168" s="3"/>
      <c r="AB168" s="3"/>
    </row>
    <row r="169" spans="1:28" ht="15.75">
      <c r="A169" s="1">
        <v>6</v>
      </c>
      <c r="B169" s="1">
        <v>15</v>
      </c>
      <c r="C169" s="29">
        <v>261</v>
      </c>
      <c r="D169" s="29">
        <v>261</v>
      </c>
      <c r="E169" s="2" t="s">
        <v>190</v>
      </c>
      <c r="G169" s="13">
        <v>1573447531</v>
      </c>
      <c r="H169" s="13">
        <v>1508358731</v>
      </c>
      <c r="I169" s="13">
        <v>1753149538</v>
      </c>
      <c r="J169" s="13"/>
      <c r="K169" s="13">
        <v>1699094111</v>
      </c>
      <c r="L169" s="13"/>
      <c r="M169" s="13">
        <v>20290727</v>
      </c>
      <c r="N169" s="13"/>
      <c r="O169" s="13">
        <v>15068505</v>
      </c>
      <c r="P169" s="13"/>
      <c r="Q169" s="13">
        <v>3555860</v>
      </c>
      <c r="R169" s="26">
        <f>ROUND((M169/$G169)*1000,2)</f>
        <v>12.9</v>
      </c>
      <c r="S169" s="26">
        <f>ROUND((O169/$G169)*1000,2)-0.01</f>
        <v>9.57</v>
      </c>
      <c r="T169" s="26">
        <f>ROUND((Q169/H169)*1000,2)</f>
        <v>2.36</v>
      </c>
      <c r="U169" s="27">
        <f>SUM(R169:T169)</f>
        <v>24.83</v>
      </c>
      <c r="V169" s="28"/>
      <c r="W169" s="26">
        <f>ROUND((M169/$I169)*1000,2)</f>
        <v>11.57</v>
      </c>
      <c r="X169" s="26">
        <f>ROUND((O169/$I169)*1000,2)</f>
        <v>8.6</v>
      </c>
      <c r="Y169" s="26">
        <f>ROUND((Q169/K169)*1000,2)</f>
        <v>2.09</v>
      </c>
      <c r="Z169" s="26">
        <f>SUM(W169:Y169)</f>
        <v>22.26</v>
      </c>
      <c r="AA169" s="3"/>
      <c r="AB169" s="3"/>
    </row>
    <row r="170" spans="1:28" ht="15.75">
      <c r="A170" s="1">
        <v>6</v>
      </c>
      <c r="B170" s="1">
        <v>66</v>
      </c>
      <c r="C170" s="29">
        <v>263</v>
      </c>
      <c r="D170" s="29">
        <v>263</v>
      </c>
      <c r="E170" s="2" t="s">
        <v>191</v>
      </c>
      <c r="G170" s="13">
        <v>609948415</v>
      </c>
      <c r="H170" s="13">
        <v>582065615</v>
      </c>
      <c r="I170" s="13">
        <v>637468787</v>
      </c>
      <c r="J170" s="13"/>
      <c r="K170" s="13">
        <v>629282286</v>
      </c>
      <c r="L170" s="13"/>
      <c r="M170" s="13">
        <v>12862749</v>
      </c>
      <c r="N170" s="13"/>
      <c r="O170" s="13">
        <v>5448187</v>
      </c>
      <c r="P170" s="13"/>
      <c r="Q170" s="13">
        <v>1478163</v>
      </c>
      <c r="R170" s="26">
        <f>ROUND((M170/$G170)*1000,2)</f>
        <v>21.09</v>
      </c>
      <c r="S170" s="26">
        <f>ROUND((O170/$G170)*1000,2)</f>
        <v>8.93</v>
      </c>
      <c r="T170" s="26">
        <f>ROUND((Q170/H170)*1000,2)</f>
        <v>2.54</v>
      </c>
      <c r="U170" s="27">
        <f>SUM(R170:T170)</f>
        <v>32.56</v>
      </c>
      <c r="V170" s="28"/>
      <c r="W170" s="26">
        <f>ROUND((M170/$I170)*1000,2)</f>
        <v>20.18</v>
      </c>
      <c r="X170" s="26">
        <f>ROUND((O170/$I170)*1000,2)</f>
        <v>8.55</v>
      </c>
      <c r="Y170" s="26">
        <f>ROUND((Q170/K170)*1000,2)</f>
        <v>2.35</v>
      </c>
      <c r="Z170" s="26">
        <f>SUM(W170:Y170)</f>
        <v>31.080000000000002</v>
      </c>
      <c r="AA170" s="3"/>
      <c r="AB170" s="3"/>
    </row>
    <row r="171" spans="1:28" ht="15.75">
      <c r="A171" s="1">
        <v>5</v>
      </c>
      <c r="B171" s="1">
        <v>27</v>
      </c>
      <c r="C171" s="29">
        <v>267</v>
      </c>
      <c r="D171" s="29">
        <v>267</v>
      </c>
      <c r="E171" s="2" t="s">
        <v>192</v>
      </c>
      <c r="G171" s="13">
        <v>2570693633</v>
      </c>
      <c r="H171" s="13">
        <v>2439052133</v>
      </c>
      <c r="I171" s="13">
        <v>2666184863</v>
      </c>
      <c r="J171" s="13"/>
      <c r="K171" s="13">
        <v>2611854054</v>
      </c>
      <c r="L171" s="13"/>
      <c r="M171" s="13">
        <v>27672029</v>
      </c>
      <c r="N171" s="13"/>
      <c r="O171" s="13">
        <v>19480584</v>
      </c>
      <c r="P171" s="13"/>
      <c r="Q171" s="13">
        <v>6067148</v>
      </c>
      <c r="R171" s="26">
        <f>ROUND((M171/$G171)*1000,2)</f>
        <v>10.76</v>
      </c>
      <c r="S171" s="26">
        <f>ROUND((O171/$G171)*1000,2)</f>
        <v>7.58</v>
      </c>
      <c r="T171" s="26">
        <f>ROUND((Q171/H171)*1000,2)</f>
        <v>2.49</v>
      </c>
      <c r="U171" s="27">
        <f>SUM(R171:T171)</f>
        <v>20.83</v>
      </c>
      <c r="V171" s="28"/>
      <c r="W171" s="26">
        <f>ROUND((M171/$I171)*1000,2)</f>
        <v>10.38</v>
      </c>
      <c r="X171" s="26">
        <f>ROUND((O171/$I171)*1000,2)</f>
        <v>7.31</v>
      </c>
      <c r="Y171" s="26">
        <f>ROUND((Q171/K171)*1000,2)</f>
        <v>2.32</v>
      </c>
      <c r="Z171" s="26">
        <f>SUM(W171:Y171)</f>
        <v>20.01</v>
      </c>
      <c r="AA171" s="3"/>
      <c r="AB171" s="3"/>
    </row>
    <row r="172" spans="7:28" ht="15.75">
      <c r="G172" s="13"/>
      <c r="H172" s="13"/>
      <c r="I172" s="13"/>
      <c r="J172" s="13"/>
      <c r="K172" s="13"/>
      <c r="L172" s="13"/>
      <c r="M172" s="13"/>
      <c r="N172" s="13"/>
      <c r="O172" s="13"/>
      <c r="P172" s="13"/>
      <c r="Q172" s="13"/>
      <c r="R172" s="26"/>
      <c r="S172" s="26"/>
      <c r="T172" s="26"/>
      <c r="U172" s="27"/>
      <c r="V172" s="28"/>
      <c r="W172" s="26"/>
      <c r="X172" s="26"/>
      <c r="Y172" s="26"/>
      <c r="Z172" s="26"/>
      <c r="AA172" s="3"/>
      <c r="AB172" s="3"/>
    </row>
    <row r="173" spans="1:28" ht="15.75">
      <c r="A173" s="1">
        <v>0</v>
      </c>
      <c r="B173" s="1">
        <v>2</v>
      </c>
      <c r="C173" s="29">
        <v>269</v>
      </c>
      <c r="D173" s="29">
        <v>0</v>
      </c>
      <c r="E173" s="2" t="s">
        <v>193</v>
      </c>
      <c r="G173" s="13">
        <f aca="true" t="shared" si="52" ref="G173:Q173">SUM(G174:G176)</f>
        <v>2526175989</v>
      </c>
      <c r="H173" s="13">
        <f t="shared" si="52"/>
        <v>2507737145</v>
      </c>
      <c r="I173" s="13">
        <f t="shared" si="52"/>
        <v>2634080123</v>
      </c>
      <c r="J173" s="13"/>
      <c r="K173" s="13">
        <f t="shared" si="52"/>
        <v>2619710070</v>
      </c>
      <c r="L173" s="13"/>
      <c r="M173" s="13">
        <f t="shared" si="52"/>
        <v>13853847</v>
      </c>
      <c r="N173" s="13"/>
      <c r="O173" s="13">
        <f t="shared" si="52"/>
        <v>15926323</v>
      </c>
      <c r="P173" s="13"/>
      <c r="Q173" s="13">
        <f t="shared" si="52"/>
        <v>6679055</v>
      </c>
      <c r="R173" s="26">
        <f>ROUND((M173/$G173)*1000,2)</f>
        <v>5.48</v>
      </c>
      <c r="S173" s="26">
        <f>ROUND((O173/$G173)*1000,2)</f>
        <v>6.3</v>
      </c>
      <c r="T173" s="26">
        <f>ROUND((Q173/H173)*1000,2)</f>
        <v>2.66</v>
      </c>
      <c r="U173" s="27">
        <f>SUM(R173:T173)</f>
        <v>14.440000000000001</v>
      </c>
      <c r="V173" s="28"/>
      <c r="W173" s="26">
        <f>ROUND((M173/$I173)*1000,2)</f>
        <v>5.26</v>
      </c>
      <c r="X173" s="26">
        <f>ROUND((O173/$I173)*1000,2)</f>
        <v>6.05</v>
      </c>
      <c r="Y173" s="26">
        <f>ROUND((Q173/K173)*1000,2)</f>
        <v>2.55</v>
      </c>
      <c r="Z173" s="26">
        <f>SUM(W173:Y173)</f>
        <v>13.86</v>
      </c>
      <c r="AA173" s="3"/>
      <c r="AB173" s="3"/>
    </row>
    <row r="174" spans="1:28" ht="15.75">
      <c r="A174" s="1">
        <v>0</v>
      </c>
      <c r="B174" s="1">
        <v>2</v>
      </c>
      <c r="C174" s="29">
        <v>269</v>
      </c>
      <c r="D174" s="29">
        <v>87</v>
      </c>
      <c r="F174" s="2" t="s">
        <v>194</v>
      </c>
      <c r="G174" s="13">
        <v>383956548</v>
      </c>
      <c r="H174" s="13">
        <v>382275504</v>
      </c>
      <c r="I174" s="13">
        <v>400250708</v>
      </c>
      <c r="J174" s="13"/>
      <c r="K174" s="13">
        <v>398436973</v>
      </c>
      <c r="L174" s="13"/>
      <c r="M174" s="13">
        <v>1580598</v>
      </c>
      <c r="N174" s="13"/>
      <c r="O174" s="13">
        <v>2694534</v>
      </c>
      <c r="P174" s="13"/>
      <c r="Q174" s="13">
        <v>992220</v>
      </c>
      <c r="R174" s="26">
        <f>ROUND((M174/$G174)*1000,2)</f>
        <v>4.12</v>
      </c>
      <c r="S174" s="26">
        <f>ROUND((O174/$G174)*1000,2)-0.01</f>
        <v>7.01</v>
      </c>
      <c r="T174" s="26">
        <f>ROUND((Q174/H174)*1000,2)</f>
        <v>2.6</v>
      </c>
      <c r="U174" s="27">
        <f>SUM(R174:T174)</f>
        <v>13.729999999999999</v>
      </c>
      <c r="V174" s="28"/>
      <c r="W174" s="26">
        <f>ROUND((M174/$I174)*1000,2)</f>
        <v>3.95</v>
      </c>
      <c r="X174" s="26">
        <f>ROUND((O174/$I174)*1000,2)</f>
        <v>6.73</v>
      </c>
      <c r="Y174" s="26">
        <f>ROUND((Q174/K174)*1000,2)</f>
        <v>2.49</v>
      </c>
      <c r="Z174" s="26">
        <f>SUM(W174:Y174)</f>
        <v>13.17</v>
      </c>
      <c r="AA174" s="3"/>
      <c r="AB174" s="3"/>
    </row>
    <row r="175" spans="1:28" ht="15.75">
      <c r="A175" s="1">
        <v>0</v>
      </c>
      <c r="B175" s="1">
        <v>2</v>
      </c>
      <c r="C175" s="29">
        <v>269</v>
      </c>
      <c r="D175" s="29">
        <v>347</v>
      </c>
      <c r="F175" s="2" t="s">
        <v>195</v>
      </c>
      <c r="G175" s="13">
        <v>1745511622</v>
      </c>
      <c r="H175" s="13">
        <v>1737052322</v>
      </c>
      <c r="I175" s="13">
        <v>1842872775</v>
      </c>
      <c r="J175" s="13"/>
      <c r="K175" s="13">
        <v>1834376510</v>
      </c>
      <c r="L175" s="13"/>
      <c r="M175" s="13">
        <v>10467280</v>
      </c>
      <c r="N175" s="13"/>
      <c r="O175" s="13">
        <v>10795462</v>
      </c>
      <c r="P175" s="13"/>
      <c r="Q175" s="13">
        <v>4600778</v>
      </c>
      <c r="R175" s="26">
        <f>ROUND((M175/$G175)*1000,2)</f>
        <v>6</v>
      </c>
      <c r="S175" s="26">
        <f>ROUND((O175/$G175)*1000,2)</f>
        <v>6.18</v>
      </c>
      <c r="T175" s="26">
        <f>ROUND((Q175/H175)*1000,2)</f>
        <v>2.65</v>
      </c>
      <c r="U175" s="27">
        <f>SUM(R175:T175)</f>
        <v>14.83</v>
      </c>
      <c r="V175" s="28"/>
      <c r="W175" s="26">
        <f>ROUND((M175/$I175)*1000,2)</f>
        <v>5.68</v>
      </c>
      <c r="X175" s="26">
        <f>ROUND((O175/$I175)*1000,2)</f>
        <v>5.86</v>
      </c>
      <c r="Y175" s="26">
        <f>ROUND((Q175/K175)*1000,2)</f>
        <v>2.51</v>
      </c>
      <c r="Z175" s="26">
        <f>SUM(W175:Y175)</f>
        <v>14.049999999999999</v>
      </c>
      <c r="AA175" s="3"/>
      <c r="AB175" s="3"/>
    </row>
    <row r="176" spans="1:28" ht="15.75">
      <c r="A176" s="1">
        <v>1</v>
      </c>
      <c r="B176" s="1">
        <v>2</v>
      </c>
      <c r="C176" s="29">
        <v>269</v>
      </c>
      <c r="D176" s="29">
        <v>483</v>
      </c>
      <c r="F176" s="2" t="s">
        <v>196</v>
      </c>
      <c r="G176" s="13">
        <v>396707819</v>
      </c>
      <c r="H176" s="13">
        <v>388409319</v>
      </c>
      <c r="I176" s="13">
        <v>390956640</v>
      </c>
      <c r="J176" s="13"/>
      <c r="K176" s="13">
        <v>386896587</v>
      </c>
      <c r="L176" s="13"/>
      <c r="M176" s="13">
        <v>1805969</v>
      </c>
      <c r="N176" s="13"/>
      <c r="O176" s="13">
        <v>2436327</v>
      </c>
      <c r="P176" s="13"/>
      <c r="Q176" s="13">
        <v>1086057</v>
      </c>
      <c r="R176" s="26">
        <f>ROUND((M176/$G176)*1000,2)</f>
        <v>4.55</v>
      </c>
      <c r="S176" s="26">
        <f>ROUND((O176/$G176)*1000,2)</f>
        <v>6.14</v>
      </c>
      <c r="T176" s="26">
        <f>ROUND((Q176/H176)*1000,2)</f>
        <v>2.8</v>
      </c>
      <c r="U176" s="27">
        <f>SUM(R176:T176)</f>
        <v>13.489999999999998</v>
      </c>
      <c r="V176" s="28"/>
      <c r="W176" s="26">
        <f>ROUND((M176/$I176)*1000,2)</f>
        <v>4.62</v>
      </c>
      <c r="X176" s="26">
        <f>ROUND((O176/$I176)*1000,2)</f>
        <v>6.23</v>
      </c>
      <c r="Y176" s="26">
        <f>ROUND((Q176/K176)*1000,2)</f>
        <v>2.81</v>
      </c>
      <c r="Z176" s="26">
        <f>SUM(W176:Y176)</f>
        <v>13.660000000000002</v>
      </c>
      <c r="AA176" s="3"/>
      <c r="AB176" s="3"/>
    </row>
    <row r="177" spans="7:28" ht="15.75">
      <c r="G177" s="13"/>
      <c r="H177" s="13"/>
      <c r="I177" s="13"/>
      <c r="J177" s="13"/>
      <c r="K177" s="13"/>
      <c r="L177" s="13"/>
      <c r="M177" s="13"/>
      <c r="N177" s="13"/>
      <c r="O177" s="13"/>
      <c r="P177" s="13"/>
      <c r="Q177" s="13"/>
      <c r="R177" s="26"/>
      <c r="S177" s="26"/>
      <c r="T177" s="26"/>
      <c r="U177" s="27"/>
      <c r="V177" s="28"/>
      <c r="W177" s="26"/>
      <c r="X177" s="26"/>
      <c r="Y177" s="26"/>
      <c r="Z177" s="26"/>
      <c r="AA177" s="3"/>
      <c r="AB177" s="3"/>
    </row>
    <row r="178" spans="1:28" ht="15.75">
      <c r="A178" s="1">
        <v>1</v>
      </c>
      <c r="B178" s="1">
        <v>9</v>
      </c>
      <c r="C178" s="29">
        <v>271</v>
      </c>
      <c r="D178" s="29">
        <v>271</v>
      </c>
      <c r="E178" s="2" t="s">
        <v>197</v>
      </c>
      <c r="G178" s="13">
        <v>386767901</v>
      </c>
      <c r="H178" s="13">
        <v>384712301</v>
      </c>
      <c r="I178" s="13">
        <v>389237961</v>
      </c>
      <c r="J178" s="13"/>
      <c r="K178" s="13">
        <v>387182331</v>
      </c>
      <c r="L178" s="13"/>
      <c r="M178" s="13">
        <v>1343899</v>
      </c>
      <c r="N178" s="13"/>
      <c r="O178" s="13">
        <v>2015487</v>
      </c>
      <c r="P178" s="13"/>
      <c r="Q178" s="13">
        <v>878772</v>
      </c>
      <c r="R178" s="26">
        <f>ROUND((M178/$G178)*1000,2)</f>
        <v>3.47</v>
      </c>
      <c r="S178" s="26">
        <f>ROUND((O178/$G178)*1000,2)+0.01</f>
        <v>5.22</v>
      </c>
      <c r="T178" s="26">
        <f>ROUND((Q178/H178)*1000,2)</f>
        <v>2.28</v>
      </c>
      <c r="U178" s="27">
        <f>SUM(R178:T178)</f>
        <v>10.969999999999999</v>
      </c>
      <c r="V178" s="28"/>
      <c r="W178" s="26">
        <f>ROUND((M178/$I178)*1000,2)</f>
        <v>3.45</v>
      </c>
      <c r="X178" s="26">
        <f>ROUND((O178/$I178)*1000,2)</f>
        <v>5.18</v>
      </c>
      <c r="Y178" s="26">
        <f>ROUND((Q178/K178)*1000,2)</f>
        <v>2.27</v>
      </c>
      <c r="Z178" s="26">
        <f>SUM(W178:Y178)</f>
        <v>10.899999999999999</v>
      </c>
      <c r="AA178" s="3"/>
      <c r="AB178" s="3"/>
    </row>
    <row r="179" spans="7:28" ht="15.75">
      <c r="G179" s="13"/>
      <c r="H179" s="13"/>
      <c r="I179" s="13"/>
      <c r="J179" s="13"/>
      <c r="K179" s="13"/>
      <c r="L179" s="13"/>
      <c r="M179" s="13"/>
      <c r="N179" s="13"/>
      <c r="O179" s="13"/>
      <c r="P179" s="13"/>
      <c r="Q179" s="13"/>
      <c r="R179" s="26"/>
      <c r="S179" s="26"/>
      <c r="T179" s="26"/>
      <c r="U179" s="27"/>
      <c r="V179" s="28"/>
      <c r="W179" s="26"/>
      <c r="X179" s="26"/>
      <c r="Y179" s="26"/>
      <c r="Z179" s="26"/>
      <c r="AA179" s="3"/>
      <c r="AB179" s="3"/>
    </row>
    <row r="180" spans="1:28" ht="15.75">
      <c r="A180" s="1">
        <v>2</v>
      </c>
      <c r="B180" s="1">
        <v>47</v>
      </c>
      <c r="C180" s="29">
        <v>274</v>
      </c>
      <c r="D180" s="29">
        <v>0</v>
      </c>
      <c r="E180" s="2" t="s">
        <v>198</v>
      </c>
      <c r="G180" s="13">
        <f aca="true" t="shared" si="53" ref="G180:Q180">SUM(G181:G182)</f>
        <v>1003415230</v>
      </c>
      <c r="H180" s="13">
        <f>SUM(H181:H182)</f>
        <v>984428127</v>
      </c>
      <c r="I180" s="13">
        <f t="shared" si="53"/>
        <v>946155969</v>
      </c>
      <c r="J180" s="13"/>
      <c r="K180" s="13">
        <f t="shared" si="53"/>
        <v>930087046</v>
      </c>
      <c r="L180" s="13"/>
      <c r="M180" s="13">
        <f t="shared" si="53"/>
        <v>15188120</v>
      </c>
      <c r="N180" s="13"/>
      <c r="O180" s="13">
        <f t="shared" si="53"/>
        <v>10233611</v>
      </c>
      <c r="P180" s="13"/>
      <c r="Q180" s="13">
        <f t="shared" si="53"/>
        <v>2212048</v>
      </c>
      <c r="R180" s="26">
        <f>ROUND((M180/$G180)*1000,2)</f>
        <v>15.14</v>
      </c>
      <c r="S180" s="26">
        <f>ROUND((O180/$G180)*1000,2)</f>
        <v>10.2</v>
      </c>
      <c r="T180" s="26">
        <f>ROUND((Q180/H180)*1000,2)</f>
        <v>2.25</v>
      </c>
      <c r="U180" s="27">
        <f>SUM(R180:T180)</f>
        <v>27.59</v>
      </c>
      <c r="V180" s="28"/>
      <c r="W180" s="26">
        <f>ROUND((M180/$I180)*1000,2)</f>
        <v>16.05</v>
      </c>
      <c r="X180" s="26">
        <f>ROUND((O180/$I180)*1000,2)</f>
        <v>10.82</v>
      </c>
      <c r="Y180" s="26">
        <f>ROUND((Q180/K180)*1000,2)</f>
        <v>2.38</v>
      </c>
      <c r="Z180" s="26">
        <f>SUM(W180:Y180)</f>
        <v>29.25</v>
      </c>
      <c r="AA180" s="3"/>
      <c r="AB180" s="3"/>
    </row>
    <row r="181" spans="1:28" ht="15.75">
      <c r="A181" s="1">
        <v>2</v>
      </c>
      <c r="B181" s="1">
        <v>47</v>
      </c>
      <c r="C181" s="29">
        <v>274</v>
      </c>
      <c r="D181" s="29">
        <v>273</v>
      </c>
      <c r="F181" s="2" t="s">
        <v>199</v>
      </c>
      <c r="G181" s="13">
        <v>455390540</v>
      </c>
      <c r="H181" s="13">
        <v>445577099</v>
      </c>
      <c r="I181" s="13">
        <v>419064548</v>
      </c>
      <c r="J181" s="13"/>
      <c r="K181" s="13">
        <v>411120216</v>
      </c>
      <c r="L181" s="13"/>
      <c r="M181" s="13">
        <v>6473601</v>
      </c>
      <c r="N181" s="13"/>
      <c r="O181" s="13">
        <v>5934972</v>
      </c>
      <c r="P181" s="13"/>
      <c r="Q181" s="13">
        <v>981089</v>
      </c>
      <c r="R181" s="26">
        <f>ROUND((M181/$G181)*1000,2)</f>
        <v>14.22</v>
      </c>
      <c r="S181" s="26">
        <f>ROUND((O181/$G181)*1000,2)</f>
        <v>13.03</v>
      </c>
      <c r="T181" s="26">
        <f>ROUND((Q181/H181)*1000,2)</f>
        <v>2.2</v>
      </c>
      <c r="U181" s="27">
        <f>SUM(R181:T181)</f>
        <v>29.45</v>
      </c>
      <c r="V181" s="28"/>
      <c r="W181" s="26">
        <f>ROUND((M181/$I181)*1000,2)</f>
        <v>15.45</v>
      </c>
      <c r="X181" s="26">
        <f>ROUND((O181/$I181)*1000,2)</f>
        <v>14.16</v>
      </c>
      <c r="Y181" s="26">
        <f>ROUND((Q181/K181)*1000,2)</f>
        <v>2.39</v>
      </c>
      <c r="Z181" s="26">
        <f>SUM(W181:Y181)</f>
        <v>32</v>
      </c>
      <c r="AA181" s="3"/>
      <c r="AB181" s="3"/>
    </row>
    <row r="182" spans="1:28" ht="15.75">
      <c r="A182" s="1">
        <v>2</v>
      </c>
      <c r="B182" s="1">
        <v>47</v>
      </c>
      <c r="C182" s="29">
        <v>274</v>
      </c>
      <c r="D182" s="29">
        <v>459</v>
      </c>
      <c r="F182" s="2" t="s">
        <v>200</v>
      </c>
      <c r="G182" s="13">
        <v>548024690</v>
      </c>
      <c r="H182" s="13">
        <v>538851028</v>
      </c>
      <c r="I182" s="13">
        <v>527091421</v>
      </c>
      <c r="J182" s="13"/>
      <c r="K182" s="13">
        <v>518966830</v>
      </c>
      <c r="L182" s="13"/>
      <c r="M182" s="13">
        <v>8714519</v>
      </c>
      <c r="N182" s="13"/>
      <c r="O182" s="13">
        <v>4298639</v>
      </c>
      <c r="P182" s="13"/>
      <c r="Q182" s="13">
        <v>1230959</v>
      </c>
      <c r="R182" s="26">
        <f>ROUND((M182/$G182)*1000,2)</f>
        <v>15.9</v>
      </c>
      <c r="S182" s="26">
        <f>ROUND((O182/$G182)*1000,2)+0.01</f>
        <v>7.85</v>
      </c>
      <c r="T182" s="26">
        <f>ROUND((Q182/H182)*1000,2)</f>
        <v>2.28</v>
      </c>
      <c r="U182" s="27">
        <f>SUM(R182:T182)</f>
        <v>26.03</v>
      </c>
      <c r="V182" s="28"/>
      <c r="W182" s="26">
        <f>ROUND((M182/$I182)*1000,2)</f>
        <v>16.53</v>
      </c>
      <c r="X182" s="26">
        <f>ROUND((O182/$I182)*1000,2)</f>
        <v>8.16</v>
      </c>
      <c r="Y182" s="26">
        <f>ROUND((Q182/K182)*1000,2)</f>
        <v>2.37</v>
      </c>
      <c r="Z182" s="26">
        <f>SUM(W182:Y182)</f>
        <v>27.060000000000002</v>
      </c>
      <c r="AA182" s="3"/>
      <c r="AB182" s="3"/>
    </row>
    <row r="183" spans="7:28" ht="15.75">
      <c r="G183" s="13"/>
      <c r="H183" s="13"/>
      <c r="I183" s="13"/>
      <c r="J183" s="13"/>
      <c r="K183" s="13"/>
      <c r="L183" s="13"/>
      <c r="M183" s="13"/>
      <c r="N183" s="13"/>
      <c r="O183" s="13"/>
      <c r="P183" s="13"/>
      <c r="Q183" s="12"/>
      <c r="R183" s="26"/>
      <c r="S183" s="26"/>
      <c r="T183" s="26"/>
      <c r="U183" s="27"/>
      <c r="V183" s="28"/>
      <c r="W183" s="26"/>
      <c r="X183" s="26"/>
      <c r="Y183" s="26"/>
      <c r="Z183" s="26"/>
      <c r="AA183" s="3"/>
      <c r="AB183" s="3"/>
    </row>
    <row r="184" spans="1:28" ht="25.5" customHeight="1">
      <c r="A184" s="1">
        <v>5</v>
      </c>
      <c r="B184" s="1">
        <v>24</v>
      </c>
      <c r="C184" s="1">
        <v>275</v>
      </c>
      <c r="D184" s="1">
        <v>0</v>
      </c>
      <c r="E184" s="2" t="s">
        <v>201</v>
      </c>
      <c r="G184" s="39">
        <f>SUM(G185:G186)</f>
        <v>419076277</v>
      </c>
      <c r="H184" s="40" t="s">
        <v>127</v>
      </c>
      <c r="I184" s="39">
        <f>SUM(I185:I186)</f>
        <v>404767427</v>
      </c>
      <c r="J184" s="39"/>
      <c r="K184" s="39" t="s">
        <v>127</v>
      </c>
      <c r="L184" s="39"/>
      <c r="M184" s="39">
        <f>SUM(M185:M186)</f>
        <v>7564580</v>
      </c>
      <c r="N184" s="39"/>
      <c r="O184" s="39" t="s">
        <v>129</v>
      </c>
      <c r="P184" s="39"/>
      <c r="Q184" s="39" t="s">
        <v>128</v>
      </c>
      <c r="R184" s="26" t="s">
        <v>130</v>
      </c>
      <c r="S184" s="26" t="s">
        <v>130</v>
      </c>
      <c r="T184" s="26" t="s">
        <v>130</v>
      </c>
      <c r="U184" s="27" t="s">
        <v>130</v>
      </c>
      <c r="V184" s="28"/>
      <c r="W184" s="26" t="s">
        <v>130</v>
      </c>
      <c r="X184" s="26" t="s">
        <v>130</v>
      </c>
      <c r="Y184" s="26" t="s">
        <v>130</v>
      </c>
      <c r="Z184" s="26" t="s">
        <v>130</v>
      </c>
      <c r="AA184" s="42"/>
      <c r="AB184" s="3"/>
    </row>
    <row r="185" spans="1:28" ht="15.75">
      <c r="A185" s="1">
        <v>6</v>
      </c>
      <c r="B185" s="1">
        <v>24</v>
      </c>
      <c r="C185" s="1">
        <v>275</v>
      </c>
      <c r="D185" s="1">
        <v>245</v>
      </c>
      <c r="F185" s="2" t="s">
        <v>181</v>
      </c>
      <c r="G185" s="39">
        <v>118211293</v>
      </c>
      <c r="H185" s="40" t="s">
        <v>127</v>
      </c>
      <c r="I185" s="39">
        <v>116990089</v>
      </c>
      <c r="J185" s="39"/>
      <c r="K185" s="39" t="s">
        <v>127</v>
      </c>
      <c r="L185" s="39"/>
      <c r="M185" s="39">
        <v>2306007</v>
      </c>
      <c r="N185" s="39"/>
      <c r="O185" s="39" t="s">
        <v>129</v>
      </c>
      <c r="P185" s="39"/>
      <c r="Q185" s="39" t="s">
        <v>128</v>
      </c>
      <c r="R185" s="26" t="s">
        <v>130</v>
      </c>
      <c r="S185" s="26" t="s">
        <v>130</v>
      </c>
      <c r="T185" s="26" t="s">
        <v>130</v>
      </c>
      <c r="U185" s="27" t="s">
        <v>130</v>
      </c>
      <c r="V185" s="28"/>
      <c r="W185" s="26" t="s">
        <v>130</v>
      </c>
      <c r="X185" s="26" t="s">
        <v>130</v>
      </c>
      <c r="Y185" s="26" t="s">
        <v>130</v>
      </c>
      <c r="Z185" s="26" t="s">
        <v>130</v>
      </c>
      <c r="AA185" s="42"/>
      <c r="AB185" s="3"/>
    </row>
    <row r="186" spans="1:28" ht="15.75">
      <c r="A186" s="1">
        <v>5</v>
      </c>
      <c r="B186" s="1">
        <v>24</v>
      </c>
      <c r="C186" s="1">
        <v>275</v>
      </c>
      <c r="D186" s="1">
        <v>555</v>
      </c>
      <c r="F186" s="2" t="s">
        <v>202</v>
      </c>
      <c r="G186" s="39">
        <v>300864984</v>
      </c>
      <c r="H186" s="40" t="s">
        <v>127</v>
      </c>
      <c r="I186" s="39">
        <v>287777338</v>
      </c>
      <c r="J186" s="39"/>
      <c r="K186" s="39" t="s">
        <v>127</v>
      </c>
      <c r="L186" s="39"/>
      <c r="M186" s="39">
        <v>5258573</v>
      </c>
      <c r="N186" s="39"/>
      <c r="O186" s="39" t="s">
        <v>129</v>
      </c>
      <c r="P186" s="39"/>
      <c r="Q186" s="39" t="s">
        <v>128</v>
      </c>
      <c r="R186" s="26" t="s">
        <v>130</v>
      </c>
      <c r="S186" s="26" t="s">
        <v>130</v>
      </c>
      <c r="T186" s="26" t="s">
        <v>130</v>
      </c>
      <c r="U186" s="27" t="s">
        <v>130</v>
      </c>
      <c r="V186" s="28"/>
      <c r="W186" s="26" t="s">
        <v>130</v>
      </c>
      <c r="X186" s="26" t="s">
        <v>130</v>
      </c>
      <c r="Y186" s="26" t="s">
        <v>130</v>
      </c>
      <c r="Z186" s="26" t="s">
        <v>130</v>
      </c>
      <c r="AA186" s="42"/>
      <c r="AB186" s="3"/>
    </row>
    <row r="187" spans="7:28" ht="15.75">
      <c r="G187" s="13"/>
      <c r="H187" s="13"/>
      <c r="I187" s="13"/>
      <c r="J187" s="13"/>
      <c r="K187" s="13"/>
      <c r="L187" s="13"/>
      <c r="M187" s="13"/>
      <c r="N187" s="13"/>
      <c r="O187" s="13"/>
      <c r="P187" s="13"/>
      <c r="Q187" s="12"/>
      <c r="R187" s="26"/>
      <c r="S187" s="26"/>
      <c r="T187" s="26"/>
      <c r="U187" s="27"/>
      <c r="V187" s="28"/>
      <c r="W187" s="26"/>
      <c r="X187" s="26"/>
      <c r="Y187" s="26"/>
      <c r="Z187" s="26"/>
      <c r="AA187" s="3"/>
      <c r="AB187" s="3"/>
    </row>
    <row r="188" spans="1:28" ht="15.75">
      <c r="A188" s="1">
        <v>6</v>
      </c>
      <c r="B188" s="1">
        <v>65</v>
      </c>
      <c r="C188" s="29">
        <v>276</v>
      </c>
      <c r="D188" s="29">
        <v>0</v>
      </c>
      <c r="E188" s="2" t="s">
        <v>203</v>
      </c>
      <c r="G188" s="13">
        <f aca="true" t="shared" si="54" ref="G188:Q188">SUM(G189:G195)</f>
        <v>2965867091</v>
      </c>
      <c r="H188" s="13">
        <f t="shared" si="54"/>
        <v>2922920779</v>
      </c>
      <c r="I188" s="13">
        <f t="shared" si="54"/>
        <v>3023876578</v>
      </c>
      <c r="J188" s="13"/>
      <c r="K188" s="13">
        <f t="shared" si="54"/>
        <v>2987478870</v>
      </c>
      <c r="L188" s="13"/>
      <c r="M188" s="13">
        <f t="shared" si="54"/>
        <v>25051251</v>
      </c>
      <c r="N188" s="13"/>
      <c r="O188" s="13">
        <f t="shared" si="54"/>
        <v>22989516</v>
      </c>
      <c r="P188" s="13"/>
      <c r="Q188" s="13">
        <f t="shared" si="54"/>
        <v>7094390</v>
      </c>
      <c r="R188" s="26">
        <f aca="true" t="shared" si="55" ref="R188:R195">ROUND((M188/$G188)*1000,2)</f>
        <v>8.45</v>
      </c>
      <c r="S188" s="26">
        <f>ROUND((O188/$G188)*1000,2)</f>
        <v>7.75</v>
      </c>
      <c r="T188" s="26">
        <f aca="true" t="shared" si="56" ref="T188:T195">ROUND((Q188/H188)*1000,2)</f>
        <v>2.43</v>
      </c>
      <c r="U188" s="27">
        <f aca="true" t="shared" si="57" ref="U188:U195">SUM(R188:T188)</f>
        <v>18.63</v>
      </c>
      <c r="V188" s="28"/>
      <c r="W188" s="26">
        <f aca="true" t="shared" si="58" ref="W188:W195">ROUND((M188/$I188)*1000,2)</f>
        <v>8.28</v>
      </c>
      <c r="X188" s="26">
        <f aca="true" t="shared" si="59" ref="X188:X195">ROUND((O188/$I188)*1000,2)</f>
        <v>7.6</v>
      </c>
      <c r="Y188" s="26">
        <f aca="true" t="shared" si="60" ref="Y188:Y195">ROUND((Q188/K188)*1000,2)</f>
        <v>2.37</v>
      </c>
      <c r="Z188" s="26">
        <f aca="true" t="shared" si="61" ref="Z188:Z195">SUM(W188:Y188)</f>
        <v>18.25</v>
      </c>
      <c r="AA188" s="3"/>
      <c r="AB188" s="3"/>
    </row>
    <row r="189" spans="1:28" ht="15.75">
      <c r="A189" s="1">
        <v>6</v>
      </c>
      <c r="B189" s="1">
        <v>65</v>
      </c>
      <c r="C189" s="29">
        <v>276</v>
      </c>
      <c r="D189" s="29">
        <v>59</v>
      </c>
      <c r="F189" s="2" t="s">
        <v>204</v>
      </c>
      <c r="G189" s="13">
        <v>221759710</v>
      </c>
      <c r="H189" s="13">
        <v>217632210</v>
      </c>
      <c r="I189" s="13">
        <v>201735912</v>
      </c>
      <c r="J189" s="13"/>
      <c r="K189" s="13">
        <v>199310666</v>
      </c>
      <c r="L189" s="13"/>
      <c r="M189" s="13">
        <v>2500313</v>
      </c>
      <c r="N189" s="13"/>
      <c r="O189" s="13">
        <v>2113786</v>
      </c>
      <c r="P189" s="13"/>
      <c r="Q189" s="13">
        <v>536095</v>
      </c>
      <c r="R189" s="26">
        <f t="shared" si="55"/>
        <v>11.27</v>
      </c>
      <c r="S189" s="26">
        <f>ROUND((O189/$G189)*1000,2)+0.01</f>
        <v>9.54</v>
      </c>
      <c r="T189" s="26">
        <f t="shared" si="56"/>
        <v>2.46</v>
      </c>
      <c r="U189" s="27">
        <f t="shared" si="57"/>
        <v>23.27</v>
      </c>
      <c r="V189" s="28"/>
      <c r="W189" s="26">
        <f t="shared" si="58"/>
        <v>12.39</v>
      </c>
      <c r="X189" s="26">
        <f t="shared" si="59"/>
        <v>10.48</v>
      </c>
      <c r="Y189" s="26">
        <f t="shared" si="60"/>
        <v>2.69</v>
      </c>
      <c r="Z189" s="26">
        <f t="shared" si="61"/>
        <v>25.560000000000002</v>
      </c>
      <c r="AA189" s="3"/>
      <c r="AB189" s="3"/>
    </row>
    <row r="190" spans="1:28" s="4" customFormat="1" ht="15.75">
      <c r="A190" s="4">
        <v>6</v>
      </c>
      <c r="B190" s="4">
        <v>65</v>
      </c>
      <c r="C190" s="32">
        <v>276</v>
      </c>
      <c r="D190" s="32">
        <v>395</v>
      </c>
      <c r="E190" s="33"/>
      <c r="F190" s="33" t="s">
        <v>205</v>
      </c>
      <c r="G190" s="34">
        <v>1101173324</v>
      </c>
      <c r="H190" s="34">
        <v>1090682024</v>
      </c>
      <c r="I190" s="13">
        <v>1119091491</v>
      </c>
      <c r="J190" s="13"/>
      <c r="K190" s="13">
        <v>1109889003</v>
      </c>
      <c r="L190" s="34"/>
      <c r="M190" s="34">
        <v>6596632</v>
      </c>
      <c r="N190" s="34"/>
      <c r="O190" s="34">
        <v>7559898</v>
      </c>
      <c r="P190" s="34"/>
      <c r="Q190" s="34">
        <v>2676729</v>
      </c>
      <c r="R190" s="27">
        <f>ROUND((M190/$G190)*1000,2)</f>
        <v>5.99</v>
      </c>
      <c r="S190" s="27">
        <f>ROUND((O190/$G190)*1000,2)</f>
        <v>6.87</v>
      </c>
      <c r="T190" s="27">
        <f>ROUND((Q190/H190)*1000,2)</f>
        <v>2.45</v>
      </c>
      <c r="U190" s="27">
        <f>SUM(R190:T190)</f>
        <v>15.309999999999999</v>
      </c>
      <c r="V190" s="35"/>
      <c r="W190" s="27">
        <f>ROUND((M190/$I191)*1000,2)</f>
        <v>8.47</v>
      </c>
      <c r="X190" s="27">
        <f>ROUND((O190/$I191)*1000,2)</f>
        <v>9.71</v>
      </c>
      <c r="Y190" s="27">
        <f>ROUND((Q190/K190)*1000,2)</f>
        <v>2.41</v>
      </c>
      <c r="Z190" s="27">
        <f>SUM(W190:Y190)</f>
        <v>20.59</v>
      </c>
      <c r="AA190" s="43"/>
      <c r="AB190" s="43"/>
    </row>
    <row r="191" spans="1:28" s="4" customFormat="1" ht="15.75">
      <c r="A191" s="4">
        <v>6</v>
      </c>
      <c r="B191" s="4">
        <v>65</v>
      </c>
      <c r="C191" s="32">
        <v>276</v>
      </c>
      <c r="D191" s="32">
        <v>379</v>
      </c>
      <c r="E191" s="33"/>
      <c r="F191" s="33" t="s">
        <v>206</v>
      </c>
      <c r="G191" s="34">
        <v>704469467</v>
      </c>
      <c r="H191" s="34">
        <v>699469467</v>
      </c>
      <c r="I191" s="13">
        <v>778476828</v>
      </c>
      <c r="J191" s="13"/>
      <c r="K191" s="13">
        <v>774037278</v>
      </c>
      <c r="L191" s="34"/>
      <c r="M191" s="34">
        <v>4377758</v>
      </c>
      <c r="N191" s="34"/>
      <c r="O191" s="34">
        <v>4809005</v>
      </c>
      <c r="P191" s="34"/>
      <c r="Q191" s="34">
        <v>1713219</v>
      </c>
      <c r="R191" s="27">
        <f t="shared" si="55"/>
        <v>6.21</v>
      </c>
      <c r="S191" s="27">
        <f>ROUND((O191/$G191)*1000,2)</f>
        <v>6.83</v>
      </c>
      <c r="T191" s="27">
        <f t="shared" si="56"/>
        <v>2.45</v>
      </c>
      <c r="U191" s="27">
        <f t="shared" si="57"/>
        <v>15.489999999999998</v>
      </c>
      <c r="V191" s="35"/>
      <c r="W191" s="27">
        <f>ROUND((M191/$I190)*1000,2)</f>
        <v>3.91</v>
      </c>
      <c r="X191" s="27">
        <f>ROUND((O191/$I190)*1000,2)</f>
        <v>4.3</v>
      </c>
      <c r="Y191" s="27">
        <f t="shared" si="60"/>
        <v>2.21</v>
      </c>
      <c r="Z191" s="27">
        <f t="shared" si="61"/>
        <v>10.420000000000002</v>
      </c>
      <c r="AA191" s="43"/>
      <c r="AB191" s="43"/>
    </row>
    <row r="192" spans="1:28" ht="15.75">
      <c r="A192" s="1">
        <v>9</v>
      </c>
      <c r="B192" s="1">
        <v>65</v>
      </c>
      <c r="C192" s="29">
        <v>276</v>
      </c>
      <c r="D192" s="29">
        <v>497</v>
      </c>
      <c r="F192" s="2" t="s">
        <v>207</v>
      </c>
      <c r="G192" s="13">
        <v>202800535</v>
      </c>
      <c r="H192" s="13">
        <v>190657935</v>
      </c>
      <c r="I192" s="13">
        <v>202034298</v>
      </c>
      <c r="J192" s="13"/>
      <c r="K192" s="13">
        <v>190355305</v>
      </c>
      <c r="L192" s="13"/>
      <c r="M192" s="13">
        <v>2509070</v>
      </c>
      <c r="N192" s="13"/>
      <c r="O192" s="13">
        <v>1363941</v>
      </c>
      <c r="P192" s="13"/>
      <c r="Q192" s="13">
        <v>438433</v>
      </c>
      <c r="R192" s="26">
        <f t="shared" si="55"/>
        <v>12.37</v>
      </c>
      <c r="S192" s="26">
        <f>ROUND((O192/$G192)*1000,2)</f>
        <v>6.73</v>
      </c>
      <c r="T192" s="26">
        <f>ROUND((Q192/H192)*1000,2)-0.02</f>
        <v>2.28</v>
      </c>
      <c r="U192" s="27">
        <f t="shared" si="57"/>
        <v>21.380000000000003</v>
      </c>
      <c r="V192" s="28"/>
      <c r="W192" s="26">
        <f t="shared" si="58"/>
        <v>12.42</v>
      </c>
      <c r="X192" s="26">
        <f t="shared" si="59"/>
        <v>6.75</v>
      </c>
      <c r="Y192" s="26">
        <f t="shared" si="60"/>
        <v>2.3</v>
      </c>
      <c r="Z192" s="26">
        <f t="shared" si="61"/>
        <v>21.470000000000002</v>
      </c>
      <c r="AA192" s="3"/>
      <c r="AB192" s="3"/>
    </row>
    <row r="193" spans="1:28" ht="15.75">
      <c r="A193" s="1">
        <v>6</v>
      </c>
      <c r="B193" s="1">
        <v>65</v>
      </c>
      <c r="C193" s="29">
        <v>276</v>
      </c>
      <c r="D193" s="29">
        <v>521</v>
      </c>
      <c r="F193" s="2" t="s">
        <v>208</v>
      </c>
      <c r="G193" s="13">
        <v>270892931</v>
      </c>
      <c r="H193" s="13">
        <v>267370949</v>
      </c>
      <c r="I193" s="13">
        <v>267780994</v>
      </c>
      <c r="J193" s="13"/>
      <c r="K193" s="13">
        <v>264296203</v>
      </c>
      <c r="L193" s="13"/>
      <c r="M193" s="13">
        <v>3453737</v>
      </c>
      <c r="N193" s="13"/>
      <c r="O193" s="13">
        <v>2431320</v>
      </c>
      <c r="P193" s="13"/>
      <c r="Q193" s="13">
        <v>659143</v>
      </c>
      <c r="R193" s="26">
        <f t="shared" si="55"/>
        <v>12.75</v>
      </c>
      <c r="S193" s="26">
        <f>ROUND((O193/$G193)*1000,2)-0.01</f>
        <v>8.97</v>
      </c>
      <c r="T193" s="26">
        <f t="shared" si="56"/>
        <v>2.47</v>
      </c>
      <c r="U193" s="27">
        <f t="shared" si="57"/>
        <v>24.189999999999998</v>
      </c>
      <c r="V193" s="28"/>
      <c r="W193" s="26">
        <f t="shared" si="58"/>
        <v>12.9</v>
      </c>
      <c r="X193" s="26">
        <f t="shared" si="59"/>
        <v>9.08</v>
      </c>
      <c r="Y193" s="26">
        <f t="shared" si="60"/>
        <v>2.49</v>
      </c>
      <c r="Z193" s="26">
        <f t="shared" si="61"/>
        <v>24.47</v>
      </c>
      <c r="AA193" s="3"/>
      <c r="AB193" s="3"/>
    </row>
    <row r="194" spans="1:28" ht="15.75">
      <c r="A194" s="1">
        <v>6</v>
      </c>
      <c r="B194" s="1">
        <v>65</v>
      </c>
      <c r="C194" s="29">
        <v>276</v>
      </c>
      <c r="D194" s="29">
        <v>547</v>
      </c>
      <c r="F194" s="2" t="s">
        <v>209</v>
      </c>
      <c r="G194" s="13">
        <v>284656550</v>
      </c>
      <c r="H194" s="13">
        <v>279091620</v>
      </c>
      <c r="I194" s="13">
        <v>267290139</v>
      </c>
      <c r="J194" s="13"/>
      <c r="K194" s="13">
        <v>264019216</v>
      </c>
      <c r="L194" s="13"/>
      <c r="M194" s="13">
        <v>3621852</v>
      </c>
      <c r="N194" s="13"/>
      <c r="O194" s="13">
        <v>3379018</v>
      </c>
      <c r="P194" s="13"/>
      <c r="Q194" s="13">
        <v>632372</v>
      </c>
      <c r="R194" s="26">
        <f t="shared" si="55"/>
        <v>12.72</v>
      </c>
      <c r="S194" s="26">
        <f>ROUND((O194/$G194)*1000,2)</f>
        <v>11.87</v>
      </c>
      <c r="T194" s="26">
        <f t="shared" si="56"/>
        <v>2.27</v>
      </c>
      <c r="U194" s="27">
        <f t="shared" si="57"/>
        <v>26.86</v>
      </c>
      <c r="V194" s="28"/>
      <c r="W194" s="26">
        <f t="shared" si="58"/>
        <v>13.55</v>
      </c>
      <c r="X194" s="26">
        <f t="shared" si="59"/>
        <v>12.64</v>
      </c>
      <c r="Y194" s="26">
        <f t="shared" si="60"/>
        <v>2.4</v>
      </c>
      <c r="Z194" s="26">
        <f t="shared" si="61"/>
        <v>28.59</v>
      </c>
      <c r="AA194" s="3"/>
      <c r="AB194" s="3"/>
    </row>
    <row r="195" spans="1:28" ht="15.75">
      <c r="A195" s="1">
        <v>6</v>
      </c>
      <c r="B195" s="1">
        <v>65</v>
      </c>
      <c r="C195" s="29">
        <v>276</v>
      </c>
      <c r="D195" s="29">
        <v>569</v>
      </c>
      <c r="F195" s="2" t="s">
        <v>210</v>
      </c>
      <c r="G195" s="13">
        <v>180114574</v>
      </c>
      <c r="H195" s="13">
        <v>178016574</v>
      </c>
      <c r="I195" s="13">
        <v>187466916</v>
      </c>
      <c r="J195" s="13"/>
      <c r="K195" s="13">
        <v>185571199</v>
      </c>
      <c r="L195" s="13"/>
      <c r="M195" s="13">
        <v>1991889</v>
      </c>
      <c r="N195" s="13"/>
      <c r="O195" s="13">
        <v>1332548</v>
      </c>
      <c r="P195" s="13"/>
      <c r="Q195" s="13">
        <v>438399</v>
      </c>
      <c r="R195" s="26">
        <f t="shared" si="55"/>
        <v>11.06</v>
      </c>
      <c r="S195" s="26">
        <f>ROUND((O195/$G195)*1000,2)</f>
        <v>7.4</v>
      </c>
      <c r="T195" s="26">
        <f t="shared" si="56"/>
        <v>2.46</v>
      </c>
      <c r="U195" s="27">
        <f t="shared" si="57"/>
        <v>20.92</v>
      </c>
      <c r="V195" s="28"/>
      <c r="W195" s="26">
        <f t="shared" si="58"/>
        <v>10.63</v>
      </c>
      <c r="X195" s="26">
        <f t="shared" si="59"/>
        <v>7.11</v>
      </c>
      <c r="Y195" s="26">
        <f t="shared" si="60"/>
        <v>2.36</v>
      </c>
      <c r="Z195" s="26">
        <f t="shared" si="61"/>
        <v>20.1</v>
      </c>
      <c r="AA195" s="3"/>
      <c r="AB195" s="3"/>
    </row>
    <row r="196" spans="7:28" ht="15.75">
      <c r="G196" s="13"/>
      <c r="H196" s="13"/>
      <c r="I196" s="13"/>
      <c r="J196" s="13"/>
      <c r="K196" s="13"/>
      <c r="L196" s="13"/>
      <c r="M196" s="13"/>
      <c r="N196" s="13"/>
      <c r="O196" s="13"/>
      <c r="P196" s="13"/>
      <c r="Q196" s="13"/>
      <c r="R196" s="26"/>
      <c r="S196" s="26"/>
      <c r="T196" s="26"/>
      <c r="U196" s="27"/>
      <c r="V196" s="28"/>
      <c r="W196" s="26"/>
      <c r="X196" s="26"/>
      <c r="Y196" s="26"/>
      <c r="Z196" s="26"/>
      <c r="AA196" s="3"/>
      <c r="AB196" s="3"/>
    </row>
    <row r="197" spans="1:28" ht="15.75">
      <c r="A197" s="1">
        <v>2</v>
      </c>
      <c r="B197" s="1">
        <v>29</v>
      </c>
      <c r="C197" s="29">
        <v>279</v>
      </c>
      <c r="D197" s="29">
        <v>279</v>
      </c>
      <c r="E197" s="2" t="s">
        <v>211</v>
      </c>
      <c r="G197" s="13">
        <v>1847044075</v>
      </c>
      <c r="H197" s="13">
        <v>1797255775</v>
      </c>
      <c r="I197" s="13">
        <v>1807277270</v>
      </c>
      <c r="J197" s="13"/>
      <c r="K197" s="13">
        <v>1777392078</v>
      </c>
      <c r="L197" s="13"/>
      <c r="M197" s="13">
        <v>27780699</v>
      </c>
      <c r="N197" s="13"/>
      <c r="O197" s="13">
        <v>30007899</v>
      </c>
      <c r="P197" s="13"/>
      <c r="Q197" s="13">
        <v>4300852</v>
      </c>
      <c r="R197" s="26">
        <f>ROUND((M197/$G197)*1000,2)</f>
        <v>15.04</v>
      </c>
      <c r="S197" s="26">
        <f>ROUND((O197/$G197)*1000,2)</f>
        <v>16.25</v>
      </c>
      <c r="T197" s="26">
        <f>ROUND((Q197/H197)*1000,2)</f>
        <v>2.39</v>
      </c>
      <c r="U197" s="27">
        <f>SUM(R197:T197)</f>
        <v>33.68</v>
      </c>
      <c r="V197" s="28"/>
      <c r="W197" s="26">
        <f>ROUND((M197/$I197)*1000,2)</f>
        <v>15.37</v>
      </c>
      <c r="X197" s="26">
        <f>ROUND((O197/$I197)*1000,2)</f>
        <v>16.6</v>
      </c>
      <c r="Y197" s="26">
        <f>ROUND((Q197/K197)*1000,2)</f>
        <v>2.42</v>
      </c>
      <c r="Z197" s="26">
        <f>SUM(W197:Y197)</f>
        <v>34.39</v>
      </c>
      <c r="AA197" s="3"/>
      <c r="AB197" s="3"/>
    </row>
    <row r="198" spans="1:28" ht="15.75">
      <c r="A198" s="1">
        <v>7</v>
      </c>
      <c r="B198" s="1">
        <v>16</v>
      </c>
      <c r="C198" s="29">
        <v>281</v>
      </c>
      <c r="D198" s="29">
        <v>281</v>
      </c>
      <c r="E198" s="2" t="s">
        <v>143</v>
      </c>
      <c r="G198" s="13">
        <v>298319275</v>
      </c>
      <c r="H198" s="13">
        <v>288170482</v>
      </c>
      <c r="I198" s="13">
        <v>311464252</v>
      </c>
      <c r="J198" s="13"/>
      <c r="K198" s="13">
        <v>303717186</v>
      </c>
      <c r="L198" s="13"/>
      <c r="M198" s="13">
        <v>4825975</v>
      </c>
      <c r="N198" s="13"/>
      <c r="O198" s="13">
        <v>1541930</v>
      </c>
      <c r="P198" s="13"/>
      <c r="Q198" s="13">
        <v>724520</v>
      </c>
      <c r="R198" s="26">
        <f>ROUND((M198/$G198)*1000,2)</f>
        <v>16.18</v>
      </c>
      <c r="S198" s="26">
        <f>ROUND((O198/$G198)*1000,2)</f>
        <v>5.17</v>
      </c>
      <c r="T198" s="26">
        <f>ROUND((Q198/H198)*1000,2)</f>
        <v>2.51</v>
      </c>
      <c r="U198" s="27">
        <f>SUM(R198:T198)</f>
        <v>23.86</v>
      </c>
      <c r="V198" s="28"/>
      <c r="W198" s="26">
        <f>ROUND((M198/$I198)*1000,2)</f>
        <v>15.49</v>
      </c>
      <c r="X198" s="26">
        <f>ROUND((O198/$I198)*1000,2)</f>
        <v>4.95</v>
      </c>
      <c r="Y198" s="26">
        <f>ROUND((Q198/K198)*1000,2)</f>
        <v>2.39</v>
      </c>
      <c r="Z198" s="26">
        <f>SUM(W198:Y198)</f>
        <v>22.830000000000002</v>
      </c>
      <c r="AA198" s="3"/>
      <c r="AB198" s="3"/>
    </row>
    <row r="199" spans="1:28" ht="15.75">
      <c r="A199" s="1">
        <v>0</v>
      </c>
      <c r="B199" s="1">
        <v>30</v>
      </c>
      <c r="C199" s="29">
        <v>285</v>
      </c>
      <c r="D199" s="29">
        <v>285</v>
      </c>
      <c r="E199" s="2" t="s">
        <v>212</v>
      </c>
      <c r="G199" s="13">
        <v>1815646944</v>
      </c>
      <c r="H199" s="13">
        <v>1786346744</v>
      </c>
      <c r="I199" s="13">
        <v>1932169697</v>
      </c>
      <c r="J199" s="13"/>
      <c r="K199" s="13">
        <v>1903188886</v>
      </c>
      <c r="L199" s="13"/>
      <c r="M199" s="13">
        <v>17566075</v>
      </c>
      <c r="N199" s="13"/>
      <c r="O199" s="13">
        <v>18420554</v>
      </c>
      <c r="P199" s="13"/>
      <c r="Q199" s="13">
        <v>4608269</v>
      </c>
      <c r="R199" s="26">
        <f>ROUND((M199/$G199)*1000,2)</f>
        <v>9.67</v>
      </c>
      <c r="S199" s="26">
        <f>ROUND((O199/$G199)*1000,2)</f>
        <v>10.15</v>
      </c>
      <c r="T199" s="26">
        <f>ROUND((Q199/H199)*1000,2)</f>
        <v>2.58</v>
      </c>
      <c r="U199" s="27">
        <f>SUM(R199:T199)</f>
        <v>22.4</v>
      </c>
      <c r="V199" s="28"/>
      <c r="W199" s="26">
        <f>ROUND((M199/$I199)*1000,2)</f>
        <v>9.09</v>
      </c>
      <c r="X199" s="26">
        <f>ROUND((O199/$I199)*1000,2)</f>
        <v>9.53</v>
      </c>
      <c r="Y199" s="26">
        <f>ROUND((Q199/K199)*1000,2)</f>
        <v>2.42</v>
      </c>
      <c r="Z199" s="26">
        <f>SUM(W199:Y199)</f>
        <v>21.04</v>
      </c>
      <c r="AA199" s="3"/>
      <c r="AB199" s="3"/>
    </row>
    <row r="200" spans="7:28" ht="15.75">
      <c r="G200" s="13"/>
      <c r="H200" s="13"/>
      <c r="I200" s="13"/>
      <c r="J200" s="13"/>
      <c r="K200" s="13"/>
      <c r="L200" s="13"/>
      <c r="M200" s="13"/>
      <c r="N200" s="13"/>
      <c r="O200" s="13"/>
      <c r="P200" s="13"/>
      <c r="Q200" s="12"/>
      <c r="R200" s="26"/>
      <c r="S200" s="26"/>
      <c r="T200" s="26"/>
      <c r="U200" s="27"/>
      <c r="V200" s="28"/>
      <c r="W200" s="26"/>
      <c r="X200" s="26"/>
      <c r="Y200" s="26"/>
      <c r="Z200" s="26"/>
      <c r="AA200" s="3"/>
      <c r="AB200" s="3"/>
    </row>
    <row r="201" spans="1:28" ht="15.75">
      <c r="A201" s="1">
        <v>4</v>
      </c>
      <c r="B201" s="1">
        <v>35</v>
      </c>
      <c r="C201" s="29">
        <v>288</v>
      </c>
      <c r="D201" s="29">
        <v>0</v>
      </c>
      <c r="E201" s="2" t="s">
        <v>213</v>
      </c>
      <c r="G201" s="13">
        <f aca="true" t="shared" si="62" ref="G201:Q201">SUM(G202:G204)</f>
        <v>498673981</v>
      </c>
      <c r="H201" s="13">
        <f t="shared" si="62"/>
        <v>490857981</v>
      </c>
      <c r="I201" s="13">
        <f t="shared" si="62"/>
        <v>490383630</v>
      </c>
      <c r="J201" s="13"/>
      <c r="K201" s="13">
        <f t="shared" si="62"/>
        <v>484073470</v>
      </c>
      <c r="L201" s="13"/>
      <c r="M201" s="13">
        <f t="shared" si="62"/>
        <v>3659051</v>
      </c>
      <c r="N201" s="13"/>
      <c r="O201" s="13">
        <f t="shared" si="62"/>
        <v>3683393</v>
      </c>
      <c r="P201" s="13"/>
      <c r="Q201" s="13">
        <f t="shared" si="62"/>
        <v>1231786</v>
      </c>
      <c r="R201" s="26">
        <f>ROUND((M201/$G201)*1000,2)</f>
        <v>7.34</v>
      </c>
      <c r="S201" s="26">
        <f>ROUND((O201/$G201)*1000,2)</f>
        <v>7.39</v>
      </c>
      <c r="T201" s="26">
        <f>ROUND((Q201/H201)*1000,2)</f>
        <v>2.51</v>
      </c>
      <c r="U201" s="27">
        <f>SUM(R201:T201)</f>
        <v>17.240000000000002</v>
      </c>
      <c r="V201" s="28"/>
      <c r="W201" s="26">
        <f>ROUND((M201/$I201)*1000,2)</f>
        <v>7.46</v>
      </c>
      <c r="X201" s="26">
        <f>ROUND((O201/$I201)*1000,2)</f>
        <v>7.51</v>
      </c>
      <c r="Y201" s="26">
        <f>ROUND((Q201/K201)*1000,2)</f>
        <v>2.54</v>
      </c>
      <c r="Z201" s="26">
        <f>SUM(W201:Y201)</f>
        <v>17.509999999999998</v>
      </c>
      <c r="AA201" s="3"/>
      <c r="AB201" s="3"/>
    </row>
    <row r="202" spans="1:28" ht="15.75">
      <c r="A202" s="1">
        <v>4</v>
      </c>
      <c r="B202" s="1">
        <v>35</v>
      </c>
      <c r="C202" s="29">
        <v>288</v>
      </c>
      <c r="D202" s="29">
        <v>155</v>
      </c>
      <c r="F202" s="2" t="s">
        <v>214</v>
      </c>
      <c r="G202" s="13">
        <v>67562827</v>
      </c>
      <c r="H202" s="13">
        <v>66681827</v>
      </c>
      <c r="I202" s="13">
        <v>65486460</v>
      </c>
      <c r="J202" s="13"/>
      <c r="K202" s="13">
        <v>64615875</v>
      </c>
      <c r="L202" s="13"/>
      <c r="M202" s="13">
        <v>305696</v>
      </c>
      <c r="N202" s="13"/>
      <c r="O202" s="13">
        <v>258254</v>
      </c>
      <c r="P202" s="13"/>
      <c r="Q202" s="13">
        <v>164236</v>
      </c>
      <c r="R202" s="26">
        <f>ROUND((M202/$G202)*1000,2)</f>
        <v>4.52</v>
      </c>
      <c r="S202" s="26">
        <f>ROUND((O202/$G202)*1000,2)+0.01</f>
        <v>3.8299999999999996</v>
      </c>
      <c r="T202" s="26">
        <f>ROUND((Q202/H202)*1000,2)</f>
        <v>2.46</v>
      </c>
      <c r="U202" s="27">
        <f>SUM(R202:T202)</f>
        <v>10.809999999999999</v>
      </c>
      <c r="V202" s="28"/>
      <c r="W202" s="26">
        <f>ROUND((M202/$I202)*1000,2)</f>
        <v>4.67</v>
      </c>
      <c r="X202" s="26">
        <f>ROUND((O202/$I202)*1000,2)</f>
        <v>3.94</v>
      </c>
      <c r="Y202" s="26">
        <f>ROUND((Q202/K202)*1000,2)</f>
        <v>2.54</v>
      </c>
      <c r="Z202" s="26">
        <f>SUM(W202:Y202)</f>
        <v>11.149999999999999</v>
      </c>
      <c r="AA202" s="3"/>
      <c r="AB202" s="3"/>
    </row>
    <row r="203" spans="1:28" ht="15.75">
      <c r="A203" s="1">
        <v>4</v>
      </c>
      <c r="B203" s="1">
        <v>35</v>
      </c>
      <c r="C203" s="29">
        <v>288</v>
      </c>
      <c r="D203" s="29">
        <v>183</v>
      </c>
      <c r="F203" s="2" t="s">
        <v>215</v>
      </c>
      <c r="G203" s="13">
        <v>286612164</v>
      </c>
      <c r="H203" s="13">
        <v>283007064</v>
      </c>
      <c r="I203" s="13">
        <v>283990906</v>
      </c>
      <c r="J203" s="13"/>
      <c r="K203" s="13">
        <v>281421648</v>
      </c>
      <c r="L203" s="13"/>
      <c r="M203" s="13">
        <v>2019989</v>
      </c>
      <c r="N203" s="13"/>
      <c r="O203" s="13">
        <v>1956291</v>
      </c>
      <c r="P203" s="13"/>
      <c r="Q203" s="13">
        <v>700889</v>
      </c>
      <c r="R203" s="26">
        <f>ROUND((M203/$G203)*1000,2)</f>
        <v>7.05</v>
      </c>
      <c r="S203" s="26">
        <f>ROUND((O203/$G203)*1000,2)-0.01</f>
        <v>6.82</v>
      </c>
      <c r="T203" s="26">
        <f>ROUND((Q203/H203)*1000,2)</f>
        <v>2.48</v>
      </c>
      <c r="U203" s="27">
        <f>SUM(R203:T203)</f>
        <v>16.35</v>
      </c>
      <c r="V203" s="28"/>
      <c r="W203" s="26">
        <f>ROUND((M203/$I203)*1000,2)</f>
        <v>7.11</v>
      </c>
      <c r="X203" s="26">
        <f>ROUND((O203/$I203)*1000,2)</f>
        <v>6.89</v>
      </c>
      <c r="Y203" s="26">
        <f>ROUND((Q203/K203)*1000,2)</f>
        <v>2.49</v>
      </c>
      <c r="Z203" s="26">
        <f>SUM(W203:Y203)</f>
        <v>16.490000000000002</v>
      </c>
      <c r="AA203" s="3"/>
      <c r="AB203" s="3"/>
    </row>
    <row r="204" spans="1:28" ht="15.75">
      <c r="A204" s="1">
        <v>4</v>
      </c>
      <c r="B204" s="1">
        <v>35</v>
      </c>
      <c r="C204" s="29">
        <v>288</v>
      </c>
      <c r="D204" s="29">
        <v>512</v>
      </c>
      <c r="F204" s="2" t="s">
        <v>216</v>
      </c>
      <c r="G204" s="13">
        <v>144498990</v>
      </c>
      <c r="H204" s="13">
        <v>141169090</v>
      </c>
      <c r="I204" s="13">
        <v>140906264</v>
      </c>
      <c r="J204" s="13"/>
      <c r="K204" s="13">
        <v>138035947</v>
      </c>
      <c r="L204" s="13"/>
      <c r="M204" s="13">
        <v>1333366</v>
      </c>
      <c r="N204" s="13"/>
      <c r="O204" s="13">
        <v>1468848</v>
      </c>
      <c r="P204" s="13"/>
      <c r="Q204" s="13">
        <v>366661</v>
      </c>
      <c r="R204" s="26">
        <f>ROUND((M204/$G204)*1000,2)</f>
        <v>9.23</v>
      </c>
      <c r="S204" s="26">
        <f>ROUND((O204/$G204)*1000,2)-0.01</f>
        <v>10.16</v>
      </c>
      <c r="T204" s="26">
        <f>ROUND((Q204/H204)*1000,2)</f>
        <v>2.6</v>
      </c>
      <c r="U204" s="27">
        <f>SUM(R204:T204)</f>
        <v>21.990000000000002</v>
      </c>
      <c r="V204" s="28"/>
      <c r="W204" s="26">
        <f>ROUND((M204/$I204)*1000,2)</f>
        <v>9.46</v>
      </c>
      <c r="X204" s="26">
        <f>ROUND((O204/$I204)*1000,2)</f>
        <v>10.42</v>
      </c>
      <c r="Y204" s="26">
        <f>ROUND((Q204/K204)*1000,2)</f>
        <v>2.66</v>
      </c>
      <c r="Z204" s="26">
        <f>SUM(W204:Y204)</f>
        <v>22.540000000000003</v>
      </c>
      <c r="AA204" s="3"/>
      <c r="AB204" s="3"/>
    </row>
    <row r="205" spans="7:28" ht="15.75">
      <c r="G205" s="13"/>
      <c r="H205" s="13"/>
      <c r="I205" s="13"/>
      <c r="J205" s="13"/>
      <c r="K205" s="13"/>
      <c r="L205" s="13"/>
      <c r="M205" s="13"/>
      <c r="N205" s="13"/>
      <c r="O205" s="13"/>
      <c r="P205" s="13"/>
      <c r="Q205" s="12"/>
      <c r="R205" s="26"/>
      <c r="S205" s="26"/>
      <c r="T205" s="26"/>
      <c r="U205" s="27"/>
      <c r="V205" s="28"/>
      <c r="W205" s="26"/>
      <c r="X205" s="26"/>
      <c r="Y205" s="26"/>
      <c r="Z205" s="26"/>
      <c r="AA205" s="3"/>
      <c r="AB205" s="3"/>
    </row>
    <row r="206" spans="1:28" ht="15.75">
      <c r="A206" s="1">
        <v>4</v>
      </c>
      <c r="B206" s="1">
        <v>35</v>
      </c>
      <c r="C206" s="29">
        <v>291</v>
      </c>
      <c r="D206" s="29">
        <v>291</v>
      </c>
      <c r="E206" s="2" t="s">
        <v>217</v>
      </c>
      <c r="G206" s="13">
        <v>51607951</v>
      </c>
      <c r="H206" s="13">
        <v>49604751</v>
      </c>
      <c r="I206" s="13">
        <v>46826795</v>
      </c>
      <c r="J206" s="13"/>
      <c r="K206" s="13">
        <v>45962467</v>
      </c>
      <c r="L206" s="13"/>
      <c r="M206" s="13">
        <v>398986</v>
      </c>
      <c r="N206" s="13"/>
      <c r="O206" s="13">
        <v>383855</v>
      </c>
      <c r="P206" s="13"/>
      <c r="Q206" s="13">
        <v>112654</v>
      </c>
      <c r="R206" s="26">
        <f>ROUND((M206/$G206)*1000,2)</f>
        <v>7.73</v>
      </c>
      <c r="S206" s="26">
        <f>ROUND((O206/$G206)*1000,2)</f>
        <v>7.44</v>
      </c>
      <c r="T206" s="26">
        <f>ROUND((Q206/H206)*1000,2)</f>
        <v>2.27</v>
      </c>
      <c r="U206" s="27">
        <f>SUM(R206:T206)</f>
        <v>17.44</v>
      </c>
      <c r="V206" s="28"/>
      <c r="W206" s="26">
        <f>ROUND((M206/$I206)*1000,2)</f>
        <v>8.52</v>
      </c>
      <c r="X206" s="26">
        <f>ROUND((O206/$I206)*1000,2)</f>
        <v>8.2</v>
      </c>
      <c r="Y206" s="26">
        <f>ROUND((Q206/K206)*1000,2)</f>
        <v>2.45</v>
      </c>
      <c r="Z206" s="26">
        <f>SUM(W206:Y206)</f>
        <v>19.169999999999998</v>
      </c>
      <c r="AA206" s="3"/>
      <c r="AB206" s="3"/>
    </row>
    <row r="207" spans="1:28" ht="15.75">
      <c r="A207" s="1">
        <v>4</v>
      </c>
      <c r="B207" s="1">
        <v>32</v>
      </c>
      <c r="C207" s="29">
        <v>295</v>
      </c>
      <c r="D207" s="29">
        <v>295</v>
      </c>
      <c r="E207" s="2" t="s">
        <v>218</v>
      </c>
      <c r="G207" s="13">
        <v>1864131631</v>
      </c>
      <c r="H207" s="13">
        <v>1777460631</v>
      </c>
      <c r="I207" s="13">
        <v>1923128661</v>
      </c>
      <c r="J207" s="13"/>
      <c r="K207" s="13">
        <v>1867615395</v>
      </c>
      <c r="L207" s="13"/>
      <c r="M207" s="13">
        <v>22928946</v>
      </c>
      <c r="N207" s="13"/>
      <c r="O207" s="13">
        <v>21261537</v>
      </c>
      <c r="P207" s="13"/>
      <c r="Q207" s="13">
        <v>4558377</v>
      </c>
      <c r="R207" s="26">
        <f>ROUND((M207/$G207)*1000,2)</f>
        <v>12.3</v>
      </c>
      <c r="S207" s="26">
        <f>ROUND((O207/$G207)*1000,2)</f>
        <v>11.41</v>
      </c>
      <c r="T207" s="26">
        <f>ROUND((Q207/H207)*1000,2)</f>
        <v>2.56</v>
      </c>
      <c r="U207" s="27">
        <f>SUM(R207:T207)</f>
        <v>26.27</v>
      </c>
      <c r="V207" s="28"/>
      <c r="W207" s="26">
        <f>ROUND((M207/$I207)*1000,2)</f>
        <v>11.92</v>
      </c>
      <c r="X207" s="26">
        <f>ROUND((O207/$I207)*1000,2)</f>
        <v>11.06</v>
      </c>
      <c r="Y207" s="26">
        <f>ROUND((Q207/K207)*1000,2)</f>
        <v>2.44</v>
      </c>
      <c r="Z207" s="26">
        <f>SUM(W207:Y207)</f>
        <v>25.42</v>
      </c>
      <c r="AA207" s="3"/>
      <c r="AB207" s="3"/>
    </row>
    <row r="208" spans="7:28" ht="15.75">
      <c r="G208" s="13"/>
      <c r="H208" s="13"/>
      <c r="I208" s="13"/>
      <c r="J208" s="13"/>
      <c r="K208" s="13"/>
      <c r="L208" s="13"/>
      <c r="M208" s="13"/>
      <c r="N208" s="13"/>
      <c r="O208" s="13"/>
      <c r="P208" s="13"/>
      <c r="Q208" s="13"/>
      <c r="R208" s="26"/>
      <c r="S208" s="26"/>
      <c r="T208" s="26"/>
      <c r="U208" s="27"/>
      <c r="V208" s="28"/>
      <c r="W208" s="26"/>
      <c r="X208" s="26"/>
      <c r="Y208" s="26"/>
      <c r="Z208" s="26"/>
      <c r="AA208" s="3"/>
      <c r="AB208" s="3"/>
    </row>
    <row r="209" spans="1:28" ht="15.75">
      <c r="A209" s="1">
        <v>4</v>
      </c>
      <c r="B209" s="1">
        <v>68</v>
      </c>
      <c r="C209" s="29">
        <v>305</v>
      </c>
      <c r="D209" s="29">
        <v>0</v>
      </c>
      <c r="E209" s="2" t="s">
        <v>219</v>
      </c>
      <c r="G209" s="13">
        <f aca="true" t="shared" si="63" ref="G209:Q209">SUM(G210:G211)</f>
        <v>991207923</v>
      </c>
      <c r="H209" s="13">
        <f t="shared" si="63"/>
        <v>963337546</v>
      </c>
      <c r="I209" s="13">
        <f t="shared" si="63"/>
        <v>1049539283</v>
      </c>
      <c r="J209" s="13"/>
      <c r="K209" s="13">
        <f t="shared" si="63"/>
        <v>1042588001</v>
      </c>
      <c r="L209" s="13"/>
      <c r="M209" s="13">
        <f t="shared" si="63"/>
        <v>3617516</v>
      </c>
      <c r="N209" s="13"/>
      <c r="O209" s="13">
        <f t="shared" si="63"/>
        <v>8581072</v>
      </c>
      <c r="P209" s="13"/>
      <c r="Q209" s="13">
        <f t="shared" si="63"/>
        <v>2549396</v>
      </c>
      <c r="R209" s="26">
        <f>ROUND((M209/$G209)*1000,2)</f>
        <v>3.65</v>
      </c>
      <c r="S209" s="26">
        <f>ROUND((O209/$G209)*1000,2)</f>
        <v>8.66</v>
      </c>
      <c r="T209" s="26">
        <f>ROUND((Q209/H209)*1000,2)</f>
        <v>2.65</v>
      </c>
      <c r="U209" s="27">
        <f>SUM(R209:T209)</f>
        <v>14.96</v>
      </c>
      <c r="V209" s="28"/>
      <c r="W209" s="26">
        <f>ROUND((M209/$I209)*1000,2)</f>
        <v>3.45</v>
      </c>
      <c r="X209" s="26">
        <f>ROUND((O209/$I209)*1000,2)</f>
        <v>8.18</v>
      </c>
      <c r="Y209" s="26">
        <f>ROUND((Q209/K209)*1000,2)</f>
        <v>2.45</v>
      </c>
      <c r="Z209" s="26">
        <f>SUM(W209:Y209)</f>
        <v>14.079999999999998</v>
      </c>
      <c r="AA209" s="3"/>
      <c r="AB209" s="3"/>
    </row>
    <row r="210" spans="1:28" ht="15.75">
      <c r="A210" s="1">
        <v>4</v>
      </c>
      <c r="B210" s="1">
        <v>68</v>
      </c>
      <c r="C210" s="29">
        <v>305</v>
      </c>
      <c r="D210" s="29">
        <v>303</v>
      </c>
      <c r="F210" s="2" t="s">
        <v>220</v>
      </c>
      <c r="G210" s="13">
        <v>766629864</v>
      </c>
      <c r="H210" s="13">
        <v>742248764</v>
      </c>
      <c r="I210" s="13">
        <v>818432922</v>
      </c>
      <c r="J210" s="13"/>
      <c r="K210" s="13">
        <v>815130270</v>
      </c>
      <c r="L210" s="13"/>
      <c r="M210" s="13">
        <v>2197415</v>
      </c>
      <c r="N210" s="13"/>
      <c r="O210" s="13">
        <v>6349016</v>
      </c>
      <c r="P210" s="13"/>
      <c r="Q210" s="13">
        <v>1968451</v>
      </c>
      <c r="R210" s="26">
        <f>ROUND((M210/$G210)*1000,2)</f>
        <v>2.87</v>
      </c>
      <c r="S210" s="26">
        <f>ROUND((O210/$G210)*1000,2)</f>
        <v>8.28</v>
      </c>
      <c r="T210" s="26">
        <f>ROUND((Q210/H210)*1000,2)</f>
        <v>2.65</v>
      </c>
      <c r="U210" s="27">
        <f>SUM(R210:T210)</f>
        <v>13.799999999999999</v>
      </c>
      <c r="V210" s="28"/>
      <c r="W210" s="26">
        <f>ROUND((M210/$I210)*1000,2)</f>
        <v>2.68</v>
      </c>
      <c r="X210" s="26">
        <f>ROUND((O210/$I210)*1000,2)</f>
        <v>7.76</v>
      </c>
      <c r="Y210" s="26">
        <f>ROUND((Q210/K210)*1000,2)</f>
        <v>2.41</v>
      </c>
      <c r="Z210" s="26">
        <f>SUM(W210:Y210)</f>
        <v>12.85</v>
      </c>
      <c r="AA210" s="3"/>
      <c r="AB210" s="3"/>
    </row>
    <row r="211" spans="1:28" ht="15.75">
      <c r="A211" s="1">
        <v>4</v>
      </c>
      <c r="B211" s="1">
        <v>68</v>
      </c>
      <c r="C211" s="29">
        <v>305</v>
      </c>
      <c r="D211" s="29">
        <v>585</v>
      </c>
      <c r="F211" s="2" t="s">
        <v>221</v>
      </c>
      <c r="G211" s="13">
        <v>224578059</v>
      </c>
      <c r="H211" s="13">
        <v>221088782</v>
      </c>
      <c r="I211" s="13">
        <v>231106361</v>
      </c>
      <c r="J211" s="13"/>
      <c r="K211" s="13">
        <v>227457731</v>
      </c>
      <c r="L211" s="13"/>
      <c r="M211" s="13">
        <v>1420101</v>
      </c>
      <c r="N211" s="13"/>
      <c r="O211" s="13">
        <v>2232056</v>
      </c>
      <c r="P211" s="13"/>
      <c r="Q211" s="13">
        <v>580945</v>
      </c>
      <c r="R211" s="26">
        <f>ROUND((M211/$G211)*1000,2)</f>
        <v>6.32</v>
      </c>
      <c r="S211" s="26">
        <f>ROUND((O211/$G211)*1000,2)</f>
        <v>9.94</v>
      </c>
      <c r="T211" s="26">
        <f>ROUND((Q211/H211)*1000,2)</f>
        <v>2.63</v>
      </c>
      <c r="U211" s="27">
        <f>SUM(R211:T211)</f>
        <v>18.889999999999997</v>
      </c>
      <c r="V211" s="28"/>
      <c r="W211" s="26">
        <f>ROUND((M211/$I211)*1000,2)</f>
        <v>6.14</v>
      </c>
      <c r="X211" s="26">
        <f>ROUND((O211/$I211)*1000,2)</f>
        <v>9.66</v>
      </c>
      <c r="Y211" s="26">
        <f>ROUND((Q211/K211)*1000,2)</f>
        <v>2.55</v>
      </c>
      <c r="Z211" s="26">
        <f>SUM(W211:Y211)</f>
        <v>18.35</v>
      </c>
      <c r="AA211" s="3"/>
      <c r="AB211" s="3"/>
    </row>
    <row r="212" spans="7:28" ht="15.75">
      <c r="G212" s="13"/>
      <c r="H212" s="13"/>
      <c r="I212" s="13"/>
      <c r="J212" s="13"/>
      <c r="K212" s="13"/>
      <c r="L212" s="13"/>
      <c r="M212" s="13"/>
      <c r="N212" s="13"/>
      <c r="O212" s="13"/>
      <c r="P212" s="13"/>
      <c r="Q212" s="13"/>
      <c r="R212" s="26"/>
      <c r="S212" s="26"/>
      <c r="T212" s="26"/>
      <c r="U212" s="27"/>
      <c r="V212" s="28"/>
      <c r="W212" s="26"/>
      <c r="X212" s="26"/>
      <c r="Y212" s="26"/>
      <c r="Z212" s="26"/>
      <c r="AA212" s="3"/>
      <c r="AB212" s="3"/>
    </row>
    <row r="213" spans="1:28" ht="15.75">
      <c r="A213" s="1">
        <v>4</v>
      </c>
      <c r="B213" s="1">
        <v>35</v>
      </c>
      <c r="C213" s="29">
        <v>306</v>
      </c>
      <c r="D213" s="29">
        <v>0</v>
      </c>
      <c r="E213" s="2" t="s">
        <v>222</v>
      </c>
      <c r="G213" s="13">
        <f aca="true" t="shared" si="64" ref="G213:Q213">SUM(G214:G215)</f>
        <v>169510198</v>
      </c>
      <c r="H213" s="13">
        <f t="shared" si="64"/>
        <v>164557498</v>
      </c>
      <c r="I213" s="13">
        <f t="shared" si="64"/>
        <v>176544373</v>
      </c>
      <c r="J213" s="13"/>
      <c r="K213" s="13">
        <f t="shared" si="64"/>
        <v>171653152</v>
      </c>
      <c r="L213" s="13"/>
      <c r="M213" s="13">
        <f t="shared" si="64"/>
        <v>2092417</v>
      </c>
      <c r="N213" s="13"/>
      <c r="O213" s="13">
        <f t="shared" si="64"/>
        <v>1937377</v>
      </c>
      <c r="P213" s="13"/>
      <c r="Q213" s="13">
        <f t="shared" si="64"/>
        <v>419898</v>
      </c>
      <c r="R213" s="26">
        <f>ROUND((M213/$G213)*1000,2)</f>
        <v>12.34</v>
      </c>
      <c r="S213" s="26">
        <f>ROUND((O213/$G213)*1000,2)</f>
        <v>11.43</v>
      </c>
      <c r="T213" s="26">
        <f>ROUND((Q213/H213)*1000,2)</f>
        <v>2.55</v>
      </c>
      <c r="U213" s="27">
        <f>SUM(R213:T213)</f>
        <v>26.32</v>
      </c>
      <c r="V213" s="28"/>
      <c r="W213" s="26">
        <f>ROUND((M213/$I213)*1000,2)</f>
        <v>11.85</v>
      </c>
      <c r="X213" s="26">
        <f>ROUND((O213/$I213)*1000,2)</f>
        <v>10.97</v>
      </c>
      <c r="Y213" s="26">
        <f>ROUND((Q213/K213)*1000,2)</f>
        <v>2.45</v>
      </c>
      <c r="Z213" s="26">
        <f>SUM(W213:Y213)</f>
        <v>25.27</v>
      </c>
      <c r="AA213" s="3"/>
      <c r="AB213" s="3"/>
    </row>
    <row r="214" spans="1:28" ht="15.75">
      <c r="A214" s="1">
        <v>4</v>
      </c>
      <c r="B214" s="1">
        <v>35</v>
      </c>
      <c r="C214" s="29">
        <v>306</v>
      </c>
      <c r="D214" s="29">
        <v>311</v>
      </c>
      <c r="F214" s="2" t="s">
        <v>223</v>
      </c>
      <c r="G214" s="13">
        <v>108167899</v>
      </c>
      <c r="H214" s="13">
        <v>104448899</v>
      </c>
      <c r="I214" s="13">
        <v>114005144</v>
      </c>
      <c r="J214" s="13"/>
      <c r="K214" s="13">
        <v>110255597</v>
      </c>
      <c r="L214" s="13"/>
      <c r="M214" s="13">
        <v>1530236</v>
      </c>
      <c r="N214" s="13"/>
      <c r="O214" s="13">
        <v>1476656</v>
      </c>
      <c r="P214" s="13"/>
      <c r="Q214" s="13">
        <v>271743</v>
      </c>
      <c r="R214" s="26">
        <f>ROUND((M214/$G214)*1000,2)</f>
        <v>14.15</v>
      </c>
      <c r="S214" s="26">
        <f>ROUND((O214/$G214)*1000,2)</f>
        <v>13.65</v>
      </c>
      <c r="T214" s="26">
        <f>ROUND((Q214/H214)*1000,2)</f>
        <v>2.6</v>
      </c>
      <c r="U214" s="27">
        <f>SUM(R214:T214)</f>
        <v>30.400000000000002</v>
      </c>
      <c r="V214" s="28"/>
      <c r="W214" s="26">
        <f>ROUND((M214/$I214)*1000,2)</f>
        <v>13.42</v>
      </c>
      <c r="X214" s="26">
        <f>ROUND((O214/$I214)*1000,2)</f>
        <v>12.95</v>
      </c>
      <c r="Y214" s="26">
        <f>ROUND((Q214/K214)*1000,2)</f>
        <v>2.46</v>
      </c>
      <c r="Z214" s="26">
        <f>SUM(W214:Y214)</f>
        <v>28.83</v>
      </c>
      <c r="AA214" s="3"/>
      <c r="AB214" s="3"/>
    </row>
    <row r="215" spans="1:28" ht="15.75">
      <c r="A215" s="1">
        <v>4</v>
      </c>
      <c r="B215" s="1">
        <v>35</v>
      </c>
      <c r="C215" s="29">
        <v>306</v>
      </c>
      <c r="D215" s="29">
        <v>323</v>
      </c>
      <c r="F215" s="2" t="s">
        <v>224</v>
      </c>
      <c r="G215" s="13">
        <v>61342299</v>
      </c>
      <c r="H215" s="13">
        <v>60108599</v>
      </c>
      <c r="I215" s="13">
        <v>62539229</v>
      </c>
      <c r="J215" s="13"/>
      <c r="K215" s="13">
        <v>61397555</v>
      </c>
      <c r="L215" s="13"/>
      <c r="M215" s="13">
        <v>562181</v>
      </c>
      <c r="N215" s="13"/>
      <c r="O215" s="13">
        <v>460721</v>
      </c>
      <c r="P215" s="13"/>
      <c r="Q215" s="13">
        <v>148155</v>
      </c>
      <c r="R215" s="26">
        <f>ROUND((M215/$G215)*1000,2)</f>
        <v>9.16</v>
      </c>
      <c r="S215" s="26">
        <f>ROUND((O215/$G215)*1000,2)+0.01</f>
        <v>7.52</v>
      </c>
      <c r="T215" s="26">
        <f>ROUND((Q215/H215)*1000,2)</f>
        <v>2.46</v>
      </c>
      <c r="U215" s="27">
        <f>SUM(R215:T215)</f>
        <v>19.14</v>
      </c>
      <c r="V215" s="28"/>
      <c r="W215" s="26">
        <f>ROUND((M215/$I215)*1000,2)</f>
        <v>8.99</v>
      </c>
      <c r="X215" s="26">
        <f>ROUND((O215/$I215)*1000,2)</f>
        <v>7.37</v>
      </c>
      <c r="Y215" s="26">
        <f>ROUND((Q215/K215)*1000,2)</f>
        <v>2.41</v>
      </c>
      <c r="Z215" s="26">
        <f>SUM(W215:Y215)</f>
        <v>18.77</v>
      </c>
      <c r="AA215" s="3"/>
      <c r="AB215" s="3"/>
    </row>
    <row r="216" spans="7:28" ht="15.75">
      <c r="G216" s="13"/>
      <c r="H216" s="13"/>
      <c r="I216" s="13"/>
      <c r="J216" s="13"/>
      <c r="K216" s="13"/>
      <c r="L216" s="13"/>
      <c r="M216" s="13"/>
      <c r="N216" s="13"/>
      <c r="O216" s="13"/>
      <c r="P216" s="13"/>
      <c r="Q216" s="13"/>
      <c r="R216" s="26"/>
      <c r="S216" s="26"/>
      <c r="T216" s="26"/>
      <c r="U216" s="27"/>
      <c r="V216" s="28"/>
      <c r="W216" s="26"/>
      <c r="X216" s="26"/>
      <c r="Y216" s="26"/>
      <c r="Z216" s="26"/>
      <c r="AA216" s="3"/>
      <c r="AB216" s="3"/>
    </row>
    <row r="217" spans="1:28" ht="15.75">
      <c r="A217" s="1">
        <v>5</v>
      </c>
      <c r="B217" s="1">
        <v>27</v>
      </c>
      <c r="C217" s="29">
        <v>315</v>
      </c>
      <c r="D217" s="29">
        <v>315</v>
      </c>
      <c r="E217" s="2" t="s">
        <v>225</v>
      </c>
      <c r="G217" s="13">
        <v>823685848</v>
      </c>
      <c r="H217" s="13">
        <v>793969548</v>
      </c>
      <c r="I217" s="13">
        <v>862605170</v>
      </c>
      <c r="J217" s="13"/>
      <c r="K217" s="13">
        <v>843308461</v>
      </c>
      <c r="L217" s="13"/>
      <c r="M217" s="13">
        <v>11052650</v>
      </c>
      <c r="N217" s="13"/>
      <c r="O217" s="13">
        <v>4058728</v>
      </c>
      <c r="P217" s="13"/>
      <c r="Q217" s="13">
        <v>1869085</v>
      </c>
      <c r="R217" s="26">
        <f>ROUND((M217/$G217)*1000,2)</f>
        <v>13.42</v>
      </c>
      <c r="S217" s="26">
        <f>ROUND((O217/$G217)*1000,2)</f>
        <v>4.93</v>
      </c>
      <c r="T217" s="26">
        <f>ROUND((Q217/H217)*1000,2)</f>
        <v>2.35</v>
      </c>
      <c r="U217" s="27">
        <f>SUM(R217:T217)</f>
        <v>20.700000000000003</v>
      </c>
      <c r="V217" s="28"/>
      <c r="W217" s="26">
        <f>ROUND((M217/$I217)*1000,2)</f>
        <v>12.81</v>
      </c>
      <c r="X217" s="26">
        <f>ROUND((O217/$I217)*1000,2)</f>
        <v>4.71</v>
      </c>
      <c r="Y217" s="26">
        <f>ROUND((Q217/K217)*1000,2)</f>
        <v>2.22</v>
      </c>
      <c r="Z217" s="26">
        <f>SUM(W217:Y217)</f>
        <v>19.74</v>
      </c>
      <c r="AA217" s="3"/>
      <c r="AB217" s="3"/>
    </row>
    <row r="218" spans="1:28" ht="15.75">
      <c r="A218" s="1">
        <v>4</v>
      </c>
      <c r="B218" s="1">
        <v>35</v>
      </c>
      <c r="C218" s="29">
        <v>317</v>
      </c>
      <c r="D218" s="29">
        <v>317</v>
      </c>
      <c r="E218" s="2" t="s">
        <v>226</v>
      </c>
      <c r="G218" s="13">
        <v>769994533</v>
      </c>
      <c r="H218" s="13">
        <v>536004233</v>
      </c>
      <c r="I218" s="13">
        <v>606450211</v>
      </c>
      <c r="J218" s="13"/>
      <c r="K218" s="13">
        <v>510893681</v>
      </c>
      <c r="L218" s="13"/>
      <c r="M218" s="13">
        <v>8588104</v>
      </c>
      <c r="N218" s="13"/>
      <c r="O218" s="13">
        <v>6719553</v>
      </c>
      <c r="P218" s="13"/>
      <c r="Q218" s="13">
        <v>1243364</v>
      </c>
      <c r="R218" s="26">
        <f>ROUND((M218/$G218)*1000,2)</f>
        <v>11.15</v>
      </c>
      <c r="S218" s="26">
        <f>ROUND((O218/$G218)*1000,2)</f>
        <v>8.73</v>
      </c>
      <c r="T218" s="26">
        <f>ROUND((Q218/H218)*1000,2)</f>
        <v>2.32</v>
      </c>
      <c r="U218" s="27">
        <f>SUM(R218:T218)</f>
        <v>22.200000000000003</v>
      </c>
      <c r="V218" s="28"/>
      <c r="W218" s="26">
        <f>ROUND((M218/$I218)*1000,2)</f>
        <v>14.16</v>
      </c>
      <c r="X218" s="26">
        <f>ROUND((O218/$I218)*1000,2)</f>
        <v>11.08</v>
      </c>
      <c r="Y218" s="26">
        <f>ROUND((Q218/K218)*1000,2)</f>
        <v>2.43</v>
      </c>
      <c r="Z218" s="26">
        <f>SUM(W218:Y218)</f>
        <v>27.67</v>
      </c>
      <c r="AA218" s="3"/>
      <c r="AB218" s="3"/>
    </row>
    <row r="219" spans="1:28" ht="15.75">
      <c r="A219" s="1">
        <v>7</v>
      </c>
      <c r="B219" s="1">
        <v>12</v>
      </c>
      <c r="C219" s="29">
        <v>319</v>
      </c>
      <c r="D219" s="29">
        <v>319</v>
      </c>
      <c r="E219" s="2" t="s">
        <v>227</v>
      </c>
      <c r="G219" s="13">
        <v>3556514649</v>
      </c>
      <c r="H219" s="13">
        <v>2900128961</v>
      </c>
      <c r="I219" s="13">
        <v>3294598079</v>
      </c>
      <c r="J219" s="13"/>
      <c r="K219" s="13">
        <v>2891076770</v>
      </c>
      <c r="L219" s="13"/>
      <c r="M219" s="13">
        <v>45588816</v>
      </c>
      <c r="N219" s="13"/>
      <c r="O219" s="13">
        <v>21709740</v>
      </c>
      <c r="P219" s="13"/>
      <c r="Q219" s="13">
        <v>6283982</v>
      </c>
      <c r="R219" s="26">
        <f>ROUND((M219/$G219)*1000,2)</f>
        <v>12.82</v>
      </c>
      <c r="S219" s="26">
        <f>ROUND((O219/$G219)*1000,2)</f>
        <v>6.1</v>
      </c>
      <c r="T219" s="26">
        <f>ROUND((Q219/H219)*1000,2)</f>
        <v>2.17</v>
      </c>
      <c r="U219" s="27">
        <f>SUM(R219:T219)</f>
        <v>21.090000000000003</v>
      </c>
      <c r="V219" s="28"/>
      <c r="W219" s="26">
        <f>ROUND((M219/$I219)*1000,2)</f>
        <v>13.84</v>
      </c>
      <c r="X219" s="26">
        <f>ROUND((O219/$I219)*1000,2)</f>
        <v>6.59</v>
      </c>
      <c r="Y219" s="26">
        <f>ROUND((Q219/K219)*1000,2)</f>
        <v>2.17</v>
      </c>
      <c r="Z219" s="26">
        <f>SUM(W219:Y219)</f>
        <v>22.6</v>
      </c>
      <c r="AA219" s="3"/>
      <c r="AB219" s="3"/>
    </row>
    <row r="220" spans="1:28" ht="15.75">
      <c r="A220" s="1">
        <v>4</v>
      </c>
      <c r="B220" s="1">
        <v>22</v>
      </c>
      <c r="C220" s="29">
        <v>327</v>
      </c>
      <c r="D220" s="29">
        <v>327</v>
      </c>
      <c r="E220" s="2" t="s">
        <v>228</v>
      </c>
      <c r="G220" s="13">
        <v>328977700</v>
      </c>
      <c r="H220" s="13">
        <v>324097100</v>
      </c>
      <c r="I220" s="13">
        <v>342191862</v>
      </c>
      <c r="J220" s="13"/>
      <c r="K220" s="13">
        <v>339612286</v>
      </c>
      <c r="L220" s="13"/>
      <c r="M220" s="13">
        <v>4430181</v>
      </c>
      <c r="N220" s="13"/>
      <c r="O220" s="13">
        <v>2632847</v>
      </c>
      <c r="P220" s="13"/>
      <c r="Q220" s="13">
        <v>800644</v>
      </c>
      <c r="R220" s="26">
        <f>ROUND((M220/$G220)*1000,2)</f>
        <v>13.47</v>
      </c>
      <c r="S220" s="26">
        <f>ROUND((O220/$G220)*1000,2)</f>
        <v>8</v>
      </c>
      <c r="T220" s="26">
        <f>ROUND((Q220/H220)*1000,2)</f>
        <v>2.47</v>
      </c>
      <c r="U220" s="27">
        <f>SUM(R220:T220)</f>
        <v>23.939999999999998</v>
      </c>
      <c r="V220" s="28"/>
      <c r="W220" s="26">
        <f>ROUND((M220/$I220)*1000,2)</f>
        <v>12.95</v>
      </c>
      <c r="X220" s="26">
        <f>ROUND((O220/$I220)*1000,2)</f>
        <v>7.69</v>
      </c>
      <c r="Y220" s="26">
        <f>ROUND((Q220/K220)*1000,2)</f>
        <v>2.36</v>
      </c>
      <c r="Z220" s="26">
        <f>SUM(W220:Y220)</f>
        <v>23</v>
      </c>
      <c r="AA220" s="3"/>
      <c r="AB220" s="3"/>
    </row>
    <row r="221" spans="7:28" ht="15.75">
      <c r="G221" s="13"/>
      <c r="H221" s="13"/>
      <c r="I221" s="13"/>
      <c r="J221" s="13"/>
      <c r="K221" s="13"/>
      <c r="L221" s="13"/>
      <c r="M221" s="13"/>
      <c r="N221" s="13"/>
      <c r="O221" s="13"/>
      <c r="P221" s="13"/>
      <c r="Q221" s="13"/>
      <c r="R221" s="26"/>
      <c r="S221" s="26"/>
      <c r="T221" s="26"/>
      <c r="U221" s="27"/>
      <c r="V221" s="28"/>
      <c r="W221" s="26"/>
      <c r="X221" s="26"/>
      <c r="Y221" s="26"/>
      <c r="Z221" s="26"/>
      <c r="AA221" s="3"/>
      <c r="AB221" s="3"/>
    </row>
    <row r="222" spans="1:28" ht="15.75">
      <c r="A222" s="1">
        <v>1</v>
      </c>
      <c r="B222" s="1">
        <v>13</v>
      </c>
      <c r="C222" s="29">
        <v>333</v>
      </c>
      <c r="D222" s="29">
        <v>333</v>
      </c>
      <c r="E222" s="2" t="s">
        <v>229</v>
      </c>
      <c r="G222" s="13">
        <v>464276425</v>
      </c>
      <c r="H222" s="13">
        <v>454663525</v>
      </c>
      <c r="I222" s="13">
        <v>488341747</v>
      </c>
      <c r="J222" s="13"/>
      <c r="K222" s="13">
        <v>482326842</v>
      </c>
      <c r="L222" s="13"/>
      <c r="M222" s="13">
        <v>3931784</v>
      </c>
      <c r="N222" s="13"/>
      <c r="O222" s="13">
        <v>2331769</v>
      </c>
      <c r="P222" s="13"/>
      <c r="Q222" s="13">
        <v>1122555</v>
      </c>
      <c r="R222" s="26">
        <f>ROUND((M222/$G222)*1000,2)</f>
        <v>8.47</v>
      </c>
      <c r="S222" s="26">
        <f>ROUND((O222/$G222)*1000,2)</f>
        <v>5.02</v>
      </c>
      <c r="T222" s="26">
        <f>ROUND((Q222/H222)*1000,2)</f>
        <v>2.47</v>
      </c>
      <c r="U222" s="27">
        <f>SUM(R222:T222)</f>
        <v>15.96</v>
      </c>
      <c r="V222" s="28"/>
      <c r="W222" s="26">
        <f>ROUND((M222/$I222)*1000,2)</f>
        <v>8.05</v>
      </c>
      <c r="X222" s="26">
        <f>ROUND((O222/$I222)*1000,2)</f>
        <v>4.77</v>
      </c>
      <c r="Y222" s="26">
        <f>ROUND((Q222/K222)*1000,2)</f>
        <v>2.33</v>
      </c>
      <c r="Z222" s="26">
        <f>SUM(W222:Y222)</f>
        <v>15.15</v>
      </c>
      <c r="AA222" s="3"/>
      <c r="AB222" s="3"/>
    </row>
    <row r="223" spans="1:28" ht="15.75">
      <c r="A223" s="1">
        <v>5</v>
      </c>
      <c r="B223" s="1">
        <v>37</v>
      </c>
      <c r="C223" s="29">
        <v>335</v>
      </c>
      <c r="D223" s="29">
        <v>335</v>
      </c>
      <c r="E223" s="2" t="s">
        <v>230</v>
      </c>
      <c r="G223" s="13">
        <v>8409714728</v>
      </c>
      <c r="H223" s="13">
        <v>8164264528</v>
      </c>
      <c r="I223" s="13">
        <v>8724062712</v>
      </c>
      <c r="J223" s="13"/>
      <c r="K223" s="13">
        <v>8507370216</v>
      </c>
      <c r="L223" s="13"/>
      <c r="M223" s="13">
        <v>68037670</v>
      </c>
      <c r="N223" s="13"/>
      <c r="O223" s="13">
        <v>109295202</v>
      </c>
      <c r="P223" s="13"/>
      <c r="Q223" s="13">
        <v>19703889</v>
      </c>
      <c r="R223" s="26">
        <f>ROUND((M223/$G223)*1000,2)</f>
        <v>8.09</v>
      </c>
      <c r="S223" s="26">
        <f>ROUND((O223/$G223)*1000,2)</f>
        <v>13</v>
      </c>
      <c r="T223" s="26">
        <f>ROUND((Q223/H223)*1000,2)</f>
        <v>2.41</v>
      </c>
      <c r="U223" s="27">
        <f>SUM(R223:T223)</f>
        <v>23.5</v>
      </c>
      <c r="V223" s="28"/>
      <c r="W223" s="26">
        <f>ROUND((M223/$I223)*1000,2)</f>
        <v>7.8</v>
      </c>
      <c r="X223" s="26">
        <f>ROUND((O223/$I223)*1000,2)</f>
        <v>12.53</v>
      </c>
      <c r="Y223" s="26">
        <f>ROUND((Q223/K223)*1000,2)</f>
        <v>2.32</v>
      </c>
      <c r="Z223" s="26">
        <f>SUM(W223:Y223)</f>
        <v>22.65</v>
      </c>
      <c r="AA223" s="3"/>
      <c r="AB223" s="3"/>
    </row>
    <row r="224" spans="1:28" ht="15.75">
      <c r="A224" s="1">
        <v>2</v>
      </c>
      <c r="B224" s="1">
        <v>29</v>
      </c>
      <c r="C224" s="29">
        <v>339</v>
      </c>
      <c r="D224" s="29">
        <v>339</v>
      </c>
      <c r="E224" s="2" t="s">
        <v>231</v>
      </c>
      <c r="G224" s="13">
        <v>185085080</v>
      </c>
      <c r="H224" s="13">
        <v>182417140</v>
      </c>
      <c r="I224" s="13">
        <v>163145767</v>
      </c>
      <c r="J224" s="13"/>
      <c r="K224" s="13">
        <v>160233443</v>
      </c>
      <c r="L224" s="13"/>
      <c r="M224" s="13">
        <v>3387958</v>
      </c>
      <c r="N224" s="13"/>
      <c r="O224" s="13">
        <v>1506937</v>
      </c>
      <c r="P224" s="13"/>
      <c r="Q224" s="13">
        <v>414693</v>
      </c>
      <c r="R224" s="26">
        <f>ROUND((M224/$G224)*1000,2)</f>
        <v>18.3</v>
      </c>
      <c r="S224" s="26">
        <f>ROUND((O224/$G224)*1000,2)+0.01</f>
        <v>8.15</v>
      </c>
      <c r="T224" s="26">
        <f>ROUND((Q224/H224)*1000,2)</f>
        <v>2.27</v>
      </c>
      <c r="U224" s="27">
        <f>SUM(R224:T224)</f>
        <v>28.720000000000002</v>
      </c>
      <c r="V224" s="28"/>
      <c r="W224" s="26">
        <f>ROUND((M224/$I224)*1000,2)</f>
        <v>20.77</v>
      </c>
      <c r="X224" s="26">
        <f>ROUND((O224/$I224)*1000,2)</f>
        <v>9.24</v>
      </c>
      <c r="Y224" s="26">
        <f>ROUND((Q224/K224)*1000,2)</f>
        <v>2.59</v>
      </c>
      <c r="Z224" s="26">
        <f>SUM(W224:Y224)</f>
        <v>32.599999999999994</v>
      </c>
      <c r="AA224" s="3"/>
      <c r="AB224" s="3"/>
    </row>
    <row r="225" spans="1:28" ht="15.75">
      <c r="A225" s="1">
        <v>2</v>
      </c>
      <c r="B225" s="1">
        <v>60</v>
      </c>
      <c r="C225" s="29">
        <v>341</v>
      </c>
      <c r="D225" s="29">
        <v>341</v>
      </c>
      <c r="E225" s="2" t="s">
        <v>232</v>
      </c>
      <c r="G225" s="13">
        <v>66407038</v>
      </c>
      <c r="H225" s="13">
        <v>65158982</v>
      </c>
      <c r="I225" s="13">
        <v>65209347</v>
      </c>
      <c r="J225" s="13"/>
      <c r="K225" s="13">
        <v>63882662</v>
      </c>
      <c r="L225" s="13"/>
      <c r="M225" s="13">
        <v>861141</v>
      </c>
      <c r="N225" s="13"/>
      <c r="O225" s="13">
        <v>641101</v>
      </c>
      <c r="P225" s="13"/>
      <c r="Q225" s="13">
        <v>148447</v>
      </c>
      <c r="R225" s="26">
        <f>ROUND((M225/$G225)*1000,2)</f>
        <v>12.97</v>
      </c>
      <c r="S225" s="26">
        <f>ROUND((O225/$G225)*1000,2)</f>
        <v>9.65</v>
      </c>
      <c r="T225" s="26">
        <f>ROUND((Q225/H225)*1000,2)</f>
        <v>2.28</v>
      </c>
      <c r="U225" s="27">
        <f>SUM(R225:T225)</f>
        <v>24.900000000000002</v>
      </c>
      <c r="V225" s="28"/>
      <c r="W225" s="26">
        <f>ROUND((M225/$I225)*1000,2)</f>
        <v>13.21</v>
      </c>
      <c r="X225" s="26">
        <f>ROUND((O225/$I225)*1000,2)</f>
        <v>9.83</v>
      </c>
      <c r="Y225" s="26">
        <f>ROUND((Q225/K225)*1000,2)</f>
        <v>2.32</v>
      </c>
      <c r="Z225" s="26">
        <f>SUM(W225:Y225)</f>
        <v>25.36</v>
      </c>
      <c r="AA225" s="3"/>
      <c r="AB225" s="3"/>
    </row>
    <row r="226" spans="7:28" ht="15.75">
      <c r="G226" s="13"/>
      <c r="H226" s="13"/>
      <c r="I226" s="13"/>
      <c r="J226" s="13"/>
      <c r="K226" s="13"/>
      <c r="L226" s="13"/>
      <c r="M226" s="13"/>
      <c r="N226" s="13"/>
      <c r="O226" s="13"/>
      <c r="P226" s="13"/>
      <c r="Q226" s="13"/>
      <c r="R226" s="26"/>
      <c r="S226" s="26"/>
      <c r="T226" s="26"/>
      <c r="U226" s="27"/>
      <c r="V226" s="28"/>
      <c r="W226" s="26"/>
      <c r="X226" s="26"/>
      <c r="Y226" s="26"/>
      <c r="Z226" s="26"/>
      <c r="AA226" s="3"/>
      <c r="AB226" s="3"/>
    </row>
    <row r="227" spans="1:28" ht="15.75">
      <c r="A227" s="1">
        <v>5</v>
      </c>
      <c r="B227" s="1">
        <v>63</v>
      </c>
      <c r="C227" s="29">
        <v>342</v>
      </c>
      <c r="D227" s="29">
        <v>0</v>
      </c>
      <c r="E227" s="2" t="s">
        <v>233</v>
      </c>
      <c r="G227" s="13">
        <f>SUM(G228:G229)</f>
        <v>469133143</v>
      </c>
      <c r="H227" s="13">
        <f>SUM(H228:H229)</f>
        <v>455367691</v>
      </c>
      <c r="I227" s="13">
        <f>SUM(I228:I229)</f>
        <v>465819603</v>
      </c>
      <c r="J227" s="13"/>
      <c r="K227" s="13">
        <f>SUM(K228:K229)</f>
        <v>457679711</v>
      </c>
      <c r="L227" s="13"/>
      <c r="M227" s="13">
        <f>SUM(M228:M229)</f>
        <v>7755845</v>
      </c>
      <c r="N227" s="13"/>
      <c r="O227" s="13">
        <f>SUM(O228:O229)</f>
        <v>3983189</v>
      </c>
      <c r="P227" s="13"/>
      <c r="Q227" s="13">
        <f>SUM(Q228:Q229)</f>
        <v>1075586</v>
      </c>
      <c r="R227" s="26">
        <f>ROUND((M227/$G227)*1000,2)</f>
        <v>16.53</v>
      </c>
      <c r="S227" s="26">
        <f>ROUND((O227/$G227)*1000,2)</f>
        <v>8.49</v>
      </c>
      <c r="T227" s="26">
        <f>ROUND((Q227/H227)*1000,2)</f>
        <v>2.36</v>
      </c>
      <c r="U227" s="27">
        <f>SUM(R227:T227)</f>
        <v>27.380000000000003</v>
      </c>
      <c r="V227" s="28"/>
      <c r="W227" s="26">
        <f>ROUND((M227/$I227)*1000,2)</f>
        <v>16.65</v>
      </c>
      <c r="X227" s="26">
        <f>ROUND((O227/$I227)*1000,2)</f>
        <v>8.55</v>
      </c>
      <c r="Y227" s="26">
        <f>ROUND((Q227/K227)*1000,2)</f>
        <v>2.35</v>
      </c>
      <c r="Z227" s="26">
        <f>SUM(W227:Y227)</f>
        <v>27.55</v>
      </c>
      <c r="AA227" s="3"/>
      <c r="AB227" s="3"/>
    </row>
    <row r="228" spans="1:28" ht="15.75">
      <c r="A228" s="1">
        <v>5</v>
      </c>
      <c r="B228" s="1">
        <v>63</v>
      </c>
      <c r="C228" s="29">
        <v>342</v>
      </c>
      <c r="D228" s="29">
        <v>219</v>
      </c>
      <c r="F228" s="2" t="s">
        <v>234</v>
      </c>
      <c r="G228" s="13">
        <v>97723710</v>
      </c>
      <c r="H228" s="13">
        <v>93867210</v>
      </c>
      <c r="I228" s="13">
        <v>102716831</v>
      </c>
      <c r="J228" s="13"/>
      <c r="K228" s="13">
        <v>100397473</v>
      </c>
      <c r="L228" s="13"/>
      <c r="M228" s="13">
        <v>1015172</v>
      </c>
      <c r="N228" s="13"/>
      <c r="O228" s="13">
        <v>1312645</v>
      </c>
      <c r="P228" s="13"/>
      <c r="Q228" s="13">
        <v>214917</v>
      </c>
      <c r="R228" s="26">
        <f>ROUND((M228/$G228)*1000,2)</f>
        <v>10.39</v>
      </c>
      <c r="S228" s="26">
        <f>ROUND((O228/$G228)*1000,2)</f>
        <v>13.43</v>
      </c>
      <c r="T228" s="26">
        <f>ROUND((Q228/H228)*1000,2)</f>
        <v>2.29</v>
      </c>
      <c r="U228" s="27">
        <f>SUM(R228:T228)</f>
        <v>26.11</v>
      </c>
      <c r="V228" s="28"/>
      <c r="W228" s="26">
        <f>ROUND((M228/$I228)*1000,2)</f>
        <v>9.88</v>
      </c>
      <c r="X228" s="26">
        <f>ROUND((O228/$I228)*1000,2)</f>
        <v>12.78</v>
      </c>
      <c r="Y228" s="26">
        <f>ROUND((Q228/K228)*1000,2)</f>
        <v>2.14</v>
      </c>
      <c r="Z228" s="26">
        <f>SUM(W228:Y228)</f>
        <v>24.8</v>
      </c>
      <c r="AA228" s="3"/>
      <c r="AB228" s="3"/>
    </row>
    <row r="229" spans="1:28" ht="15.75">
      <c r="A229" s="1">
        <v>5</v>
      </c>
      <c r="B229" s="1">
        <v>63</v>
      </c>
      <c r="C229" s="29">
        <v>342</v>
      </c>
      <c r="D229" s="29">
        <v>393</v>
      </c>
      <c r="F229" s="2" t="s">
        <v>235</v>
      </c>
      <c r="G229" s="13">
        <v>371409433</v>
      </c>
      <c r="H229" s="13">
        <v>361500481</v>
      </c>
      <c r="I229" s="13">
        <v>363102772</v>
      </c>
      <c r="J229" s="13"/>
      <c r="K229" s="13">
        <v>357282238</v>
      </c>
      <c r="L229" s="13"/>
      <c r="M229" s="13">
        <v>6740673</v>
      </c>
      <c r="N229" s="13"/>
      <c r="O229" s="13">
        <v>2670544</v>
      </c>
      <c r="P229" s="13"/>
      <c r="Q229" s="13">
        <v>860669</v>
      </c>
      <c r="R229" s="26">
        <f>ROUND((M229/$G229)*1000,2)</f>
        <v>18.15</v>
      </c>
      <c r="S229" s="26">
        <f>ROUND((O229/$G229)*1000,2)</f>
        <v>7.19</v>
      </c>
      <c r="T229" s="26">
        <f>ROUND((Q229/H229)*1000,2)</f>
        <v>2.38</v>
      </c>
      <c r="U229" s="27">
        <f>SUM(R229:T229)</f>
        <v>27.72</v>
      </c>
      <c r="V229" s="28"/>
      <c r="W229" s="26">
        <f>ROUND((M229/$I229)*1000,2)</f>
        <v>18.56</v>
      </c>
      <c r="X229" s="26">
        <f>ROUND((O229/$I229)*1000,2)</f>
        <v>7.35</v>
      </c>
      <c r="Y229" s="26">
        <f>ROUND((Q229/K229)*1000,2)</f>
        <v>2.41</v>
      </c>
      <c r="Z229" s="26">
        <f>SUM(W229:Y229)</f>
        <v>28.319999999999997</v>
      </c>
      <c r="AA229" s="3"/>
      <c r="AB229" s="3"/>
    </row>
    <row r="230" spans="7:28" ht="15.75">
      <c r="G230" s="13"/>
      <c r="H230" s="13"/>
      <c r="I230" s="13"/>
      <c r="J230" s="13"/>
      <c r="K230" s="13"/>
      <c r="L230" s="13"/>
      <c r="M230" s="13"/>
      <c r="N230" s="13"/>
      <c r="O230" s="13"/>
      <c r="P230" s="13"/>
      <c r="Q230" s="12"/>
      <c r="R230" s="26"/>
      <c r="S230" s="26"/>
      <c r="T230" s="26"/>
      <c r="U230" s="27"/>
      <c r="V230" s="28"/>
      <c r="W230" s="26"/>
      <c r="X230" s="26"/>
      <c r="Y230" s="26"/>
      <c r="Z230" s="26"/>
      <c r="AA230" s="3"/>
      <c r="AB230" s="3"/>
    </row>
    <row r="231" spans="1:28" ht="15.75">
      <c r="A231" s="1">
        <v>4</v>
      </c>
      <c r="B231" s="1">
        <v>61</v>
      </c>
      <c r="C231" s="1">
        <v>343</v>
      </c>
      <c r="D231" s="1">
        <v>0</v>
      </c>
      <c r="E231" s="2" t="s">
        <v>236</v>
      </c>
      <c r="G231" s="13">
        <f aca="true" t="shared" si="65" ref="G231:Q231">SUM(G232:G236)</f>
        <v>1038733240</v>
      </c>
      <c r="H231" s="13">
        <f>SUM(H232:H236)</f>
        <v>1023474040</v>
      </c>
      <c r="I231" s="13">
        <f t="shared" si="65"/>
        <v>1068875256</v>
      </c>
      <c r="J231" s="13"/>
      <c r="K231" s="13">
        <f t="shared" si="65"/>
        <v>1057917807</v>
      </c>
      <c r="L231" s="13"/>
      <c r="M231" s="13">
        <f t="shared" si="65"/>
        <v>14435461</v>
      </c>
      <c r="N231" s="13"/>
      <c r="O231" s="13">
        <f t="shared" si="65"/>
        <v>8275096</v>
      </c>
      <c r="P231" s="13"/>
      <c r="Q231" s="13">
        <f t="shared" si="65"/>
        <v>2621967</v>
      </c>
      <c r="R231" s="26">
        <f aca="true" t="shared" si="66" ref="R231:R236">ROUND((M231/$G231)*1000,2)</f>
        <v>13.9</v>
      </c>
      <c r="S231" s="26">
        <f aca="true" t="shared" si="67" ref="S231:S236">ROUND((O231/$G231)*1000,2)</f>
        <v>7.97</v>
      </c>
      <c r="T231" s="26">
        <f aca="true" t="shared" si="68" ref="T231:T236">ROUND((Q231/H231)*1000,2)</f>
        <v>2.56</v>
      </c>
      <c r="U231" s="27">
        <f aca="true" t="shared" si="69" ref="U231:U236">SUM(R231:T231)</f>
        <v>24.43</v>
      </c>
      <c r="V231" s="28"/>
      <c r="W231" s="26">
        <f aca="true" t="shared" si="70" ref="W231:W236">ROUND((M231/$I231)*1000,2)</f>
        <v>13.51</v>
      </c>
      <c r="X231" s="26">
        <f aca="true" t="shared" si="71" ref="X231:X236">ROUND((O231/$I231)*1000,2)</f>
        <v>7.74</v>
      </c>
      <c r="Y231" s="26">
        <f aca="true" t="shared" si="72" ref="Y231:Y236">ROUND((Q231/K231)*1000,2)</f>
        <v>2.48</v>
      </c>
      <c r="Z231" s="26">
        <f aca="true" t="shared" si="73" ref="Z231:Z236">SUM(W231:Y231)</f>
        <v>23.73</v>
      </c>
      <c r="AA231" s="3"/>
      <c r="AB231" s="3"/>
    </row>
    <row r="232" spans="1:28" ht="15.75">
      <c r="A232" s="1">
        <v>4</v>
      </c>
      <c r="B232" s="1">
        <v>61</v>
      </c>
      <c r="C232" s="29">
        <v>343</v>
      </c>
      <c r="D232" s="29">
        <v>77</v>
      </c>
      <c r="F232" s="2" t="s">
        <v>237</v>
      </c>
      <c r="G232" s="13">
        <v>321131405</v>
      </c>
      <c r="H232" s="13">
        <v>313633605</v>
      </c>
      <c r="I232" s="13">
        <v>340244189</v>
      </c>
      <c r="J232" s="13"/>
      <c r="K232" s="13">
        <v>336148598</v>
      </c>
      <c r="L232" s="13"/>
      <c r="M232" s="13">
        <v>5459208</v>
      </c>
      <c r="N232" s="13"/>
      <c r="O232" s="13">
        <v>2626848</v>
      </c>
      <c r="P232" s="13"/>
      <c r="Q232" s="13">
        <v>862525</v>
      </c>
      <c r="R232" s="26">
        <f t="shared" si="66"/>
        <v>17</v>
      </c>
      <c r="S232" s="26">
        <f t="shared" si="67"/>
        <v>8.18</v>
      </c>
      <c r="T232" s="26">
        <f t="shared" si="68"/>
        <v>2.75</v>
      </c>
      <c r="U232" s="27">
        <f t="shared" si="69"/>
        <v>27.93</v>
      </c>
      <c r="V232" s="28"/>
      <c r="W232" s="26">
        <f t="shared" si="70"/>
        <v>16.04</v>
      </c>
      <c r="X232" s="26">
        <f t="shared" si="71"/>
        <v>7.72</v>
      </c>
      <c r="Y232" s="26">
        <f t="shared" si="72"/>
        <v>2.57</v>
      </c>
      <c r="Z232" s="26">
        <f t="shared" si="73"/>
        <v>26.33</v>
      </c>
      <c r="AA232" s="3"/>
      <c r="AB232" s="3"/>
    </row>
    <row r="233" spans="1:28" ht="15.75">
      <c r="A233" s="1">
        <v>4</v>
      </c>
      <c r="B233" s="1">
        <v>61</v>
      </c>
      <c r="C233" s="29">
        <v>343</v>
      </c>
      <c r="D233" s="29">
        <v>139</v>
      </c>
      <c r="F233" s="2" t="s">
        <v>238</v>
      </c>
      <c r="G233" s="13">
        <v>38320597</v>
      </c>
      <c r="H233" s="13">
        <v>37585297</v>
      </c>
      <c r="I233" s="13">
        <v>35923211</v>
      </c>
      <c r="J233" s="13"/>
      <c r="K233" s="13">
        <v>35187957</v>
      </c>
      <c r="L233" s="13"/>
      <c r="M233" s="13">
        <v>241764</v>
      </c>
      <c r="N233" s="13"/>
      <c r="O233" s="13">
        <v>391045</v>
      </c>
      <c r="P233" s="13"/>
      <c r="Q233" s="13">
        <v>99089</v>
      </c>
      <c r="R233" s="26">
        <f t="shared" si="66"/>
        <v>6.31</v>
      </c>
      <c r="S233" s="26">
        <f t="shared" si="67"/>
        <v>10.2</v>
      </c>
      <c r="T233" s="26">
        <f t="shared" si="68"/>
        <v>2.64</v>
      </c>
      <c r="U233" s="27">
        <f t="shared" si="69"/>
        <v>19.15</v>
      </c>
      <c r="V233" s="28"/>
      <c r="W233" s="26">
        <f t="shared" si="70"/>
        <v>6.73</v>
      </c>
      <c r="X233" s="26">
        <f t="shared" si="71"/>
        <v>10.89</v>
      </c>
      <c r="Y233" s="26">
        <f t="shared" si="72"/>
        <v>2.82</v>
      </c>
      <c r="Z233" s="26">
        <f t="shared" si="73"/>
        <v>20.44</v>
      </c>
      <c r="AA233" s="3"/>
      <c r="AB233" s="3"/>
    </row>
    <row r="234" spans="1:28" ht="15.75">
      <c r="A234" s="1">
        <v>4</v>
      </c>
      <c r="B234" s="1">
        <v>61</v>
      </c>
      <c r="C234" s="29">
        <v>343</v>
      </c>
      <c r="D234" s="29">
        <v>163</v>
      </c>
      <c r="F234" s="2" t="s">
        <v>239</v>
      </c>
      <c r="G234" s="13">
        <v>522297479</v>
      </c>
      <c r="H234" s="13">
        <v>518591179</v>
      </c>
      <c r="I234" s="13">
        <v>533658618</v>
      </c>
      <c r="J234" s="13"/>
      <c r="K234" s="13">
        <v>529985880</v>
      </c>
      <c r="L234" s="13"/>
      <c r="M234" s="13">
        <v>6660756</v>
      </c>
      <c r="N234" s="13"/>
      <c r="O234" s="13">
        <v>4147496</v>
      </c>
      <c r="P234" s="13"/>
      <c r="Q234" s="13">
        <v>1279003</v>
      </c>
      <c r="R234" s="26">
        <f t="shared" si="66"/>
        <v>12.75</v>
      </c>
      <c r="S234" s="26">
        <f t="shared" si="67"/>
        <v>7.94</v>
      </c>
      <c r="T234" s="26">
        <f t="shared" si="68"/>
        <v>2.47</v>
      </c>
      <c r="U234" s="27">
        <f t="shared" si="69"/>
        <v>23.16</v>
      </c>
      <c r="V234" s="28"/>
      <c r="W234" s="26">
        <f t="shared" si="70"/>
        <v>12.48</v>
      </c>
      <c r="X234" s="26">
        <f t="shared" si="71"/>
        <v>7.77</v>
      </c>
      <c r="Y234" s="26">
        <f t="shared" si="72"/>
        <v>2.41</v>
      </c>
      <c r="Z234" s="26">
        <f t="shared" si="73"/>
        <v>22.66</v>
      </c>
      <c r="AA234" s="3"/>
      <c r="AB234" s="3"/>
    </row>
    <row r="235" spans="1:28" ht="15.75">
      <c r="A235" s="1">
        <v>4</v>
      </c>
      <c r="B235" s="1">
        <v>61</v>
      </c>
      <c r="C235" s="29">
        <v>343</v>
      </c>
      <c r="D235" s="29">
        <v>209</v>
      </c>
      <c r="F235" s="2" t="s">
        <v>240</v>
      </c>
      <c r="G235" s="13">
        <v>128133941</v>
      </c>
      <c r="H235" s="13">
        <v>125566141</v>
      </c>
      <c r="I235" s="13">
        <v>130346492</v>
      </c>
      <c r="J235" s="13"/>
      <c r="K235" s="13">
        <v>128416898</v>
      </c>
      <c r="L235" s="13"/>
      <c r="M235" s="13">
        <v>1640374</v>
      </c>
      <c r="N235" s="13"/>
      <c r="O235" s="13">
        <v>963432</v>
      </c>
      <c r="P235" s="13"/>
      <c r="Q235" s="13">
        <v>310023</v>
      </c>
      <c r="R235" s="26">
        <f t="shared" si="66"/>
        <v>12.8</v>
      </c>
      <c r="S235" s="26">
        <f t="shared" si="67"/>
        <v>7.52</v>
      </c>
      <c r="T235" s="26">
        <f t="shared" si="68"/>
        <v>2.47</v>
      </c>
      <c r="U235" s="27">
        <f t="shared" si="69"/>
        <v>22.79</v>
      </c>
      <c r="V235" s="28"/>
      <c r="W235" s="26">
        <f t="shared" si="70"/>
        <v>12.58</v>
      </c>
      <c r="X235" s="26">
        <f t="shared" si="71"/>
        <v>7.39</v>
      </c>
      <c r="Y235" s="26">
        <f t="shared" si="72"/>
        <v>2.41</v>
      </c>
      <c r="Z235" s="26">
        <f t="shared" si="73"/>
        <v>22.38</v>
      </c>
      <c r="AA235" s="3"/>
      <c r="AB235" s="3"/>
    </row>
    <row r="236" spans="1:28" ht="15.75">
      <c r="A236" s="1">
        <v>4</v>
      </c>
      <c r="B236" s="1">
        <v>61</v>
      </c>
      <c r="C236" s="29">
        <v>343</v>
      </c>
      <c r="D236" s="29">
        <v>415</v>
      </c>
      <c r="F236" s="2" t="s">
        <v>241</v>
      </c>
      <c r="G236" s="13">
        <v>28849818</v>
      </c>
      <c r="H236" s="13">
        <v>28097818</v>
      </c>
      <c r="I236" s="13">
        <v>28702746</v>
      </c>
      <c r="J236" s="13"/>
      <c r="K236" s="13">
        <v>28178474</v>
      </c>
      <c r="L236" s="13"/>
      <c r="M236" s="13">
        <v>433359</v>
      </c>
      <c r="N236" s="13"/>
      <c r="O236" s="13">
        <v>146275</v>
      </c>
      <c r="P236" s="13"/>
      <c r="Q236" s="13">
        <v>71327</v>
      </c>
      <c r="R236" s="26">
        <f t="shared" si="66"/>
        <v>15.02</v>
      </c>
      <c r="S236" s="26">
        <f t="shared" si="67"/>
        <v>5.07</v>
      </c>
      <c r="T236" s="26">
        <f t="shared" si="68"/>
        <v>2.54</v>
      </c>
      <c r="U236" s="27">
        <f t="shared" si="69"/>
        <v>22.63</v>
      </c>
      <c r="V236" s="28"/>
      <c r="W236" s="26">
        <f t="shared" si="70"/>
        <v>15.1</v>
      </c>
      <c r="X236" s="26">
        <f t="shared" si="71"/>
        <v>5.1</v>
      </c>
      <c r="Y236" s="26">
        <f t="shared" si="72"/>
        <v>2.53</v>
      </c>
      <c r="Z236" s="26">
        <f t="shared" si="73"/>
        <v>22.73</v>
      </c>
      <c r="AA236" s="3"/>
      <c r="AB236" s="3"/>
    </row>
    <row r="237" spans="7:28" ht="15.75">
      <c r="G237" s="13"/>
      <c r="H237" s="13"/>
      <c r="I237" s="13"/>
      <c r="J237" s="13"/>
      <c r="K237" s="13"/>
      <c r="L237" s="13"/>
      <c r="M237" s="13"/>
      <c r="N237" s="13"/>
      <c r="O237" s="13"/>
      <c r="P237" s="13"/>
      <c r="Q237" s="13"/>
      <c r="R237" s="26"/>
      <c r="S237" s="26"/>
      <c r="T237" s="26"/>
      <c r="U237" s="27"/>
      <c r="V237" s="28"/>
      <c r="W237" s="26"/>
      <c r="X237" s="26"/>
      <c r="Y237" s="26"/>
      <c r="Z237" s="26"/>
      <c r="AA237" s="3"/>
      <c r="AB237" s="3"/>
    </row>
    <row r="238" spans="5:28" ht="15.75">
      <c r="E238" s="2" t="s">
        <v>242</v>
      </c>
      <c r="G238" s="13">
        <v>162581917</v>
      </c>
      <c r="H238" s="13">
        <v>160529417</v>
      </c>
      <c r="I238" s="13">
        <v>141689789</v>
      </c>
      <c r="J238" s="13"/>
      <c r="K238" s="13">
        <v>139514708</v>
      </c>
      <c r="L238" s="13"/>
      <c r="M238" s="13">
        <v>2112632</v>
      </c>
      <c r="N238" s="13"/>
      <c r="O238" s="13">
        <v>1398634</v>
      </c>
      <c r="P238" s="13"/>
      <c r="Q238" s="13">
        <v>355273</v>
      </c>
      <c r="R238" s="26">
        <f>ROUND((M238/$G238)*1000,2)</f>
        <v>12.99</v>
      </c>
      <c r="S238" s="26">
        <f>ROUND((O238/$G238)*1000,2)+0.01</f>
        <v>8.61</v>
      </c>
      <c r="T238" s="26">
        <f>ROUND((Q238/H238)*1000,2)</f>
        <v>2.21</v>
      </c>
      <c r="U238" s="27">
        <f>SUM(R238:T238)</f>
        <v>23.810000000000002</v>
      </c>
      <c r="V238" s="28"/>
      <c r="W238" s="26">
        <f>ROUND((M238/$I238)*1000,2)</f>
        <v>14.91</v>
      </c>
      <c r="X238" s="26">
        <f>ROUND((O238/$I238)*1000,2)</f>
        <v>9.87</v>
      </c>
      <c r="Y238" s="26">
        <f>ROUND((Q238/K238)*1000,2)</f>
        <v>2.55</v>
      </c>
      <c r="Z238" s="26">
        <f>SUM(W238:Y238)</f>
        <v>27.330000000000002</v>
      </c>
      <c r="AA238" s="3"/>
      <c r="AB238" s="3"/>
    </row>
    <row r="239" spans="1:28" ht="15.75">
      <c r="A239" s="1">
        <v>5</v>
      </c>
      <c r="B239" s="1">
        <v>26</v>
      </c>
      <c r="C239" s="29">
        <v>351</v>
      </c>
      <c r="D239" s="29">
        <v>351</v>
      </c>
      <c r="E239" s="2" t="s">
        <v>243</v>
      </c>
      <c r="G239" s="13">
        <v>2945686660</v>
      </c>
      <c r="H239" s="13">
        <v>2850384460</v>
      </c>
      <c r="I239" s="13">
        <v>3041556185</v>
      </c>
      <c r="J239" s="13"/>
      <c r="K239" s="13">
        <v>2977492923</v>
      </c>
      <c r="L239" s="13"/>
      <c r="M239" s="13">
        <v>44172680</v>
      </c>
      <c r="N239" s="13"/>
      <c r="O239" s="13">
        <v>19688196</v>
      </c>
      <c r="P239" s="13"/>
      <c r="Q239" s="13">
        <v>6871038</v>
      </c>
      <c r="R239" s="26">
        <f>ROUND((M239/$G239)*1000,2)</f>
        <v>15</v>
      </c>
      <c r="S239" s="26">
        <f>ROUND((O239/$G239)*1000,2)</f>
        <v>6.68</v>
      </c>
      <c r="T239" s="26">
        <f>ROUND((Q239/H239)*1000,2)+0.01</f>
        <v>2.42</v>
      </c>
      <c r="U239" s="27">
        <f>SUM(R239:T239)-0.01</f>
        <v>24.09</v>
      </c>
      <c r="V239" s="28"/>
      <c r="W239" s="26">
        <f>ROUND((M239/$I239)*1000,2)</f>
        <v>14.52</v>
      </c>
      <c r="X239" s="26">
        <f>ROUND((O239/$I239)*1000,2)</f>
        <v>6.47</v>
      </c>
      <c r="Y239" s="26">
        <f>ROUND((Q239/K239)*1000,2)</f>
        <v>2.31</v>
      </c>
      <c r="Z239" s="26">
        <f>SUM(W239:Y239)</f>
        <v>23.299999999999997</v>
      </c>
      <c r="AA239" s="3"/>
      <c r="AB239" s="3"/>
    </row>
    <row r="240" spans="7:28" ht="15.75">
      <c r="G240" s="13"/>
      <c r="H240" s="13"/>
      <c r="I240" s="13"/>
      <c r="J240" s="13"/>
      <c r="K240" s="13"/>
      <c r="L240" s="13"/>
      <c r="M240" s="13"/>
      <c r="N240" s="13"/>
      <c r="O240" s="13"/>
      <c r="P240" s="13"/>
      <c r="Q240" s="13"/>
      <c r="R240" s="26"/>
      <c r="S240" s="26"/>
      <c r="T240" s="26"/>
      <c r="U240" s="27"/>
      <c r="V240" s="28"/>
      <c r="W240" s="26"/>
      <c r="X240" s="26"/>
      <c r="Y240" s="26"/>
      <c r="Z240" s="26"/>
      <c r="AA240" s="3"/>
      <c r="AB240" s="3"/>
    </row>
    <row r="241" spans="1:28" ht="15.75">
      <c r="A241" s="1">
        <v>6</v>
      </c>
      <c r="B241" s="1">
        <v>46</v>
      </c>
      <c r="C241" s="29">
        <v>352</v>
      </c>
      <c r="D241" s="29">
        <v>0</v>
      </c>
      <c r="E241" s="2" t="s">
        <v>244</v>
      </c>
      <c r="G241" s="13">
        <f aca="true" t="shared" si="74" ref="G241:Q241">SUM(G242:G246)</f>
        <v>1464086880</v>
      </c>
      <c r="H241" s="13">
        <f>SUM(H242:H246)</f>
        <v>1359198480</v>
      </c>
      <c r="I241" s="13">
        <f t="shared" si="74"/>
        <v>1438389321</v>
      </c>
      <c r="J241" s="13"/>
      <c r="K241" s="13">
        <f t="shared" si="74"/>
        <v>1354179948</v>
      </c>
      <c r="L241" s="13"/>
      <c r="M241" s="13">
        <f t="shared" si="74"/>
        <v>20195623</v>
      </c>
      <c r="N241" s="13"/>
      <c r="O241" s="13">
        <f t="shared" si="74"/>
        <v>13417488</v>
      </c>
      <c r="P241" s="13"/>
      <c r="Q241" s="13">
        <f t="shared" si="74"/>
        <v>3313011</v>
      </c>
      <c r="R241" s="26">
        <f aca="true" t="shared" si="75" ref="R241:R246">ROUND((M241/$G241)*1000,2)</f>
        <v>13.79</v>
      </c>
      <c r="S241" s="26">
        <f>ROUND((O241/$G241)*1000,2)</f>
        <v>9.16</v>
      </c>
      <c r="T241" s="26">
        <f aca="true" t="shared" si="76" ref="T241:T246">ROUND((Q241/H241)*1000,2)</f>
        <v>2.44</v>
      </c>
      <c r="U241" s="27">
        <f aca="true" t="shared" si="77" ref="U241:U246">SUM(R241:T241)</f>
        <v>25.39</v>
      </c>
      <c r="V241" s="28"/>
      <c r="W241" s="26">
        <f aca="true" t="shared" si="78" ref="W241:W246">ROUND((M241/$I241)*1000,2)</f>
        <v>14.04</v>
      </c>
      <c r="X241" s="26">
        <f aca="true" t="shared" si="79" ref="X241:X246">ROUND((O241/$I241)*1000,2)</f>
        <v>9.33</v>
      </c>
      <c r="Y241" s="26">
        <f aca="true" t="shared" si="80" ref="Y241:Y246">ROUND((Q241/K241)*1000,2)</f>
        <v>2.45</v>
      </c>
      <c r="Z241" s="26">
        <f aca="true" t="shared" si="81" ref="Z241:Z246">SUM(W241:Y241)</f>
        <v>25.819999999999997</v>
      </c>
      <c r="AA241" s="3"/>
      <c r="AB241" s="3"/>
    </row>
    <row r="242" spans="1:28" ht="15.75">
      <c r="A242" s="1">
        <v>6</v>
      </c>
      <c r="B242" s="1">
        <v>46</v>
      </c>
      <c r="C242" s="29">
        <v>352</v>
      </c>
      <c r="D242" s="29">
        <v>55</v>
      </c>
      <c r="F242" s="2" t="s">
        <v>245</v>
      </c>
      <c r="G242" s="13">
        <v>232250856</v>
      </c>
      <c r="H242" s="13">
        <v>226552256</v>
      </c>
      <c r="I242" s="13">
        <v>235471805</v>
      </c>
      <c r="J242" s="13"/>
      <c r="K242" s="13">
        <v>230211930</v>
      </c>
      <c r="L242" s="13"/>
      <c r="M242" s="13">
        <v>3329020</v>
      </c>
      <c r="N242" s="13"/>
      <c r="O242" s="13">
        <v>2740466</v>
      </c>
      <c r="P242" s="13"/>
      <c r="Q242" s="13">
        <v>547485</v>
      </c>
      <c r="R242" s="26">
        <f>ROUND((M242/$G242)*1000,2)</f>
        <v>14.33</v>
      </c>
      <c r="S242" s="26">
        <f>ROUND((O242/$G242)*1000,2)</f>
        <v>11.8</v>
      </c>
      <c r="T242" s="26">
        <f t="shared" si="76"/>
        <v>2.42</v>
      </c>
      <c r="U242" s="27">
        <f t="shared" si="77"/>
        <v>28.550000000000004</v>
      </c>
      <c r="V242" s="28"/>
      <c r="W242" s="26">
        <f t="shared" si="78"/>
        <v>14.14</v>
      </c>
      <c r="X242" s="26">
        <f t="shared" si="79"/>
        <v>11.64</v>
      </c>
      <c r="Y242" s="26">
        <f t="shared" si="80"/>
        <v>2.38</v>
      </c>
      <c r="Z242" s="26">
        <f t="shared" si="81"/>
        <v>28.16</v>
      </c>
      <c r="AA242" s="3"/>
      <c r="AB242" s="3"/>
    </row>
    <row r="243" spans="1:28" s="4" customFormat="1" ht="15.75">
      <c r="A243" s="4">
        <v>6</v>
      </c>
      <c r="B243" s="4">
        <v>46</v>
      </c>
      <c r="C243" s="32">
        <v>352</v>
      </c>
      <c r="D243" s="32">
        <v>321</v>
      </c>
      <c r="E243" s="33"/>
      <c r="F243" s="33" t="s">
        <v>246</v>
      </c>
      <c r="G243" s="34">
        <v>538153874</v>
      </c>
      <c r="H243" s="34">
        <v>523770074</v>
      </c>
      <c r="I243" s="13">
        <v>519132512</v>
      </c>
      <c r="J243" s="13"/>
      <c r="K243" s="13">
        <v>511951078</v>
      </c>
      <c r="L243" s="34"/>
      <c r="M243" s="34">
        <v>6438166</v>
      </c>
      <c r="N243" s="34"/>
      <c r="O243" s="34">
        <v>3510662</v>
      </c>
      <c r="P243" s="34"/>
      <c r="Q243" s="34">
        <v>1240317</v>
      </c>
      <c r="R243" s="27">
        <f t="shared" si="75"/>
        <v>11.96</v>
      </c>
      <c r="S243" s="27">
        <f>ROUND((O243/$G243)*1000,2)-0.04</f>
        <v>6.4799999999999995</v>
      </c>
      <c r="T243" s="27">
        <f t="shared" si="76"/>
        <v>2.37</v>
      </c>
      <c r="U243" s="27">
        <f t="shared" si="77"/>
        <v>20.810000000000002</v>
      </c>
      <c r="V243" s="35"/>
      <c r="W243" s="27">
        <f t="shared" si="78"/>
        <v>12.4</v>
      </c>
      <c r="X243" s="27">
        <f>ROUND((O243/$I243)*1000,2)-0.03</f>
        <v>6.7299999999999995</v>
      </c>
      <c r="Y243" s="27">
        <f t="shared" si="80"/>
        <v>2.42</v>
      </c>
      <c r="Z243" s="27">
        <f t="shared" si="81"/>
        <v>21.549999999999997</v>
      </c>
      <c r="AA243" s="43"/>
      <c r="AB243" s="43"/>
    </row>
    <row r="244" spans="1:28" s="4" customFormat="1" ht="22.5" customHeight="1">
      <c r="A244" s="4">
        <v>6</v>
      </c>
      <c r="B244" s="4">
        <v>46</v>
      </c>
      <c r="C244" s="32">
        <v>352</v>
      </c>
      <c r="D244" s="32">
        <v>429</v>
      </c>
      <c r="E244" s="33"/>
      <c r="F244" s="33" t="s">
        <v>247</v>
      </c>
      <c r="G244" s="34">
        <v>362380954</v>
      </c>
      <c r="H244" s="34">
        <v>305787854</v>
      </c>
      <c r="I244" s="13">
        <v>375532023</v>
      </c>
      <c r="J244" s="13"/>
      <c r="K244" s="13">
        <v>311769945</v>
      </c>
      <c r="L244" s="34"/>
      <c r="M244" s="34">
        <v>6266640</v>
      </c>
      <c r="N244" s="34"/>
      <c r="O244" s="34">
        <v>4569581</v>
      </c>
      <c r="P244" s="34"/>
      <c r="Q244" s="34">
        <v>760685</v>
      </c>
      <c r="R244" s="27">
        <f>ROUND((M244/$G244)*1000,2)</f>
        <v>17.29</v>
      </c>
      <c r="S244" s="27">
        <f>ROUND((O244/$G244)*1000,2)</f>
        <v>12.61</v>
      </c>
      <c r="T244" s="27">
        <f t="shared" si="76"/>
        <v>2.49</v>
      </c>
      <c r="U244" s="27">
        <f>SUM(R244:T244)</f>
        <v>32.39</v>
      </c>
      <c r="V244" s="35"/>
      <c r="W244" s="27">
        <f>ROUND((M244/$I244)*1000,2)</f>
        <v>16.69</v>
      </c>
      <c r="X244" s="27">
        <f>ROUND((O244/$I244)*1000,2)</f>
        <v>12.17</v>
      </c>
      <c r="Y244" s="27">
        <f t="shared" si="80"/>
        <v>2.44</v>
      </c>
      <c r="Z244" s="27">
        <f>SUM(W244:Y244)</f>
        <v>31.3</v>
      </c>
      <c r="AA244" s="43"/>
      <c r="AB244" s="43"/>
    </row>
    <row r="245" spans="1:28" ht="15.75">
      <c r="A245" s="1">
        <v>6</v>
      </c>
      <c r="B245" s="1">
        <v>46</v>
      </c>
      <c r="C245" s="29">
        <v>352</v>
      </c>
      <c r="D245" s="29">
        <v>475</v>
      </c>
      <c r="F245" s="2" t="s">
        <v>248</v>
      </c>
      <c r="G245" s="13">
        <v>126155106</v>
      </c>
      <c r="H245" s="13">
        <v>117309906</v>
      </c>
      <c r="I245" s="13">
        <v>123911369</v>
      </c>
      <c r="J245" s="13"/>
      <c r="K245" s="13">
        <v>120496043</v>
      </c>
      <c r="L245" s="13"/>
      <c r="M245" s="13">
        <v>1764486</v>
      </c>
      <c r="N245" s="13"/>
      <c r="O245" s="13">
        <v>854373</v>
      </c>
      <c r="P245" s="13"/>
      <c r="Q245" s="13">
        <v>298088</v>
      </c>
      <c r="R245" s="26">
        <f t="shared" si="75"/>
        <v>13.99</v>
      </c>
      <c r="S245" s="26">
        <f>ROUND((O245/$G245)*1000,2)</f>
        <v>6.77</v>
      </c>
      <c r="T245" s="26">
        <f t="shared" si="76"/>
        <v>2.54</v>
      </c>
      <c r="U245" s="27">
        <f t="shared" si="77"/>
        <v>23.299999999999997</v>
      </c>
      <c r="V245" s="28"/>
      <c r="W245" s="26">
        <f t="shared" si="78"/>
        <v>14.24</v>
      </c>
      <c r="X245" s="26">
        <f t="shared" si="79"/>
        <v>6.9</v>
      </c>
      <c r="Y245" s="26">
        <f t="shared" si="80"/>
        <v>2.47</v>
      </c>
      <c r="Z245" s="26">
        <f t="shared" si="81"/>
        <v>23.61</v>
      </c>
      <c r="AA245" s="3"/>
      <c r="AB245" s="3"/>
    </row>
    <row r="246" spans="1:28" ht="15.75">
      <c r="A246" s="1">
        <v>6</v>
      </c>
      <c r="B246" s="1">
        <v>46</v>
      </c>
      <c r="C246" s="29">
        <v>352</v>
      </c>
      <c r="D246" s="29">
        <v>557</v>
      </c>
      <c r="F246" s="2" t="s">
        <v>249</v>
      </c>
      <c r="G246" s="13">
        <v>205146090</v>
      </c>
      <c r="H246" s="13">
        <v>185778390</v>
      </c>
      <c r="I246" s="13">
        <v>184341612</v>
      </c>
      <c r="J246" s="13"/>
      <c r="K246" s="13">
        <v>179750952</v>
      </c>
      <c r="L246" s="13"/>
      <c r="M246" s="13">
        <v>2397311</v>
      </c>
      <c r="N246" s="13"/>
      <c r="O246" s="13">
        <v>1742406</v>
      </c>
      <c r="P246" s="13"/>
      <c r="Q246" s="13">
        <v>466436</v>
      </c>
      <c r="R246" s="26">
        <f t="shared" si="75"/>
        <v>11.69</v>
      </c>
      <c r="S246" s="26">
        <f>ROUND((O246/$G246)*1000,2)</f>
        <v>8.49</v>
      </c>
      <c r="T246" s="26">
        <f t="shared" si="76"/>
        <v>2.51</v>
      </c>
      <c r="U246" s="27">
        <f t="shared" si="77"/>
        <v>22.689999999999998</v>
      </c>
      <c r="V246" s="28"/>
      <c r="W246" s="26">
        <f t="shared" si="78"/>
        <v>13</v>
      </c>
      <c r="X246" s="26">
        <f t="shared" si="79"/>
        <v>9.45</v>
      </c>
      <c r="Y246" s="26">
        <f t="shared" si="80"/>
        <v>2.59</v>
      </c>
      <c r="Z246" s="26">
        <f t="shared" si="81"/>
        <v>25.04</v>
      </c>
      <c r="AA246" s="3"/>
      <c r="AB246" s="3"/>
    </row>
    <row r="247" spans="7:28" ht="15.75">
      <c r="G247" s="13"/>
      <c r="H247" s="13"/>
      <c r="I247" s="13"/>
      <c r="J247" s="13"/>
      <c r="K247" s="13"/>
      <c r="L247" s="13"/>
      <c r="M247" s="13"/>
      <c r="N247" s="13"/>
      <c r="O247" s="13"/>
      <c r="P247" s="13"/>
      <c r="Q247" s="13"/>
      <c r="R247" s="26"/>
      <c r="S247" s="26"/>
      <c r="T247" s="26"/>
      <c r="U247" s="27"/>
      <c r="V247" s="28"/>
      <c r="W247" s="26"/>
      <c r="X247" s="26"/>
      <c r="Y247" s="26"/>
      <c r="Z247" s="26"/>
      <c r="AA247" s="3"/>
      <c r="AB247" s="3"/>
    </row>
    <row r="248" spans="1:28" ht="15.75">
      <c r="A248" s="1">
        <v>8</v>
      </c>
      <c r="B248" s="1">
        <v>44</v>
      </c>
      <c r="C248" s="29">
        <v>353</v>
      </c>
      <c r="D248" s="29">
        <v>353</v>
      </c>
      <c r="E248" s="2" t="s">
        <v>250</v>
      </c>
      <c r="G248" s="13">
        <v>162548618</v>
      </c>
      <c r="H248" s="13">
        <v>159268018</v>
      </c>
      <c r="I248" s="13">
        <v>156462845</v>
      </c>
      <c r="J248" s="13"/>
      <c r="K248" s="13">
        <v>154356238</v>
      </c>
      <c r="L248" s="13"/>
      <c r="M248" s="13">
        <v>1830933</v>
      </c>
      <c r="N248" s="13"/>
      <c r="O248" s="13">
        <v>1889438</v>
      </c>
      <c r="P248" s="13"/>
      <c r="Q248" s="13">
        <v>365091</v>
      </c>
      <c r="R248" s="26">
        <f>ROUND((M248/$G248)*1000,2)</f>
        <v>11.26</v>
      </c>
      <c r="S248" s="26">
        <f>ROUND((O248/$G248)*1000,2)+0.01</f>
        <v>11.629999999999999</v>
      </c>
      <c r="T248" s="26">
        <f>ROUND((Q248/H248)*1000,2)</f>
        <v>2.29</v>
      </c>
      <c r="U248" s="27">
        <f>SUM(R248:T248)</f>
        <v>25.18</v>
      </c>
      <c r="V248" s="28"/>
      <c r="W248" s="26">
        <f>ROUND((M248/$I248)*1000,2)</f>
        <v>11.7</v>
      </c>
      <c r="X248" s="26">
        <f>ROUND((O248/$I248)*1000,2)</f>
        <v>12.08</v>
      </c>
      <c r="Y248" s="26">
        <f>ROUND((Q248/K248)*1000,2)</f>
        <v>2.37</v>
      </c>
      <c r="Z248" s="26">
        <f>SUM(W248:Y248)</f>
        <v>26.150000000000002</v>
      </c>
      <c r="AA248" s="3"/>
      <c r="AB248" s="3"/>
    </row>
    <row r="249" spans="1:28" ht="15.75">
      <c r="A249" s="1">
        <v>3</v>
      </c>
      <c r="B249" s="1">
        <v>20</v>
      </c>
      <c r="C249" s="29">
        <v>355</v>
      </c>
      <c r="D249" s="29">
        <v>355</v>
      </c>
      <c r="E249" s="2" t="s">
        <v>251</v>
      </c>
      <c r="G249" s="13">
        <v>123260332</v>
      </c>
      <c r="H249" s="13">
        <v>104268232</v>
      </c>
      <c r="I249" s="13">
        <v>104994020</v>
      </c>
      <c r="J249" s="13"/>
      <c r="K249" s="13">
        <v>94842351</v>
      </c>
      <c r="L249" s="13"/>
      <c r="M249" s="13">
        <v>1526524</v>
      </c>
      <c r="N249" s="13"/>
      <c r="O249" s="13">
        <v>890571</v>
      </c>
      <c r="P249" s="13"/>
      <c r="Q249" s="13">
        <v>261754</v>
      </c>
      <c r="R249" s="26">
        <f>ROUND((M249/$G249)*1000,2)</f>
        <v>12.38</v>
      </c>
      <c r="S249" s="26">
        <f>ROUND((O249/$G249)*1000,2)</f>
        <v>7.23</v>
      </c>
      <c r="T249" s="26">
        <f>ROUND((Q249/H249)*1000,2)</f>
        <v>2.51</v>
      </c>
      <c r="U249" s="27">
        <f>SUM(R249:T249)</f>
        <v>22.119999999999997</v>
      </c>
      <c r="V249" s="28"/>
      <c r="W249" s="26">
        <f>ROUND((M249/$I249)*1000,2)</f>
        <v>14.54</v>
      </c>
      <c r="X249" s="26">
        <f>ROUND((O249/$I249)*1000,2)</f>
        <v>8.48</v>
      </c>
      <c r="Y249" s="26">
        <f>ROUND((Q249/K249)*1000,2)</f>
        <v>2.76</v>
      </c>
      <c r="Z249" s="26">
        <f>SUM(W249:Y249)</f>
        <v>25.78</v>
      </c>
      <c r="AA249" s="3"/>
      <c r="AB249" s="3"/>
    </row>
    <row r="250" spans="1:28" ht="15.75">
      <c r="A250" s="1">
        <v>5</v>
      </c>
      <c r="B250" s="1">
        <v>40</v>
      </c>
      <c r="C250" s="29">
        <v>357</v>
      </c>
      <c r="D250" s="29">
        <v>357</v>
      </c>
      <c r="E250" s="2" t="s">
        <v>252</v>
      </c>
      <c r="G250" s="13">
        <v>1283934378</v>
      </c>
      <c r="H250" s="13">
        <v>1264801578</v>
      </c>
      <c r="I250" s="13">
        <v>1310323532</v>
      </c>
      <c r="J250" s="13"/>
      <c r="K250" s="13">
        <v>1289593337</v>
      </c>
      <c r="L250" s="13"/>
      <c r="M250" s="13">
        <v>21640670</v>
      </c>
      <c r="N250" s="13"/>
      <c r="O250" s="13">
        <v>10331783</v>
      </c>
      <c r="P250" s="13"/>
      <c r="Q250" s="13">
        <v>3033037</v>
      </c>
      <c r="R250" s="26">
        <f>ROUND((M250/$G250)*1000,2)</f>
        <v>16.85</v>
      </c>
      <c r="S250" s="26">
        <f>ROUND((O250/$G250)*1000,2)</f>
        <v>8.05</v>
      </c>
      <c r="T250" s="26">
        <f>ROUND((Q250/H250)*1000,2)</f>
        <v>2.4</v>
      </c>
      <c r="U250" s="27">
        <f>SUM(R250:T250)</f>
        <v>27.3</v>
      </c>
      <c r="V250" s="28"/>
      <c r="W250" s="26">
        <f>ROUND((M250/$I250)*1000,2)</f>
        <v>16.52</v>
      </c>
      <c r="X250" s="26">
        <f>ROUND((O250/$I250)*1000,2)</f>
        <v>7.88</v>
      </c>
      <c r="Y250" s="26">
        <f>ROUND((Q250/K250)*1000,2)</f>
        <v>2.35</v>
      </c>
      <c r="Z250" s="26">
        <f>SUM(W250:Y250)</f>
        <v>26.75</v>
      </c>
      <c r="AA250" s="3"/>
      <c r="AB250" s="3"/>
    </row>
    <row r="251" spans="1:28" ht="15.75">
      <c r="A251" s="1">
        <v>8</v>
      </c>
      <c r="B251" s="1">
        <v>44</v>
      </c>
      <c r="C251" s="29">
        <v>359</v>
      </c>
      <c r="D251" s="29">
        <v>359</v>
      </c>
      <c r="E251" s="2" t="s">
        <v>253</v>
      </c>
      <c r="G251" s="13">
        <v>356488869</v>
      </c>
      <c r="H251" s="13">
        <v>350547469</v>
      </c>
      <c r="I251" s="13">
        <v>370450920</v>
      </c>
      <c r="J251" s="13"/>
      <c r="K251" s="13">
        <v>359814424</v>
      </c>
      <c r="L251" s="13"/>
      <c r="M251" s="13">
        <v>4626648</v>
      </c>
      <c r="N251" s="13"/>
      <c r="O251" s="13">
        <v>4049408</v>
      </c>
      <c r="P251" s="13"/>
      <c r="Q251" s="13">
        <v>831682</v>
      </c>
      <c r="R251" s="26">
        <f>ROUND((M251/$G251)*1000,2)</f>
        <v>12.98</v>
      </c>
      <c r="S251" s="26">
        <f>ROUND((O251/$G251)*1000,2)</f>
        <v>11.36</v>
      </c>
      <c r="T251" s="26">
        <f>ROUND((Q251/H251)*1000,2)</f>
        <v>2.37</v>
      </c>
      <c r="U251" s="27">
        <f>SUM(R251:T251)</f>
        <v>26.71</v>
      </c>
      <c r="V251" s="28"/>
      <c r="W251" s="26">
        <f>ROUND((M251/$I251)*1000,2)</f>
        <v>12.49</v>
      </c>
      <c r="X251" s="26">
        <f>ROUND((O251/$I251)*1000,2)</f>
        <v>10.93</v>
      </c>
      <c r="Y251" s="26">
        <f>ROUND((Q251/K251)*1000,2)</f>
        <v>2.31</v>
      </c>
      <c r="Z251" s="26">
        <f>SUM(W251:Y251)</f>
        <v>25.73</v>
      </c>
      <c r="AA251" s="3"/>
      <c r="AB251" s="3"/>
    </row>
    <row r="252" spans="7:28" ht="15.75">
      <c r="G252" s="13"/>
      <c r="H252" s="13"/>
      <c r="I252" s="13"/>
      <c r="J252" s="13"/>
      <c r="K252" s="13"/>
      <c r="L252" s="13"/>
      <c r="M252" s="13"/>
      <c r="N252" s="13"/>
      <c r="O252" s="13"/>
      <c r="P252" s="13"/>
      <c r="Q252" s="13"/>
      <c r="R252" s="26"/>
      <c r="S252" s="26"/>
      <c r="T252" s="26"/>
      <c r="U252" s="27"/>
      <c r="V252" s="28"/>
      <c r="W252" s="26"/>
      <c r="X252" s="26"/>
      <c r="Y252" s="26"/>
      <c r="Z252" s="26"/>
      <c r="AA252" s="3"/>
      <c r="AB252" s="3"/>
    </row>
    <row r="253" spans="1:28" ht="15.75">
      <c r="A253" s="1">
        <v>2</v>
      </c>
      <c r="B253" s="1">
        <v>38</v>
      </c>
      <c r="C253" s="29">
        <v>363</v>
      </c>
      <c r="D253" s="29">
        <v>0</v>
      </c>
      <c r="E253" s="2" t="s">
        <v>254</v>
      </c>
      <c r="G253" s="13">
        <f>SUM(G254:G259)</f>
        <v>1075003978</v>
      </c>
      <c r="H253" s="13">
        <f>SUM(H254:H259)</f>
        <v>1001442778</v>
      </c>
      <c r="I253" s="13">
        <f>SUM(I254:I259)</f>
        <v>1099356717</v>
      </c>
      <c r="J253" s="13"/>
      <c r="K253" s="13">
        <f>SUM(K254:K259)</f>
        <v>1045469462</v>
      </c>
      <c r="L253" s="13"/>
      <c r="M253" s="13">
        <f>SUM(M254:M259)</f>
        <v>16631539</v>
      </c>
      <c r="N253" s="13"/>
      <c r="O253" s="13">
        <f>SUM(O254:O259)</f>
        <v>10333067</v>
      </c>
      <c r="P253" s="13"/>
      <c r="Q253" s="13">
        <f>SUM(Q254:Q259)</f>
        <v>2549267</v>
      </c>
      <c r="R253" s="26">
        <f aca="true" t="shared" si="82" ref="R253:R259">ROUND((M253/$G253)*1000,2)</f>
        <v>15.47</v>
      </c>
      <c r="S253" s="26">
        <f>ROUND((O253/$G253)*1000,2)</f>
        <v>9.61</v>
      </c>
      <c r="T253" s="26">
        <f aca="true" t="shared" si="83" ref="T253:T259">ROUND((Q253/H253)*1000,2)</f>
        <v>2.55</v>
      </c>
      <c r="U253" s="27">
        <f aca="true" t="shared" si="84" ref="U253:U259">SUM(R253:T253)</f>
        <v>27.63</v>
      </c>
      <c r="V253" s="28"/>
      <c r="W253" s="26">
        <f aca="true" t="shared" si="85" ref="W253:W259">ROUND((M253/$I253)*1000,2)</f>
        <v>15.13</v>
      </c>
      <c r="X253" s="26">
        <f aca="true" t="shared" si="86" ref="X253:X259">ROUND((O253/$I253)*1000,2)</f>
        <v>9.4</v>
      </c>
      <c r="Y253" s="26">
        <f aca="true" t="shared" si="87" ref="Y253:Y259">ROUND((Q253/K253)*1000,2)</f>
        <v>2.44</v>
      </c>
      <c r="Z253" s="26">
        <f aca="true" t="shared" si="88" ref="Z253:Z259">SUM(W253:Y253)</f>
        <v>26.970000000000002</v>
      </c>
      <c r="AA253" s="3"/>
      <c r="AB253" s="3"/>
    </row>
    <row r="254" spans="1:28" ht="15.75">
      <c r="A254" s="1">
        <v>2</v>
      </c>
      <c r="B254" s="1">
        <v>38</v>
      </c>
      <c r="C254" s="29">
        <v>363</v>
      </c>
      <c r="D254" s="29">
        <v>177</v>
      </c>
      <c r="F254" s="2" t="s">
        <v>255</v>
      </c>
      <c r="G254" s="13">
        <v>249879747</v>
      </c>
      <c r="H254" s="13">
        <v>215733547</v>
      </c>
      <c r="I254" s="13">
        <v>270961687</v>
      </c>
      <c r="J254" s="13"/>
      <c r="K254" s="13">
        <v>241604215</v>
      </c>
      <c r="L254" s="13"/>
      <c r="M254" s="13">
        <v>3884474</v>
      </c>
      <c r="N254" s="13"/>
      <c r="O254" s="13">
        <v>2362135</v>
      </c>
      <c r="P254" s="13"/>
      <c r="Q254" s="13">
        <v>539719</v>
      </c>
      <c r="R254" s="26">
        <f t="shared" si="82"/>
        <v>15.55</v>
      </c>
      <c r="S254" s="26">
        <f>ROUND((O254/$G254)*1000,2)</f>
        <v>9.45</v>
      </c>
      <c r="T254" s="26">
        <f t="shared" si="83"/>
        <v>2.5</v>
      </c>
      <c r="U254" s="27">
        <f t="shared" si="84"/>
        <v>27.5</v>
      </c>
      <c r="V254" s="28"/>
      <c r="W254" s="26">
        <f t="shared" si="85"/>
        <v>14.34</v>
      </c>
      <c r="X254" s="26">
        <f t="shared" si="86"/>
        <v>8.72</v>
      </c>
      <c r="Y254" s="26">
        <f t="shared" si="87"/>
        <v>2.23</v>
      </c>
      <c r="Z254" s="26">
        <f t="shared" si="88"/>
        <v>25.290000000000003</v>
      </c>
      <c r="AA254" s="3"/>
      <c r="AB254" s="3"/>
    </row>
    <row r="255" spans="1:28" ht="15.75">
      <c r="A255" s="1">
        <v>2</v>
      </c>
      <c r="B255" s="1">
        <v>38</v>
      </c>
      <c r="C255" s="29">
        <v>363</v>
      </c>
      <c r="D255" s="29">
        <v>197</v>
      </c>
      <c r="F255" s="2" t="s">
        <v>256</v>
      </c>
      <c r="G255" s="13">
        <v>59182739</v>
      </c>
      <c r="H255" s="13">
        <v>56878439</v>
      </c>
      <c r="I255" s="13">
        <v>59208086</v>
      </c>
      <c r="J255" s="13"/>
      <c r="K255" s="13">
        <v>57827351</v>
      </c>
      <c r="L255" s="13"/>
      <c r="M255" s="13">
        <v>914194</v>
      </c>
      <c r="N255" s="13"/>
      <c r="O255" s="13">
        <v>675319</v>
      </c>
      <c r="P255" s="13"/>
      <c r="Q255" s="13">
        <v>148588</v>
      </c>
      <c r="R255" s="26">
        <f t="shared" si="82"/>
        <v>15.45</v>
      </c>
      <c r="S255" s="26">
        <f>ROUND((O255/$G255)*1000,2)</f>
        <v>11.41</v>
      </c>
      <c r="T255" s="26">
        <f t="shared" si="83"/>
        <v>2.61</v>
      </c>
      <c r="U255" s="27">
        <f t="shared" si="84"/>
        <v>29.47</v>
      </c>
      <c r="V255" s="28"/>
      <c r="W255" s="26">
        <f t="shared" si="85"/>
        <v>15.44</v>
      </c>
      <c r="X255" s="26">
        <f t="shared" si="86"/>
        <v>11.41</v>
      </c>
      <c r="Y255" s="26">
        <f t="shared" si="87"/>
        <v>2.57</v>
      </c>
      <c r="Z255" s="26">
        <f t="shared" si="88"/>
        <v>29.42</v>
      </c>
      <c r="AA255" s="3"/>
      <c r="AB255" s="3"/>
    </row>
    <row r="256" spans="1:28" ht="15.75">
      <c r="A256" s="1">
        <v>2</v>
      </c>
      <c r="B256" s="1">
        <v>38</v>
      </c>
      <c r="C256" s="29">
        <v>363</v>
      </c>
      <c r="D256" s="29">
        <v>455</v>
      </c>
      <c r="F256" s="2" t="s">
        <v>257</v>
      </c>
      <c r="G256" s="13">
        <v>94636562</v>
      </c>
      <c r="H256" s="13">
        <v>91491362</v>
      </c>
      <c r="I256" s="13">
        <v>94574850</v>
      </c>
      <c r="J256" s="13"/>
      <c r="K256" s="13">
        <v>92267154</v>
      </c>
      <c r="L256" s="13"/>
      <c r="M256" s="13">
        <v>1252846</v>
      </c>
      <c r="N256" s="13"/>
      <c r="O256" s="13">
        <v>967488</v>
      </c>
      <c r="P256" s="13"/>
      <c r="Q256" s="13">
        <v>227652</v>
      </c>
      <c r="R256" s="26">
        <f t="shared" si="82"/>
        <v>13.24</v>
      </c>
      <c r="S256" s="26">
        <f>ROUND((O256/$G256)*1000,2)</f>
        <v>10.22</v>
      </c>
      <c r="T256" s="26">
        <f t="shared" si="83"/>
        <v>2.49</v>
      </c>
      <c r="U256" s="27">
        <f t="shared" si="84"/>
        <v>25.950000000000003</v>
      </c>
      <c r="V256" s="28"/>
      <c r="W256" s="26">
        <f t="shared" si="85"/>
        <v>13.25</v>
      </c>
      <c r="X256" s="26">
        <f t="shared" si="86"/>
        <v>10.23</v>
      </c>
      <c r="Y256" s="26">
        <f t="shared" si="87"/>
        <v>2.47</v>
      </c>
      <c r="Z256" s="26">
        <f t="shared" si="88"/>
        <v>25.95</v>
      </c>
      <c r="AA256" s="3"/>
      <c r="AB256" s="3"/>
    </row>
    <row r="257" spans="1:28" ht="15.75">
      <c r="A257" s="1">
        <v>2</v>
      </c>
      <c r="B257" s="1">
        <v>38</v>
      </c>
      <c r="C257" s="29">
        <v>363</v>
      </c>
      <c r="D257" s="29">
        <v>465</v>
      </c>
      <c r="F257" s="2" t="s">
        <v>258</v>
      </c>
      <c r="G257" s="13">
        <v>23368455</v>
      </c>
      <c r="H257" s="13">
        <v>22575155</v>
      </c>
      <c r="I257" s="13">
        <v>25979677</v>
      </c>
      <c r="J257" s="13"/>
      <c r="K257" s="13">
        <v>25556079</v>
      </c>
      <c r="L257" s="13"/>
      <c r="M257" s="13">
        <v>382721</v>
      </c>
      <c r="N257" s="13"/>
      <c r="O257" s="13">
        <v>176050</v>
      </c>
      <c r="P257" s="13"/>
      <c r="Q257" s="13">
        <v>71531</v>
      </c>
      <c r="R257" s="26">
        <f t="shared" si="82"/>
        <v>16.38</v>
      </c>
      <c r="S257" s="26">
        <f>ROUND((O257/$G257)*1000,2)</f>
        <v>7.53</v>
      </c>
      <c r="T257" s="26">
        <f t="shared" si="83"/>
        <v>3.17</v>
      </c>
      <c r="U257" s="27">
        <f t="shared" si="84"/>
        <v>27.08</v>
      </c>
      <c r="V257" s="28"/>
      <c r="W257" s="26">
        <f t="shared" si="85"/>
        <v>14.73</v>
      </c>
      <c r="X257" s="26">
        <f t="shared" si="86"/>
        <v>6.78</v>
      </c>
      <c r="Y257" s="26">
        <f t="shared" si="87"/>
        <v>2.8</v>
      </c>
      <c r="Z257" s="26">
        <f t="shared" si="88"/>
        <v>24.310000000000002</v>
      </c>
      <c r="AA257" s="3"/>
      <c r="AB257" s="3"/>
    </row>
    <row r="258" spans="1:28" ht="15.75">
      <c r="A258" s="1">
        <v>2</v>
      </c>
      <c r="B258" s="1">
        <v>38</v>
      </c>
      <c r="C258" s="29">
        <v>363</v>
      </c>
      <c r="D258" s="29">
        <v>523</v>
      </c>
      <c r="F258" s="2" t="s">
        <v>259</v>
      </c>
      <c r="G258" s="13">
        <v>540475297</v>
      </c>
      <c r="H258" s="13">
        <v>517424997</v>
      </c>
      <c r="I258" s="13">
        <v>546690260</v>
      </c>
      <c r="J258" s="13"/>
      <c r="K258" s="13">
        <v>534629889</v>
      </c>
      <c r="L258" s="13"/>
      <c r="M258" s="13">
        <v>8110698</v>
      </c>
      <c r="N258" s="13"/>
      <c r="O258" s="13">
        <v>4770491</v>
      </c>
      <c r="P258" s="13"/>
      <c r="Q258" s="13">
        <v>1286725</v>
      </c>
      <c r="R258" s="26">
        <f t="shared" si="82"/>
        <v>15.01</v>
      </c>
      <c r="S258" s="26">
        <f>ROUND((O258/$G258)*1000,2)-0.01</f>
        <v>8.82</v>
      </c>
      <c r="T258" s="26">
        <f t="shared" si="83"/>
        <v>2.49</v>
      </c>
      <c r="U258" s="27">
        <f t="shared" si="84"/>
        <v>26.32</v>
      </c>
      <c r="V258" s="28"/>
      <c r="W258" s="26">
        <f t="shared" si="85"/>
        <v>14.84</v>
      </c>
      <c r="X258" s="26">
        <f t="shared" si="86"/>
        <v>8.73</v>
      </c>
      <c r="Y258" s="26">
        <f t="shared" si="87"/>
        <v>2.41</v>
      </c>
      <c r="Z258" s="26">
        <f t="shared" si="88"/>
        <v>25.98</v>
      </c>
      <c r="AA258" s="3"/>
      <c r="AB258" s="3"/>
    </row>
    <row r="259" spans="1:28" ht="15.75">
      <c r="A259" s="1">
        <v>2</v>
      </c>
      <c r="B259" s="1">
        <v>38</v>
      </c>
      <c r="C259" s="29">
        <v>363</v>
      </c>
      <c r="D259" s="29">
        <v>535</v>
      </c>
      <c r="F259" s="2" t="s">
        <v>260</v>
      </c>
      <c r="G259" s="13">
        <v>107461178</v>
      </c>
      <c r="H259" s="13">
        <v>97339278</v>
      </c>
      <c r="I259" s="13">
        <v>101942157</v>
      </c>
      <c r="J259" s="13"/>
      <c r="K259" s="13">
        <v>93584774</v>
      </c>
      <c r="L259" s="13"/>
      <c r="M259" s="13">
        <v>2086606</v>
      </c>
      <c r="N259" s="13"/>
      <c r="O259" s="13">
        <v>1381584</v>
      </c>
      <c r="P259" s="13"/>
      <c r="Q259" s="13">
        <v>275052</v>
      </c>
      <c r="R259" s="26">
        <f t="shared" si="82"/>
        <v>19.42</v>
      </c>
      <c r="S259" s="26">
        <f>ROUND((O259/$G259)*1000,2)-0.01</f>
        <v>12.85</v>
      </c>
      <c r="T259" s="26">
        <f t="shared" si="83"/>
        <v>2.83</v>
      </c>
      <c r="U259" s="27">
        <f t="shared" si="84"/>
        <v>35.1</v>
      </c>
      <c r="V259" s="28"/>
      <c r="W259" s="26">
        <f t="shared" si="85"/>
        <v>20.47</v>
      </c>
      <c r="X259" s="26">
        <f t="shared" si="86"/>
        <v>13.55</v>
      </c>
      <c r="Y259" s="26">
        <f t="shared" si="87"/>
        <v>2.94</v>
      </c>
      <c r="Z259" s="26">
        <f t="shared" si="88"/>
        <v>36.959999999999994</v>
      </c>
      <c r="AA259" s="3"/>
      <c r="AB259" s="3"/>
    </row>
    <row r="260" spans="7:28" ht="15.75">
      <c r="G260" s="13"/>
      <c r="H260" s="13"/>
      <c r="I260" s="13"/>
      <c r="J260" s="13"/>
      <c r="K260" s="13"/>
      <c r="L260" s="13"/>
      <c r="M260" s="13"/>
      <c r="N260" s="13"/>
      <c r="O260" s="13"/>
      <c r="P260" s="13"/>
      <c r="Q260" s="13"/>
      <c r="R260" s="26"/>
      <c r="S260" s="26"/>
      <c r="T260" s="26"/>
      <c r="U260" s="27"/>
      <c r="V260" s="28"/>
      <c r="W260" s="26"/>
      <c r="X260" s="26"/>
      <c r="Y260" s="26"/>
      <c r="Z260" s="26"/>
      <c r="AA260" s="3"/>
      <c r="AB260" s="3"/>
    </row>
    <row r="261" spans="1:28" ht="15.75">
      <c r="A261" s="1">
        <v>4</v>
      </c>
      <c r="B261" s="1">
        <v>23</v>
      </c>
      <c r="C261" s="29">
        <v>365</v>
      </c>
      <c r="D261" s="29">
        <v>365</v>
      </c>
      <c r="E261" s="2" t="s">
        <v>261</v>
      </c>
      <c r="G261" s="13">
        <v>393655422</v>
      </c>
      <c r="H261" s="13">
        <v>73848522</v>
      </c>
      <c r="I261" s="13">
        <v>218701737</v>
      </c>
      <c r="J261" s="13"/>
      <c r="K261" s="13">
        <v>75889599</v>
      </c>
      <c r="L261" s="13"/>
      <c r="M261" s="13">
        <v>2369280</v>
      </c>
      <c r="N261" s="13"/>
      <c r="O261" s="13">
        <v>1417811</v>
      </c>
      <c r="P261" s="13"/>
      <c r="Q261" s="13">
        <v>174129</v>
      </c>
      <c r="R261" s="26">
        <f>ROUND((M261/$G261)*1000,2)</f>
        <v>6.02</v>
      </c>
      <c r="S261" s="26">
        <f>ROUND((O261/$G261)*1000,2)+0.01</f>
        <v>3.61</v>
      </c>
      <c r="T261" s="26">
        <f>ROUND((Q261/H261)*1000,2)</f>
        <v>2.36</v>
      </c>
      <c r="U261" s="27">
        <f>SUM(R261:T261)</f>
        <v>11.989999999999998</v>
      </c>
      <c r="V261" s="28"/>
      <c r="W261" s="26">
        <f>ROUND((M261/$I261)*1000,2)</f>
        <v>10.83</v>
      </c>
      <c r="X261" s="26">
        <f>ROUND((O261/$I261)*1000,2)</f>
        <v>6.48</v>
      </c>
      <c r="Y261" s="26">
        <f>ROUND((Q261/K261)*1000,2)</f>
        <v>2.29</v>
      </c>
      <c r="Z261" s="26">
        <f>SUM(W261:Y261)</f>
        <v>19.6</v>
      </c>
      <c r="AA261" s="3"/>
      <c r="AB261" s="3"/>
    </row>
    <row r="262" spans="1:28" ht="15.75">
      <c r="A262" s="1">
        <v>5</v>
      </c>
      <c r="B262" s="1">
        <v>39</v>
      </c>
      <c r="C262" s="29">
        <v>367</v>
      </c>
      <c r="D262" s="29">
        <v>367</v>
      </c>
      <c r="E262" s="2" t="s">
        <v>262</v>
      </c>
      <c r="G262" s="13">
        <v>247400246</v>
      </c>
      <c r="H262" s="13">
        <v>245035139</v>
      </c>
      <c r="I262" s="13">
        <v>250411634</v>
      </c>
      <c r="J262" s="13"/>
      <c r="K262" s="13">
        <v>248046527</v>
      </c>
      <c r="L262" s="13"/>
      <c r="M262" s="13">
        <v>4584572</v>
      </c>
      <c r="N262" s="13"/>
      <c r="O262" s="13">
        <v>1626944</v>
      </c>
      <c r="P262" s="13"/>
      <c r="Q262" s="13">
        <v>574086</v>
      </c>
      <c r="R262" s="26">
        <f>ROUND((M262/$G262)*1000,2)</f>
        <v>18.53</v>
      </c>
      <c r="S262" s="26">
        <f>ROUND((O262/$G262)*1000,2)</f>
        <v>6.58</v>
      </c>
      <c r="T262" s="26">
        <f>ROUND((Q262/H262)*1000,2)</f>
        <v>2.34</v>
      </c>
      <c r="U262" s="27">
        <f>SUM(R262:T262)</f>
        <v>27.45</v>
      </c>
      <c r="V262" s="28"/>
      <c r="W262" s="26">
        <f>ROUND((M262/$I262)*1000,2)</f>
        <v>18.31</v>
      </c>
      <c r="X262" s="26">
        <f>ROUND((O262/$I262)*1000,2)</f>
        <v>6.5</v>
      </c>
      <c r="Y262" s="26">
        <f>ROUND((Q262/K262)*1000,2)</f>
        <v>2.31</v>
      </c>
      <c r="Z262" s="26">
        <f>SUM(W262:Y262)</f>
        <v>27.119999999999997</v>
      </c>
      <c r="AA262" s="3"/>
      <c r="AB262" s="3"/>
    </row>
    <row r="263" spans="1:28" ht="15.75">
      <c r="A263" s="1">
        <v>1</v>
      </c>
      <c r="B263" s="1">
        <v>45</v>
      </c>
      <c r="C263" s="29">
        <v>369</v>
      </c>
      <c r="D263" s="29">
        <v>369</v>
      </c>
      <c r="E263" s="2" t="s">
        <v>263</v>
      </c>
      <c r="G263" s="13">
        <v>2701177647</v>
      </c>
      <c r="H263" s="13">
        <v>2690269758</v>
      </c>
      <c r="I263" s="13">
        <v>2748976873</v>
      </c>
      <c r="J263" s="13"/>
      <c r="K263" s="13">
        <v>2736885915</v>
      </c>
      <c r="L263" s="13"/>
      <c r="M263" s="13">
        <v>6115827</v>
      </c>
      <c r="N263" s="13"/>
      <c r="O263" s="13">
        <v>10982439</v>
      </c>
      <c r="P263" s="13"/>
      <c r="Q263" s="13">
        <v>6806570</v>
      </c>
      <c r="R263" s="26">
        <f>ROUND((M263/$G263)*1000,2)</f>
        <v>2.26</v>
      </c>
      <c r="S263" s="26">
        <f>ROUND((O263/$G263)*1000,2)</f>
        <v>4.07</v>
      </c>
      <c r="T263" s="26">
        <f>ROUND((Q263/H263)*1000,2)</f>
        <v>2.53</v>
      </c>
      <c r="U263" s="27">
        <f>SUM(R263:T263)</f>
        <v>8.86</v>
      </c>
      <c r="V263" s="28"/>
      <c r="W263" s="26">
        <f>ROUND((M263/$I263)*1000,2)</f>
        <v>2.22</v>
      </c>
      <c r="X263" s="26">
        <f>ROUND((O263/$I263)*1000,2)</f>
        <v>4</v>
      </c>
      <c r="Y263" s="26">
        <f>ROUND((Q263/K263)*1000,2)</f>
        <v>2.49</v>
      </c>
      <c r="Z263" s="26">
        <f>SUM(W263:Y263)</f>
        <v>8.71</v>
      </c>
      <c r="AA263" s="3"/>
      <c r="AB263" s="3"/>
    </row>
    <row r="264" spans="1:28" ht="15.75">
      <c r="A264" s="1">
        <v>5</v>
      </c>
      <c r="B264" s="1">
        <v>42</v>
      </c>
      <c r="C264" s="29">
        <v>371</v>
      </c>
      <c r="D264" s="29">
        <v>371</v>
      </c>
      <c r="E264" s="2" t="s">
        <v>264</v>
      </c>
      <c r="G264" s="13">
        <v>8019817963</v>
      </c>
      <c r="H264" s="13">
        <v>7752140983</v>
      </c>
      <c r="I264" s="13">
        <v>8684907808</v>
      </c>
      <c r="J264" s="13"/>
      <c r="K264" s="13">
        <v>8479051758</v>
      </c>
      <c r="L264" s="13"/>
      <c r="M264" s="13">
        <v>88214598</v>
      </c>
      <c r="N264" s="13"/>
      <c r="O264" s="13">
        <v>84745989</v>
      </c>
      <c r="P264" s="13"/>
      <c r="Q264" s="13">
        <v>19252197</v>
      </c>
      <c r="R264" s="26">
        <f>ROUND((M264/$G264)*1000,2)</f>
        <v>11</v>
      </c>
      <c r="S264" s="26">
        <f>ROUND((O264/$G264)*1000,2)</f>
        <v>10.57</v>
      </c>
      <c r="T264" s="26">
        <f>ROUND((Q264/H264)*1000,2)</f>
        <v>2.48</v>
      </c>
      <c r="U264" s="27">
        <f>SUM(R264:T264)</f>
        <v>24.05</v>
      </c>
      <c r="V264" s="28"/>
      <c r="W264" s="26">
        <f>ROUND((M264/$I264)*1000,2)</f>
        <v>10.16</v>
      </c>
      <c r="X264" s="26">
        <f>ROUND((O264/$I264)*1000,2)</f>
        <v>9.76</v>
      </c>
      <c r="Y264" s="26">
        <f>ROUND((Q264/K264)*1000,2)</f>
        <v>2.27</v>
      </c>
      <c r="Z264" s="26">
        <f>SUM(W264:Y264)</f>
        <v>22.19</v>
      </c>
      <c r="AA264" s="3"/>
      <c r="AB264" s="3"/>
    </row>
    <row r="265" spans="7:28" ht="15.75">
      <c r="G265" s="12"/>
      <c r="H265" s="12"/>
      <c r="I265" s="13"/>
      <c r="J265" s="13"/>
      <c r="K265" s="13"/>
      <c r="L265" s="13"/>
      <c r="M265" s="13"/>
      <c r="N265" s="13"/>
      <c r="O265" s="13"/>
      <c r="P265" s="13"/>
      <c r="Q265" s="13"/>
      <c r="R265" s="26"/>
      <c r="S265" s="26"/>
      <c r="T265" s="26"/>
      <c r="U265" s="27"/>
      <c r="V265" s="28"/>
      <c r="W265" s="26"/>
      <c r="X265" s="26"/>
      <c r="Y265" s="26"/>
      <c r="Z265" s="26"/>
      <c r="AA265" s="3"/>
      <c r="AB265" s="3"/>
    </row>
    <row r="266" spans="1:28" ht="15.75">
      <c r="A266" s="1">
        <v>2</v>
      </c>
      <c r="B266" s="1">
        <v>29</v>
      </c>
      <c r="C266" s="29">
        <v>375</v>
      </c>
      <c r="D266" s="29">
        <v>375</v>
      </c>
      <c r="E266" s="2" t="s">
        <v>265</v>
      </c>
      <c r="G266" s="13">
        <v>116782762</v>
      </c>
      <c r="H266" s="13">
        <v>114377562</v>
      </c>
      <c r="I266" s="13">
        <v>123963746</v>
      </c>
      <c r="J266" s="13"/>
      <c r="K266" s="13">
        <v>122666163</v>
      </c>
      <c r="L266" s="13"/>
      <c r="M266" s="13">
        <v>1042104</v>
      </c>
      <c r="N266" s="13"/>
      <c r="O266" s="13">
        <v>1099366</v>
      </c>
      <c r="P266" s="13"/>
      <c r="Q266" s="13">
        <v>294275</v>
      </c>
      <c r="R266" s="26">
        <f>ROUND((M266/$G266)*1000,2)</f>
        <v>8.92</v>
      </c>
      <c r="S266" s="26">
        <f>ROUND((O266/$G266)*1000,2)+0.01</f>
        <v>9.42</v>
      </c>
      <c r="T266" s="26">
        <f>ROUND((Q266/H266)*1000,2)</f>
        <v>2.57</v>
      </c>
      <c r="U266" s="27">
        <f>SUM(R266:T266)</f>
        <v>20.91</v>
      </c>
      <c r="V266" s="28"/>
      <c r="W266" s="26">
        <f>ROUND((M266/$I266)*1000,2)</f>
        <v>8.41</v>
      </c>
      <c r="X266" s="26">
        <f>ROUND((O266/$I266)*1000,2)</f>
        <v>8.87</v>
      </c>
      <c r="Y266" s="26">
        <f>ROUND((Q266/K266)*1000,2)</f>
        <v>2.4</v>
      </c>
      <c r="Z266" s="26">
        <f>SUM(W266:Y266)</f>
        <v>19.68</v>
      </c>
      <c r="AA266" s="3"/>
      <c r="AB266" s="3"/>
    </row>
    <row r="267" spans="1:28" ht="15.75">
      <c r="A267" s="1">
        <v>5</v>
      </c>
      <c r="B267" s="1">
        <v>19</v>
      </c>
      <c r="C267" s="29">
        <v>377</v>
      </c>
      <c r="D267" s="29">
        <v>377</v>
      </c>
      <c r="E267" s="2" t="s">
        <v>266</v>
      </c>
      <c r="G267" s="13">
        <v>550774034</v>
      </c>
      <c r="H267" s="13">
        <v>539907034</v>
      </c>
      <c r="I267" s="13">
        <v>568816658</v>
      </c>
      <c r="J267" s="13"/>
      <c r="K267" s="13">
        <v>562182608</v>
      </c>
      <c r="L267" s="13"/>
      <c r="M267" s="13">
        <v>8806961</v>
      </c>
      <c r="N267" s="13"/>
      <c r="O267" s="13">
        <v>3900028</v>
      </c>
      <c r="P267" s="13"/>
      <c r="Q267" s="13">
        <v>1284347</v>
      </c>
      <c r="R267" s="26">
        <f>ROUND((M267/$G267)*1000,2)</f>
        <v>15.99</v>
      </c>
      <c r="S267" s="26">
        <f>ROUND((O267/$G267)*1000,2)</f>
        <v>7.08</v>
      </c>
      <c r="T267" s="26">
        <f>ROUND((Q267/H267)*1000,2)</f>
        <v>2.38</v>
      </c>
      <c r="U267" s="27">
        <f>SUM(R267:T267)</f>
        <v>25.45</v>
      </c>
      <c r="V267" s="28"/>
      <c r="W267" s="26">
        <f>ROUND((M267/$I267)*1000,2)</f>
        <v>15.48</v>
      </c>
      <c r="X267" s="26">
        <f>ROUND((O267/$I267)*1000,2)</f>
        <v>6.86</v>
      </c>
      <c r="Y267" s="26">
        <f>ROUND((Q267/K267)*1000,2)</f>
        <v>2.28</v>
      </c>
      <c r="Z267" s="26">
        <f>SUM(W267:Y267)</f>
        <v>24.62</v>
      </c>
      <c r="AA267" s="3"/>
      <c r="AB267" s="3"/>
    </row>
    <row r="268" spans="1:28" ht="15.75">
      <c r="A268" s="1">
        <v>7</v>
      </c>
      <c r="B268" s="1">
        <v>50</v>
      </c>
      <c r="C268" s="29">
        <v>381</v>
      </c>
      <c r="D268" s="29">
        <v>381</v>
      </c>
      <c r="E268" s="2" t="s">
        <v>267</v>
      </c>
      <c r="G268" s="13">
        <v>641438424</v>
      </c>
      <c r="H268" s="13">
        <v>640155324</v>
      </c>
      <c r="I268" s="13">
        <v>728358481</v>
      </c>
      <c r="J268" s="13"/>
      <c r="K268" s="13">
        <v>727470840</v>
      </c>
      <c r="L268" s="13"/>
      <c r="M268" s="13">
        <v>636602</v>
      </c>
      <c r="N268" s="13"/>
      <c r="O268" s="13">
        <v>2152524</v>
      </c>
      <c r="P268" s="13"/>
      <c r="Q268" s="13">
        <v>1441480</v>
      </c>
      <c r="R268" s="26">
        <f>ROUND((M268/$G268)*1000,2)</f>
        <v>0.99</v>
      </c>
      <c r="S268" s="26">
        <f>ROUND((O268/$G268)*1000,2)</f>
        <v>3.36</v>
      </c>
      <c r="T268" s="26">
        <f>ROUND((Q268/H268)*1000,2)</f>
        <v>2.25</v>
      </c>
      <c r="U268" s="27">
        <f>SUM(R268:T268)</f>
        <v>6.6</v>
      </c>
      <c r="V268" s="28"/>
      <c r="W268" s="26">
        <f>ROUND((M268/$I268)*1000,2)</f>
        <v>0.87</v>
      </c>
      <c r="X268" s="26">
        <f>ROUND((O268/$I268)*1000,2)</f>
        <v>2.96</v>
      </c>
      <c r="Y268" s="26">
        <f>ROUND((Q268/K268)*1000,2)</f>
        <v>1.98</v>
      </c>
      <c r="Z268" s="26">
        <f>SUM(W268:Y268)</f>
        <v>5.8100000000000005</v>
      </c>
      <c r="AA268" s="3"/>
      <c r="AB268" s="3"/>
    </row>
    <row r="269" spans="1:28" ht="15.75">
      <c r="A269" s="1">
        <v>7</v>
      </c>
      <c r="B269" s="1">
        <v>16</v>
      </c>
      <c r="C269" s="29">
        <v>387</v>
      </c>
      <c r="D269" s="29">
        <v>387</v>
      </c>
      <c r="E269" s="2" t="s">
        <v>144</v>
      </c>
      <c r="G269" s="13">
        <v>242709790</v>
      </c>
      <c r="H269" s="13">
        <v>240972747</v>
      </c>
      <c r="I269" s="13">
        <v>249464289</v>
      </c>
      <c r="J269" s="13"/>
      <c r="K269" s="13">
        <v>247727728</v>
      </c>
      <c r="L269" s="13"/>
      <c r="M269" s="13">
        <v>3935784</v>
      </c>
      <c r="N269" s="13"/>
      <c r="O269" s="13">
        <v>1303747</v>
      </c>
      <c r="P269" s="13"/>
      <c r="Q269" s="13">
        <v>641561</v>
      </c>
      <c r="R269" s="26">
        <f>ROUND((M269/$G269)*1000,2)</f>
        <v>16.22</v>
      </c>
      <c r="S269" s="26">
        <f>ROUND((O269/$G269)*1000,2)</f>
        <v>5.37</v>
      </c>
      <c r="T269" s="26">
        <f>ROUND((Q269/H269)*1000,2)</f>
        <v>2.66</v>
      </c>
      <c r="U269" s="27">
        <f>SUM(R269:T269)</f>
        <v>24.25</v>
      </c>
      <c r="V269" s="28"/>
      <c r="W269" s="26">
        <f>ROUND((M269/$I269)*1000,2)</f>
        <v>15.78</v>
      </c>
      <c r="X269" s="26">
        <f>ROUND((O269/$I269)*1000,2)</f>
        <v>5.23</v>
      </c>
      <c r="Y269" s="26">
        <f>ROUND((Q269/K269)*1000,2)</f>
        <v>2.59</v>
      </c>
      <c r="Z269" s="26">
        <f>SUM(W269:Y269)</f>
        <v>23.599999999999998</v>
      </c>
      <c r="AA269" s="3"/>
      <c r="AB269" s="3"/>
    </row>
    <row r="270" spans="7:28" ht="15.75">
      <c r="G270" s="13"/>
      <c r="H270" s="13"/>
      <c r="I270" s="13"/>
      <c r="J270" s="13"/>
      <c r="K270" s="13"/>
      <c r="L270" s="13"/>
      <c r="M270" s="13"/>
      <c r="N270" s="13"/>
      <c r="O270" s="13"/>
      <c r="P270" s="13"/>
      <c r="Q270" s="13"/>
      <c r="R270" s="26"/>
      <c r="S270" s="26"/>
      <c r="T270" s="26"/>
      <c r="U270" s="27"/>
      <c r="V270" s="28"/>
      <c r="W270" s="26"/>
      <c r="X270" s="26"/>
      <c r="Y270" s="26"/>
      <c r="Z270" s="26"/>
      <c r="AA270" s="3"/>
      <c r="AB270" s="3"/>
    </row>
    <row r="271" spans="1:28" ht="15.75">
      <c r="A271" s="1">
        <v>4</v>
      </c>
      <c r="B271" s="1">
        <v>4</v>
      </c>
      <c r="C271" s="29">
        <v>388</v>
      </c>
      <c r="D271" s="29">
        <v>0</v>
      </c>
      <c r="E271" s="2" t="s">
        <v>268</v>
      </c>
      <c r="G271" s="13">
        <f aca="true" t="shared" si="89" ref="G271:Q271">SUM(G272:G278)</f>
        <v>1763606060</v>
      </c>
      <c r="H271" s="13">
        <f t="shared" si="89"/>
        <v>1669317164</v>
      </c>
      <c r="I271" s="13">
        <f t="shared" si="89"/>
        <v>1733242609</v>
      </c>
      <c r="J271" s="13"/>
      <c r="K271" s="13">
        <f>SUM(K272:K278)</f>
        <v>1682203731</v>
      </c>
      <c r="L271" s="13"/>
      <c r="M271" s="13">
        <f t="shared" si="89"/>
        <v>10930547</v>
      </c>
      <c r="N271" s="13"/>
      <c r="O271" s="13">
        <f t="shared" si="89"/>
        <v>12436719</v>
      </c>
      <c r="P271" s="13"/>
      <c r="Q271" s="13">
        <f t="shared" si="89"/>
        <v>4164401</v>
      </c>
      <c r="R271" s="26">
        <f aca="true" t="shared" si="90" ref="R271:R278">ROUND((M271/$G271)*1000,2)</f>
        <v>6.2</v>
      </c>
      <c r="S271" s="26">
        <f aca="true" t="shared" si="91" ref="S271:S278">ROUND((O271/$G271)*1000,2)</f>
        <v>7.05</v>
      </c>
      <c r="T271" s="26">
        <f aca="true" t="shared" si="92" ref="T271:T278">ROUND((Q271/H271)*1000,2)</f>
        <v>2.49</v>
      </c>
      <c r="U271" s="27">
        <f aca="true" t="shared" si="93" ref="U271:U278">SUM(R271:T271)</f>
        <v>15.74</v>
      </c>
      <c r="V271" s="28"/>
      <c r="W271" s="26">
        <f aca="true" t="shared" si="94" ref="W271:W278">ROUND((M271/$I271)*1000,2)</f>
        <v>6.31</v>
      </c>
      <c r="X271" s="26">
        <f aca="true" t="shared" si="95" ref="X271:X278">ROUND((O271/$I271)*1000,2)</f>
        <v>7.18</v>
      </c>
      <c r="Y271" s="26">
        <f aca="true" t="shared" si="96" ref="Y271:Y278">ROUND((Q271/K271)*1000,2)</f>
        <v>2.48</v>
      </c>
      <c r="Z271" s="26">
        <f aca="true" t="shared" si="97" ref="Z271:Z278">SUM(W271:Y271)</f>
        <v>15.969999999999999</v>
      </c>
      <c r="AA271" s="3"/>
      <c r="AB271" s="3"/>
    </row>
    <row r="272" spans="1:28" ht="15.75">
      <c r="A272" s="1">
        <v>4</v>
      </c>
      <c r="B272" s="1">
        <v>4</v>
      </c>
      <c r="C272" s="29">
        <v>388</v>
      </c>
      <c r="D272" s="29">
        <v>7</v>
      </c>
      <c r="F272" s="2" t="s">
        <v>269</v>
      </c>
      <c r="G272" s="13">
        <v>202685462</v>
      </c>
      <c r="H272" s="13">
        <v>184913262</v>
      </c>
      <c r="I272" s="13">
        <v>177888764</v>
      </c>
      <c r="J272" s="13"/>
      <c r="K272" s="13">
        <v>165315603</v>
      </c>
      <c r="L272" s="13"/>
      <c r="M272" s="13">
        <v>2466974</v>
      </c>
      <c r="N272" s="13"/>
      <c r="O272" s="13">
        <v>1287945</v>
      </c>
      <c r="P272" s="13"/>
      <c r="Q272" s="13">
        <v>457579</v>
      </c>
      <c r="R272" s="26">
        <f t="shared" si="90"/>
        <v>12.17</v>
      </c>
      <c r="S272" s="26">
        <f>ROUND((O272/$G272)*1000,2)+0.01</f>
        <v>6.359999999999999</v>
      </c>
      <c r="T272" s="26">
        <f t="shared" si="92"/>
        <v>2.47</v>
      </c>
      <c r="U272" s="27">
        <f t="shared" si="93"/>
        <v>21</v>
      </c>
      <c r="V272" s="28"/>
      <c r="W272" s="26">
        <f t="shared" si="94"/>
        <v>13.87</v>
      </c>
      <c r="X272" s="26">
        <f t="shared" si="95"/>
        <v>7.24</v>
      </c>
      <c r="Y272" s="26">
        <f t="shared" si="96"/>
        <v>2.77</v>
      </c>
      <c r="Z272" s="26">
        <f t="shared" si="97"/>
        <v>23.88</v>
      </c>
      <c r="AA272" s="3"/>
      <c r="AB272" s="3"/>
    </row>
    <row r="273" spans="1:28" ht="15.75">
      <c r="A273" s="1">
        <v>4</v>
      </c>
      <c r="B273" s="1">
        <v>4</v>
      </c>
      <c r="C273" s="29">
        <v>388</v>
      </c>
      <c r="D273" s="29">
        <v>65</v>
      </c>
      <c r="F273" s="2" t="s">
        <v>270</v>
      </c>
      <c r="G273" s="13">
        <v>339219200</v>
      </c>
      <c r="H273" s="13">
        <v>328566700</v>
      </c>
      <c r="I273" s="13">
        <v>361495830</v>
      </c>
      <c r="J273" s="13"/>
      <c r="K273" s="13">
        <v>351996327</v>
      </c>
      <c r="L273" s="13"/>
      <c r="M273" s="13">
        <v>718145</v>
      </c>
      <c r="N273" s="13"/>
      <c r="O273" s="13">
        <v>1620904</v>
      </c>
      <c r="P273" s="13"/>
      <c r="Q273" s="13">
        <v>799981</v>
      </c>
      <c r="R273" s="26">
        <f t="shared" si="90"/>
        <v>2.12</v>
      </c>
      <c r="S273" s="26">
        <f t="shared" si="91"/>
        <v>4.78</v>
      </c>
      <c r="T273" s="26">
        <f t="shared" si="92"/>
        <v>2.43</v>
      </c>
      <c r="U273" s="27">
        <f t="shared" si="93"/>
        <v>9.33</v>
      </c>
      <c r="V273" s="28"/>
      <c r="W273" s="26">
        <f t="shared" si="94"/>
        <v>1.99</v>
      </c>
      <c r="X273" s="26">
        <f t="shared" si="95"/>
        <v>4.48</v>
      </c>
      <c r="Y273" s="26">
        <f t="shared" si="96"/>
        <v>2.27</v>
      </c>
      <c r="Z273" s="26">
        <f t="shared" si="97"/>
        <v>8.74</v>
      </c>
      <c r="AA273" s="3"/>
      <c r="AB273" s="3"/>
    </row>
    <row r="274" spans="1:28" ht="15.75">
      <c r="A274" s="1">
        <v>4</v>
      </c>
      <c r="B274" s="1">
        <v>4</v>
      </c>
      <c r="C274" s="29">
        <v>388</v>
      </c>
      <c r="D274" s="29">
        <v>67</v>
      </c>
      <c r="F274" s="2" t="s">
        <v>271</v>
      </c>
      <c r="G274" s="13">
        <v>467537704</v>
      </c>
      <c r="H274" s="13">
        <v>448972404</v>
      </c>
      <c r="I274" s="13">
        <v>443424712</v>
      </c>
      <c r="J274" s="13"/>
      <c r="K274" s="13">
        <v>436244197</v>
      </c>
      <c r="L274" s="13"/>
      <c r="M274" s="13">
        <v>3907703</v>
      </c>
      <c r="N274" s="13"/>
      <c r="O274" s="13">
        <v>4307267</v>
      </c>
      <c r="P274" s="13"/>
      <c r="Q274" s="13">
        <v>1149036</v>
      </c>
      <c r="R274" s="26">
        <f t="shared" si="90"/>
        <v>8.36</v>
      </c>
      <c r="S274" s="26">
        <f>ROUND((O274/$G274)*1000,2)</f>
        <v>9.21</v>
      </c>
      <c r="T274" s="26">
        <f t="shared" si="92"/>
        <v>2.56</v>
      </c>
      <c r="U274" s="27">
        <f t="shared" si="93"/>
        <v>20.13</v>
      </c>
      <c r="V274" s="28"/>
      <c r="W274" s="26">
        <f t="shared" si="94"/>
        <v>8.81</v>
      </c>
      <c r="X274" s="26">
        <f t="shared" si="95"/>
        <v>9.71</v>
      </c>
      <c r="Y274" s="26">
        <f t="shared" si="96"/>
        <v>2.63</v>
      </c>
      <c r="Z274" s="26">
        <f t="shared" si="97"/>
        <v>21.150000000000002</v>
      </c>
      <c r="AA274" s="3"/>
      <c r="AB274" s="3"/>
    </row>
    <row r="275" spans="1:28" ht="15.75">
      <c r="A275" s="1">
        <v>6</v>
      </c>
      <c r="B275" s="1">
        <v>4</v>
      </c>
      <c r="C275" s="29">
        <v>388</v>
      </c>
      <c r="D275" s="29">
        <v>123</v>
      </c>
      <c r="F275" s="2" t="s">
        <v>272</v>
      </c>
      <c r="G275" s="13">
        <v>109964631</v>
      </c>
      <c r="H275" s="13">
        <v>107406335</v>
      </c>
      <c r="I275" s="13">
        <v>116625607</v>
      </c>
      <c r="J275" s="13"/>
      <c r="K275" s="13">
        <v>114288388</v>
      </c>
      <c r="L275" s="13"/>
      <c r="M275" s="13">
        <v>1129570</v>
      </c>
      <c r="N275" s="13"/>
      <c r="O275" s="13">
        <v>1125719</v>
      </c>
      <c r="P275" s="13"/>
      <c r="Q275" s="13">
        <v>267528</v>
      </c>
      <c r="R275" s="26">
        <f t="shared" si="90"/>
        <v>10.27</v>
      </c>
      <c r="S275" s="26">
        <f t="shared" si="91"/>
        <v>10.24</v>
      </c>
      <c r="T275" s="26">
        <f t="shared" si="92"/>
        <v>2.49</v>
      </c>
      <c r="U275" s="27">
        <f t="shared" si="93"/>
        <v>23</v>
      </c>
      <c r="V275" s="28"/>
      <c r="W275" s="26">
        <f t="shared" si="94"/>
        <v>9.69</v>
      </c>
      <c r="X275" s="26">
        <f t="shared" si="95"/>
        <v>9.65</v>
      </c>
      <c r="Y275" s="26">
        <f t="shared" si="96"/>
        <v>2.34</v>
      </c>
      <c r="Z275" s="26">
        <f t="shared" si="97"/>
        <v>21.68</v>
      </c>
      <c r="AA275" s="3"/>
      <c r="AB275" s="3"/>
    </row>
    <row r="276" spans="1:28" ht="15.75">
      <c r="A276" s="1">
        <v>4</v>
      </c>
      <c r="B276" s="1">
        <v>4</v>
      </c>
      <c r="C276" s="29">
        <v>388</v>
      </c>
      <c r="D276" s="29">
        <v>221</v>
      </c>
      <c r="F276" s="2" t="s">
        <v>273</v>
      </c>
      <c r="G276" s="13">
        <v>77308548</v>
      </c>
      <c r="H276" s="13">
        <v>66616148</v>
      </c>
      <c r="I276" s="13">
        <v>101333231</v>
      </c>
      <c r="J276" s="13"/>
      <c r="K276" s="13">
        <v>98187507</v>
      </c>
      <c r="L276" s="13"/>
      <c r="M276" s="13">
        <v>366184</v>
      </c>
      <c r="N276" s="13"/>
      <c r="O276" s="13">
        <v>350306</v>
      </c>
      <c r="P276" s="13"/>
      <c r="Q276" s="13">
        <v>157375</v>
      </c>
      <c r="R276" s="26">
        <f t="shared" si="90"/>
        <v>4.74</v>
      </c>
      <c r="S276" s="26">
        <f>ROUND((O276/$G276)*1000,2)</f>
        <v>4.53</v>
      </c>
      <c r="T276" s="26">
        <f t="shared" si="92"/>
        <v>2.36</v>
      </c>
      <c r="U276" s="27">
        <f t="shared" si="93"/>
        <v>11.629999999999999</v>
      </c>
      <c r="V276" s="28"/>
      <c r="W276" s="26">
        <f t="shared" si="94"/>
        <v>3.61</v>
      </c>
      <c r="X276" s="26">
        <f t="shared" si="95"/>
        <v>3.46</v>
      </c>
      <c r="Y276" s="26">
        <f t="shared" si="96"/>
        <v>1.6</v>
      </c>
      <c r="Z276" s="26">
        <f t="shared" si="97"/>
        <v>8.67</v>
      </c>
      <c r="AA276" s="3"/>
      <c r="AB276" s="3"/>
    </row>
    <row r="277" spans="1:28" ht="15.75">
      <c r="A277" s="1">
        <v>4</v>
      </c>
      <c r="B277" s="1">
        <v>4</v>
      </c>
      <c r="C277" s="29">
        <v>388</v>
      </c>
      <c r="D277" s="29">
        <v>243</v>
      </c>
      <c r="F277" s="2" t="s">
        <v>274</v>
      </c>
      <c r="G277" s="13">
        <v>263162063</v>
      </c>
      <c r="H277" s="13">
        <v>258854663</v>
      </c>
      <c r="I277" s="13">
        <v>252819217</v>
      </c>
      <c r="J277" s="13"/>
      <c r="K277" s="13">
        <v>251033674</v>
      </c>
      <c r="L277" s="13"/>
      <c r="M277" s="13">
        <v>67206</v>
      </c>
      <c r="N277" s="13"/>
      <c r="O277" s="13">
        <v>1423079</v>
      </c>
      <c r="P277" s="13"/>
      <c r="Q277" s="13">
        <v>651526</v>
      </c>
      <c r="R277" s="26">
        <f t="shared" si="90"/>
        <v>0.26</v>
      </c>
      <c r="S277" s="26">
        <f>ROUND((O277/$G277)*1000,2)-0.01</f>
        <v>5.4</v>
      </c>
      <c r="T277" s="26">
        <f t="shared" si="92"/>
        <v>2.52</v>
      </c>
      <c r="U277" s="27">
        <f t="shared" si="93"/>
        <v>8.18</v>
      </c>
      <c r="V277" s="28"/>
      <c r="W277" s="26">
        <f t="shared" si="94"/>
        <v>0.27</v>
      </c>
      <c r="X277" s="26">
        <f t="shared" si="95"/>
        <v>5.63</v>
      </c>
      <c r="Y277" s="26">
        <f t="shared" si="96"/>
        <v>2.6</v>
      </c>
      <c r="Z277" s="26">
        <f t="shared" si="97"/>
        <v>8.5</v>
      </c>
      <c r="AA277" s="3"/>
      <c r="AB277" s="3"/>
    </row>
    <row r="278" spans="1:28" ht="15.75">
      <c r="A278" s="1">
        <v>0</v>
      </c>
      <c r="B278" s="1">
        <v>4</v>
      </c>
      <c r="C278" s="29">
        <v>388</v>
      </c>
      <c r="D278" s="29">
        <v>389</v>
      </c>
      <c r="F278" s="2" t="s">
        <v>275</v>
      </c>
      <c r="G278" s="13">
        <v>303728452</v>
      </c>
      <c r="H278" s="13">
        <v>273987652</v>
      </c>
      <c r="I278" s="13">
        <v>279655248</v>
      </c>
      <c r="J278" s="13"/>
      <c r="K278" s="13">
        <v>265138035</v>
      </c>
      <c r="L278" s="13"/>
      <c r="M278" s="13">
        <v>2274765</v>
      </c>
      <c r="N278" s="13"/>
      <c r="O278" s="13">
        <v>2321499</v>
      </c>
      <c r="P278" s="13"/>
      <c r="Q278" s="13">
        <v>681376</v>
      </c>
      <c r="R278" s="26">
        <f t="shared" si="90"/>
        <v>7.49</v>
      </c>
      <c r="S278" s="26">
        <f t="shared" si="91"/>
        <v>7.64</v>
      </c>
      <c r="T278" s="26">
        <f t="shared" si="92"/>
        <v>2.49</v>
      </c>
      <c r="U278" s="27">
        <f t="shared" si="93"/>
        <v>17.619999999999997</v>
      </c>
      <c r="V278" s="28"/>
      <c r="W278" s="26">
        <f t="shared" si="94"/>
        <v>8.13</v>
      </c>
      <c r="X278" s="26">
        <f t="shared" si="95"/>
        <v>8.3</v>
      </c>
      <c r="Y278" s="26">
        <f t="shared" si="96"/>
        <v>2.57</v>
      </c>
      <c r="Z278" s="26">
        <f t="shared" si="97"/>
        <v>19</v>
      </c>
      <c r="AA278" s="3"/>
      <c r="AB278" s="3"/>
    </row>
    <row r="279" spans="7:28" ht="15.75">
      <c r="G279" s="13"/>
      <c r="H279" s="13"/>
      <c r="I279" s="13"/>
      <c r="J279" s="13"/>
      <c r="K279" s="13"/>
      <c r="L279" s="13"/>
      <c r="M279" s="13"/>
      <c r="N279" s="13"/>
      <c r="O279" s="13"/>
      <c r="P279" s="13"/>
      <c r="Q279" s="13"/>
      <c r="R279" s="26"/>
      <c r="S279" s="26"/>
      <c r="T279" s="26"/>
      <c r="U279" s="27"/>
      <c r="V279" s="28"/>
      <c r="W279" s="26"/>
      <c r="X279" s="26"/>
      <c r="Y279" s="26"/>
      <c r="Z279" s="26"/>
      <c r="AA279" s="3"/>
      <c r="AB279" s="3"/>
    </row>
    <row r="280" spans="1:28" s="4" customFormat="1" ht="15.75">
      <c r="A280" s="4">
        <v>7</v>
      </c>
      <c r="B280" s="4">
        <v>50</v>
      </c>
      <c r="C280" s="32">
        <v>391</v>
      </c>
      <c r="D280" s="32">
        <v>391</v>
      </c>
      <c r="E280" s="33" t="s">
        <v>276</v>
      </c>
      <c r="F280" s="33"/>
      <c r="G280" s="34">
        <v>949951925</v>
      </c>
      <c r="H280" s="34">
        <v>504506396</v>
      </c>
      <c r="I280" s="13">
        <v>1016938870</v>
      </c>
      <c r="J280" s="13"/>
      <c r="K280" s="13">
        <v>526891039</v>
      </c>
      <c r="L280" s="34"/>
      <c r="M280" s="34">
        <v>579928</v>
      </c>
      <c r="N280" s="34"/>
      <c r="O280" s="34">
        <v>6280166</v>
      </c>
      <c r="P280" s="34"/>
      <c r="Q280" s="34">
        <v>1259826</v>
      </c>
      <c r="R280" s="27">
        <f>ROUND((M280/$G280)*1000,2)</f>
        <v>0.61</v>
      </c>
      <c r="S280" s="27">
        <f>ROUND((O280/$G280)*1000,2)</f>
        <v>6.61</v>
      </c>
      <c r="T280" s="27">
        <f>ROUND((Q280/H280)*1000,2)</f>
        <v>2.5</v>
      </c>
      <c r="U280" s="27">
        <f>SUM(R280:T280)</f>
        <v>9.72</v>
      </c>
      <c r="V280" s="35"/>
      <c r="W280" s="27">
        <f>ROUND((M280/$I280)*1000,2)</f>
        <v>0.57</v>
      </c>
      <c r="X280" s="27">
        <f>ROUND((O280/$I280)*1000,2)</f>
        <v>6.18</v>
      </c>
      <c r="Y280" s="27">
        <f>ROUND((Q280/K280)*1000,2)</f>
        <v>2.39</v>
      </c>
      <c r="Z280" s="27">
        <f>SUM(W280:Y280)</f>
        <v>9.14</v>
      </c>
      <c r="AA280" s="43"/>
      <c r="AB280" s="43"/>
    </row>
    <row r="281" spans="1:28" ht="15.75">
      <c r="A281" s="1">
        <v>7</v>
      </c>
      <c r="B281" s="1">
        <v>14</v>
      </c>
      <c r="C281" s="29">
        <v>399</v>
      </c>
      <c r="D281" s="29">
        <v>399</v>
      </c>
      <c r="E281" s="2" t="s">
        <v>277</v>
      </c>
      <c r="G281" s="13">
        <v>711970612</v>
      </c>
      <c r="H281" s="13">
        <v>707226512</v>
      </c>
      <c r="I281" s="13">
        <v>748387971</v>
      </c>
      <c r="J281" s="13"/>
      <c r="K281" s="13">
        <v>743643894</v>
      </c>
      <c r="L281" s="13"/>
      <c r="M281" s="13">
        <v>11389367</v>
      </c>
      <c r="N281" s="13"/>
      <c r="O281" s="13">
        <v>5212941</v>
      </c>
      <c r="P281" s="13"/>
      <c r="Q281" s="13">
        <v>1719407</v>
      </c>
      <c r="R281" s="26">
        <f>ROUND((M281/$G281)*1000,2)</f>
        <v>16</v>
      </c>
      <c r="S281" s="26">
        <f>ROUND((O281/$G281)*1000,2)</f>
        <v>7.32</v>
      </c>
      <c r="T281" s="26">
        <f>ROUND((Q281/H281)*1000,2)</f>
        <v>2.43</v>
      </c>
      <c r="U281" s="27">
        <f>SUM(R281:T281)</f>
        <v>25.75</v>
      </c>
      <c r="V281" s="28"/>
      <c r="W281" s="26">
        <f>ROUND((M281/$I281)*1000,2)</f>
        <v>15.22</v>
      </c>
      <c r="X281" s="26">
        <f>ROUND((O281/$I281)*1000,2)</f>
        <v>6.97</v>
      </c>
      <c r="Y281" s="26">
        <f>ROUND((Q281/K281)*1000,2)</f>
        <v>2.31</v>
      </c>
      <c r="Z281" s="26">
        <f>SUM(W281:Y281)</f>
        <v>24.5</v>
      </c>
      <c r="AA281" s="3"/>
      <c r="AB281" s="3"/>
    </row>
    <row r="282" spans="1:28" ht="15.75">
      <c r="A282" s="1">
        <v>9</v>
      </c>
      <c r="B282" s="1">
        <v>43</v>
      </c>
      <c r="C282" s="29">
        <v>401</v>
      </c>
      <c r="D282" s="29">
        <v>401</v>
      </c>
      <c r="E282" s="2" t="s">
        <v>278</v>
      </c>
      <c r="G282" s="13">
        <v>420680350</v>
      </c>
      <c r="H282" s="13">
        <v>406655150</v>
      </c>
      <c r="I282" s="13">
        <v>394502268</v>
      </c>
      <c r="J282" s="13"/>
      <c r="K282" s="13">
        <v>387435698</v>
      </c>
      <c r="L282" s="13"/>
      <c r="M282" s="13">
        <v>6107371</v>
      </c>
      <c r="N282" s="13"/>
      <c r="O282" s="13">
        <v>6147367</v>
      </c>
      <c r="P282" s="13"/>
      <c r="Q282" s="13">
        <v>1020385</v>
      </c>
      <c r="R282" s="26">
        <f>ROUND((M282/$G282)*1000,2)</f>
        <v>14.52</v>
      </c>
      <c r="S282" s="26">
        <f>ROUND((O282/$G282)*1000,2)</f>
        <v>14.61</v>
      </c>
      <c r="T282" s="26">
        <f>ROUND((Q282/H282)*1000,2)</f>
        <v>2.51</v>
      </c>
      <c r="U282" s="27">
        <f>SUM(R282:T282)</f>
        <v>31.64</v>
      </c>
      <c r="V282" s="28"/>
      <c r="W282" s="26">
        <f>ROUND((M282/$I282)*1000,2)</f>
        <v>15.48</v>
      </c>
      <c r="X282" s="26">
        <f>ROUND((O282/$I282)*1000,2)</f>
        <v>15.58</v>
      </c>
      <c r="Y282" s="26">
        <f>ROUND((Q282/K282)*1000,2)</f>
        <v>2.63</v>
      </c>
      <c r="Z282" s="26">
        <f>SUM(W282:Y282)</f>
        <v>33.690000000000005</v>
      </c>
      <c r="AA282" s="3"/>
      <c r="AB282" s="3"/>
    </row>
    <row r="283" spans="1:28" ht="15.75">
      <c r="A283" s="1">
        <v>7</v>
      </c>
      <c r="B283" s="1">
        <v>21</v>
      </c>
      <c r="C283" s="29">
        <v>405</v>
      </c>
      <c r="D283" s="29">
        <v>405</v>
      </c>
      <c r="E283" s="2" t="s">
        <v>279</v>
      </c>
      <c r="G283" s="13">
        <v>1011191900</v>
      </c>
      <c r="H283" s="13">
        <v>996806800</v>
      </c>
      <c r="I283" s="13">
        <v>1089649797</v>
      </c>
      <c r="J283" s="13"/>
      <c r="K283" s="13">
        <v>1075006937</v>
      </c>
      <c r="L283" s="13"/>
      <c r="M283" s="13">
        <v>8268251</v>
      </c>
      <c r="N283" s="13"/>
      <c r="O283" s="13">
        <v>6428156</v>
      </c>
      <c r="P283" s="13"/>
      <c r="Q283" s="13">
        <v>2508164</v>
      </c>
      <c r="R283" s="26">
        <f>ROUND((M283/$G283)*1000,2)</f>
        <v>8.18</v>
      </c>
      <c r="S283" s="26">
        <f>ROUND((O283/$G283)*1000,2)-0.01</f>
        <v>6.3500000000000005</v>
      </c>
      <c r="T283" s="26">
        <f>ROUND((Q283/H283)*1000,2)</f>
        <v>2.52</v>
      </c>
      <c r="U283" s="27">
        <f>SUM(R283:T283)</f>
        <v>17.05</v>
      </c>
      <c r="V283" s="28"/>
      <c r="W283" s="26">
        <f>ROUND((M283/$I283)*1000,2)</f>
        <v>7.59</v>
      </c>
      <c r="X283" s="26">
        <f>ROUND((O283/$I283)*1000,2)</f>
        <v>5.9</v>
      </c>
      <c r="Y283" s="26">
        <f>ROUND((Q283/K283)*1000,2)</f>
        <v>2.33</v>
      </c>
      <c r="Z283" s="26">
        <f>SUM(W283:Y283)</f>
        <v>15.82</v>
      </c>
      <c r="AA283" s="3"/>
      <c r="AB283" s="3"/>
    </row>
    <row r="284" spans="7:28" ht="15.75">
      <c r="G284" s="13"/>
      <c r="H284" s="13"/>
      <c r="I284" s="13"/>
      <c r="J284" s="13"/>
      <c r="K284" s="13"/>
      <c r="L284" s="13"/>
      <c r="M284" s="13"/>
      <c r="N284" s="13"/>
      <c r="O284" s="13"/>
      <c r="P284" s="13"/>
      <c r="Q284" s="13"/>
      <c r="R284" s="26"/>
      <c r="S284" s="26"/>
      <c r="T284" s="26"/>
      <c r="U284" s="27"/>
      <c r="V284" s="28"/>
      <c r="W284" s="26"/>
      <c r="X284" s="26"/>
      <c r="Y284" s="26"/>
      <c r="Z284" s="26"/>
      <c r="AA284" s="3"/>
      <c r="AB284" s="3"/>
    </row>
    <row r="285" spans="1:28" ht="15.75">
      <c r="A285" s="1">
        <v>3</v>
      </c>
      <c r="B285" s="1">
        <v>58</v>
      </c>
      <c r="C285" s="29">
        <v>407</v>
      </c>
      <c r="D285" s="29">
        <v>407</v>
      </c>
      <c r="E285" s="2" t="s">
        <v>280</v>
      </c>
      <c r="G285" s="13">
        <v>110519481</v>
      </c>
      <c r="H285" s="13">
        <v>80818481</v>
      </c>
      <c r="I285" s="13">
        <v>96368030</v>
      </c>
      <c r="J285" s="13"/>
      <c r="K285" s="13">
        <v>79554945</v>
      </c>
      <c r="L285" s="13"/>
      <c r="M285" s="13">
        <v>1398519</v>
      </c>
      <c r="N285" s="13"/>
      <c r="O285" s="13">
        <v>1917054</v>
      </c>
      <c r="P285" s="13"/>
      <c r="Q285" s="13">
        <v>210139</v>
      </c>
      <c r="R285" s="26">
        <f>ROUND((M285/$G285)*1000,2)</f>
        <v>12.65</v>
      </c>
      <c r="S285" s="26">
        <f>ROUND((O285/$G285)*1000,2)</f>
        <v>17.35</v>
      </c>
      <c r="T285" s="26">
        <f>ROUND((Q285/H285)*1000,2)</f>
        <v>2.6</v>
      </c>
      <c r="U285" s="27">
        <f>SUM(R285:T285)</f>
        <v>32.6</v>
      </c>
      <c r="V285" s="28"/>
      <c r="W285" s="26">
        <f>ROUND((M285/$I285)*1000,2)</f>
        <v>14.51</v>
      </c>
      <c r="X285" s="26">
        <f>ROUND((O285/$I285)*1000,2)</f>
        <v>19.89</v>
      </c>
      <c r="Y285" s="26">
        <f>ROUND((Q285/K285)*1000,2)</f>
        <v>2.64</v>
      </c>
      <c r="Z285" s="26">
        <f>SUM(W285:Y285)</f>
        <v>37.04</v>
      </c>
      <c r="AA285" s="3"/>
      <c r="AB285" s="3"/>
    </row>
    <row r="286" spans="1:28" ht="15.75">
      <c r="A286" s="1">
        <v>7</v>
      </c>
      <c r="B286" s="1">
        <v>44</v>
      </c>
      <c r="C286" s="29">
        <v>411</v>
      </c>
      <c r="D286" s="29">
        <v>411</v>
      </c>
      <c r="E286" s="2" t="s">
        <v>281</v>
      </c>
      <c r="G286" s="13">
        <v>477041569</v>
      </c>
      <c r="H286" s="13">
        <v>470678769</v>
      </c>
      <c r="I286" s="13">
        <v>488898524</v>
      </c>
      <c r="J286" s="13"/>
      <c r="K286" s="13">
        <v>483850215</v>
      </c>
      <c r="L286" s="13"/>
      <c r="M286" s="13">
        <v>7667588</v>
      </c>
      <c r="N286" s="13"/>
      <c r="O286" s="13">
        <v>2543904</v>
      </c>
      <c r="P286" s="13"/>
      <c r="Q286" s="13">
        <v>1173958</v>
      </c>
      <c r="R286" s="26">
        <f>ROUND((M286/$G286)*1000,2)</f>
        <v>16.07</v>
      </c>
      <c r="S286" s="26">
        <f>ROUND((O286/$G286)*1000,2)+0.01</f>
        <v>5.34</v>
      </c>
      <c r="T286" s="26">
        <f>ROUND((Q286/H286)*1000,2)</f>
        <v>2.49</v>
      </c>
      <c r="U286" s="27">
        <f>SUM(R286:T286)</f>
        <v>23.9</v>
      </c>
      <c r="V286" s="28"/>
      <c r="W286" s="26">
        <f>ROUND((M286/$I286)*1000,2)</f>
        <v>15.68</v>
      </c>
      <c r="X286" s="26">
        <f>ROUND((O286/$I286)*1000,2)</f>
        <v>5.2</v>
      </c>
      <c r="Y286" s="26">
        <f>ROUND((Q286/K286)*1000,2)</f>
        <v>2.43</v>
      </c>
      <c r="Z286" s="26">
        <f>SUM(W286:Y286)</f>
        <v>23.31</v>
      </c>
      <c r="AA286" s="3"/>
      <c r="AB286" s="3"/>
    </row>
    <row r="287" spans="1:28" ht="15.75">
      <c r="A287" s="1">
        <v>7</v>
      </c>
      <c r="B287" s="1">
        <v>44</v>
      </c>
      <c r="C287" s="29">
        <v>413</v>
      </c>
      <c r="D287" s="29">
        <v>413</v>
      </c>
      <c r="E287" s="2" t="s">
        <v>282</v>
      </c>
      <c r="G287" s="13">
        <v>544965389</v>
      </c>
      <c r="H287" s="13">
        <v>537165389</v>
      </c>
      <c r="I287" s="13">
        <v>566979053</v>
      </c>
      <c r="J287" s="13"/>
      <c r="K287" s="13">
        <v>558374386</v>
      </c>
      <c r="L287" s="13"/>
      <c r="M287" s="13">
        <v>7380606</v>
      </c>
      <c r="N287" s="13"/>
      <c r="O287" s="13">
        <v>3156416</v>
      </c>
      <c r="P287" s="13"/>
      <c r="Q287" s="13">
        <v>1334778</v>
      </c>
      <c r="R287" s="26">
        <f>ROUND((M287/$G287)*1000,2)</f>
        <v>13.54</v>
      </c>
      <c r="S287" s="26">
        <f>ROUND((O287/$G287)*1000,2)+0.01</f>
        <v>5.8</v>
      </c>
      <c r="T287" s="26">
        <f>ROUND((Q287/H287)*1000,2)</f>
        <v>2.48</v>
      </c>
      <c r="U287" s="27">
        <f>SUM(R287:T287)</f>
        <v>21.82</v>
      </c>
      <c r="V287" s="28"/>
      <c r="W287" s="26">
        <f>ROUND((M287/$I287)*1000,2)</f>
        <v>13.02</v>
      </c>
      <c r="X287" s="26">
        <f>ROUND((O287/$I287)*1000,2)</f>
        <v>5.57</v>
      </c>
      <c r="Y287" s="26">
        <f>ROUND((Q287/K287)*1000,2)</f>
        <v>2.39</v>
      </c>
      <c r="Z287" s="26">
        <f>SUM(W287:Y287)</f>
        <v>20.98</v>
      </c>
      <c r="AA287" s="3"/>
      <c r="AB287" s="3"/>
    </row>
    <row r="288" spans="1:28" ht="15.75">
      <c r="A288" s="1">
        <v>4</v>
      </c>
      <c r="B288" s="1">
        <v>22</v>
      </c>
      <c r="C288" s="29">
        <v>417</v>
      </c>
      <c r="D288" s="29">
        <v>417</v>
      </c>
      <c r="E288" s="2" t="s">
        <v>283</v>
      </c>
      <c r="G288" s="13">
        <v>146232874</v>
      </c>
      <c r="H288" s="13">
        <v>143578774</v>
      </c>
      <c r="I288" s="13">
        <v>136086463</v>
      </c>
      <c r="J288" s="13"/>
      <c r="K288" s="13">
        <v>133962873</v>
      </c>
      <c r="L288" s="13"/>
      <c r="M288" s="13">
        <v>2553315</v>
      </c>
      <c r="N288" s="13"/>
      <c r="O288" s="13">
        <v>956890</v>
      </c>
      <c r="P288" s="13"/>
      <c r="Q288" s="13">
        <v>355459</v>
      </c>
      <c r="R288" s="26">
        <f>ROUND((M288/$G288)*1000,2)</f>
        <v>17.46</v>
      </c>
      <c r="S288" s="26">
        <f>ROUND((O288/$G288)*1000,2)</f>
        <v>6.54</v>
      </c>
      <c r="T288" s="26">
        <f>ROUND((Q288/H288)*1000,2)</f>
        <v>2.48</v>
      </c>
      <c r="U288" s="27">
        <f>SUM(R288:T288)</f>
        <v>26.48</v>
      </c>
      <c r="V288" s="28"/>
      <c r="W288" s="26">
        <f>ROUND((M288/$I288)*1000,2)</f>
        <v>18.76</v>
      </c>
      <c r="X288" s="26">
        <f>ROUND((O288/$I288)*1000,2)</f>
        <v>7.03</v>
      </c>
      <c r="Y288" s="26">
        <f>ROUND((Q288/K288)*1000,2)</f>
        <v>2.65</v>
      </c>
      <c r="Z288" s="26">
        <f>SUM(W288:Y288)</f>
        <v>28.44</v>
      </c>
      <c r="AA288" s="3"/>
      <c r="AB288" s="3"/>
    </row>
    <row r="289" spans="7:28" ht="15.75">
      <c r="G289" s="13"/>
      <c r="H289" s="13"/>
      <c r="I289" s="13"/>
      <c r="J289" s="13"/>
      <c r="K289" s="13"/>
      <c r="L289" s="13"/>
      <c r="M289" s="13"/>
      <c r="N289" s="13"/>
      <c r="O289" s="13"/>
      <c r="P289" s="13"/>
      <c r="Q289" s="12"/>
      <c r="R289" s="26"/>
      <c r="S289" s="26"/>
      <c r="T289" s="26"/>
      <c r="U289" s="27"/>
      <c r="V289" s="28"/>
      <c r="W289" s="26"/>
      <c r="X289" s="26"/>
      <c r="Y289" s="26"/>
      <c r="Z289" s="26"/>
      <c r="AA289" s="3"/>
      <c r="AB289" s="3"/>
    </row>
    <row r="290" spans="1:28" ht="15.75">
      <c r="A290" s="1">
        <v>8</v>
      </c>
      <c r="B290" s="1">
        <v>56</v>
      </c>
      <c r="C290" s="29">
        <v>423</v>
      </c>
      <c r="D290" s="29">
        <v>0</v>
      </c>
      <c r="E290" s="2" t="s">
        <v>284</v>
      </c>
      <c r="G290" s="13">
        <f aca="true" t="shared" si="98" ref="G290:Q290">SUM(G291:G293)</f>
        <v>1571054511</v>
      </c>
      <c r="H290" s="13">
        <f>SUM(H291:H293)</f>
        <v>1529156211</v>
      </c>
      <c r="I290" s="13">
        <f t="shared" si="98"/>
        <v>1625699586</v>
      </c>
      <c r="J290" s="13"/>
      <c r="K290" s="13">
        <f t="shared" si="98"/>
        <v>1601062668</v>
      </c>
      <c r="L290" s="13"/>
      <c r="M290" s="13">
        <f t="shared" si="98"/>
        <v>27423749</v>
      </c>
      <c r="N290" s="13"/>
      <c r="O290" s="13">
        <f t="shared" si="98"/>
        <v>15143075</v>
      </c>
      <c r="P290" s="13"/>
      <c r="Q290" s="13">
        <f t="shared" si="98"/>
        <v>3792012</v>
      </c>
      <c r="R290" s="26">
        <f>ROUND((M290/$G290)*1000,2)</f>
        <v>17.46</v>
      </c>
      <c r="S290" s="26">
        <f>ROUND((O290/$G290)*1000,2)</f>
        <v>9.64</v>
      </c>
      <c r="T290" s="26">
        <f>ROUND((Q290/H290)*1000,2)</f>
        <v>2.48</v>
      </c>
      <c r="U290" s="27">
        <f>SUM(R290:T290)</f>
        <v>29.580000000000002</v>
      </c>
      <c r="V290" s="28"/>
      <c r="W290" s="26">
        <f>ROUND((M290/$I290)*1000,2)</f>
        <v>16.87</v>
      </c>
      <c r="X290" s="26">
        <f>ROUND((O290/$I290)*1000,2)</f>
        <v>9.31</v>
      </c>
      <c r="Y290" s="26">
        <f>ROUND((Q290/K290)*1000,2)</f>
        <v>2.37</v>
      </c>
      <c r="Z290" s="26">
        <f>SUM(W290:Y290)</f>
        <v>28.55</v>
      </c>
      <c r="AA290" s="3"/>
      <c r="AB290" s="3"/>
    </row>
    <row r="291" spans="1:28" ht="15.75">
      <c r="A291" s="1">
        <v>8</v>
      </c>
      <c r="B291" s="1">
        <v>56</v>
      </c>
      <c r="C291" s="29">
        <v>423</v>
      </c>
      <c r="D291" s="29">
        <v>151</v>
      </c>
      <c r="F291" s="2" t="s">
        <v>285</v>
      </c>
      <c r="G291" s="13">
        <v>916456045</v>
      </c>
      <c r="H291" s="13">
        <v>894303845</v>
      </c>
      <c r="I291" s="13">
        <v>958491386</v>
      </c>
      <c r="J291" s="13"/>
      <c r="K291" s="13">
        <v>949034526</v>
      </c>
      <c r="L291" s="13"/>
      <c r="M291" s="13">
        <v>15396280</v>
      </c>
      <c r="N291" s="13"/>
      <c r="O291" s="13">
        <v>10269797</v>
      </c>
      <c r="P291" s="13"/>
      <c r="Q291" s="13">
        <v>2248560</v>
      </c>
      <c r="R291" s="26">
        <f>ROUND((M291/$G291)*1000,2)</f>
        <v>16.8</v>
      </c>
      <c r="S291" s="26">
        <f>ROUND((O291/$G291)*1000,2)</f>
        <v>11.21</v>
      </c>
      <c r="T291" s="26">
        <f>ROUND((Q291/H291)*1000,2)</f>
        <v>2.51</v>
      </c>
      <c r="U291" s="27">
        <f>SUM(R291:T291)</f>
        <v>30.520000000000003</v>
      </c>
      <c r="V291" s="28"/>
      <c r="W291" s="26">
        <f>ROUND((M291/$I291)*1000,2)</f>
        <v>16.06</v>
      </c>
      <c r="X291" s="26">
        <f>ROUND((O291/$I291)*1000,2)</f>
        <v>10.71</v>
      </c>
      <c r="Y291" s="26">
        <f>ROUND((Q291/K291)*1000,2)</f>
        <v>2.37</v>
      </c>
      <c r="Z291" s="26">
        <f>SUM(W291:Y291)</f>
        <v>29.14</v>
      </c>
      <c r="AA291" s="3"/>
      <c r="AB291" s="3"/>
    </row>
    <row r="292" spans="1:28" ht="15.75">
      <c r="A292" s="1">
        <v>8</v>
      </c>
      <c r="B292" s="1">
        <v>56</v>
      </c>
      <c r="C292" s="1">
        <v>423</v>
      </c>
      <c r="D292" s="1">
        <v>297</v>
      </c>
      <c r="F292" s="2" t="s">
        <v>286</v>
      </c>
      <c r="G292" s="13">
        <v>416878532</v>
      </c>
      <c r="H292" s="13">
        <v>410463532</v>
      </c>
      <c r="I292" s="13">
        <v>441415175</v>
      </c>
      <c r="J292" s="13"/>
      <c r="K292" s="13">
        <v>435482281</v>
      </c>
      <c r="L292" s="13"/>
      <c r="M292" s="13">
        <v>7971104</v>
      </c>
      <c r="N292" s="13"/>
      <c r="O292" s="13">
        <v>3362936</v>
      </c>
      <c r="P292" s="13"/>
      <c r="Q292" s="13">
        <v>1031151</v>
      </c>
      <c r="R292" s="26">
        <f>ROUND((M292/$G292)*1000,2)</f>
        <v>19.12</v>
      </c>
      <c r="S292" s="26">
        <f>ROUND((O292/$G292)*1000,2)</f>
        <v>8.07</v>
      </c>
      <c r="T292" s="26">
        <f>ROUND((Q292/H292)*1000,2)</f>
        <v>2.51</v>
      </c>
      <c r="U292" s="27">
        <f>SUM(R292:T292)</f>
        <v>29.700000000000003</v>
      </c>
      <c r="V292" s="28"/>
      <c r="W292" s="26">
        <f>ROUND((M292/$I292)*1000,2)</f>
        <v>18.06</v>
      </c>
      <c r="X292" s="26">
        <f>ROUND((O292/$I292)*1000,2)</f>
        <v>7.62</v>
      </c>
      <c r="Y292" s="26">
        <f>ROUND((Q292/K292)*1000,2)</f>
        <v>2.37</v>
      </c>
      <c r="Z292" s="26">
        <f>SUM(W292:Y292)</f>
        <v>28.05</v>
      </c>
      <c r="AA292" s="3"/>
      <c r="AB292" s="3"/>
    </row>
    <row r="293" spans="1:28" ht="15.75">
      <c r="A293" s="1">
        <v>8</v>
      </c>
      <c r="B293" s="1">
        <v>56</v>
      </c>
      <c r="C293" s="1">
        <v>423</v>
      </c>
      <c r="D293" s="1">
        <v>331</v>
      </c>
      <c r="F293" s="2" t="s">
        <v>287</v>
      </c>
      <c r="G293" s="13">
        <v>237719934</v>
      </c>
      <c r="H293" s="13">
        <v>224388834</v>
      </c>
      <c r="I293" s="13">
        <v>225793025</v>
      </c>
      <c r="J293" s="13"/>
      <c r="K293" s="13">
        <v>216545861</v>
      </c>
      <c r="L293" s="13"/>
      <c r="M293" s="13">
        <v>4056365</v>
      </c>
      <c r="N293" s="13"/>
      <c r="O293" s="13">
        <v>1510342</v>
      </c>
      <c r="P293" s="13"/>
      <c r="Q293" s="13">
        <v>512301</v>
      </c>
      <c r="R293" s="26">
        <f>ROUND((M293/$G293)*1000,2)</f>
        <v>17.06</v>
      </c>
      <c r="S293" s="26">
        <f>ROUND((O293/$G293)*1000,2)+0.01</f>
        <v>6.359999999999999</v>
      </c>
      <c r="T293" s="26">
        <f>ROUND((Q293/H293)*1000,2)</f>
        <v>2.28</v>
      </c>
      <c r="U293" s="27">
        <f>SUM(R293:T293)</f>
        <v>25.7</v>
      </c>
      <c r="V293" s="28"/>
      <c r="W293" s="26">
        <f>ROUND((M293/$I293)*1000,2)</f>
        <v>17.96</v>
      </c>
      <c r="X293" s="26">
        <f>ROUND((O293/$I293)*1000,2)</f>
        <v>6.69</v>
      </c>
      <c r="Y293" s="26">
        <f>ROUND((Q293/K293)*1000,2)</f>
        <v>2.37</v>
      </c>
      <c r="Z293" s="26">
        <f>SUM(W293:Y293)</f>
        <v>27.020000000000003</v>
      </c>
      <c r="AA293" s="3"/>
      <c r="AB293" s="3"/>
    </row>
    <row r="294" spans="7:28" ht="15.75">
      <c r="G294" s="13"/>
      <c r="H294" s="13"/>
      <c r="I294" s="13"/>
      <c r="J294" s="13"/>
      <c r="K294" s="13"/>
      <c r="L294" s="13"/>
      <c r="M294" s="13"/>
      <c r="N294" s="13"/>
      <c r="O294" s="13"/>
      <c r="P294" s="13"/>
      <c r="Q294" s="13"/>
      <c r="R294" s="26"/>
      <c r="S294" s="26"/>
      <c r="T294" s="26"/>
      <c r="U294" s="27"/>
      <c r="V294" s="28"/>
      <c r="W294" s="26"/>
      <c r="X294" s="26"/>
      <c r="Y294" s="26"/>
      <c r="Z294" s="26"/>
      <c r="AA294" s="3"/>
      <c r="AB294" s="3"/>
    </row>
    <row r="295" spans="1:28" ht="15.75">
      <c r="A295" s="1">
        <v>5</v>
      </c>
      <c r="B295" s="1">
        <v>28</v>
      </c>
      <c r="C295" s="1">
        <v>425</v>
      </c>
      <c r="D295" s="1">
        <v>425</v>
      </c>
      <c r="E295" s="2" t="s">
        <v>288</v>
      </c>
      <c r="G295" s="13">
        <v>1426315550</v>
      </c>
      <c r="H295" s="13">
        <v>1382232150</v>
      </c>
      <c r="I295" s="13">
        <v>1470790958</v>
      </c>
      <c r="J295" s="13"/>
      <c r="K295" s="13">
        <v>1440435549</v>
      </c>
      <c r="L295" s="13"/>
      <c r="M295" s="13">
        <v>17531967</v>
      </c>
      <c r="N295" s="13"/>
      <c r="O295" s="13">
        <v>11619165</v>
      </c>
      <c r="P295" s="13"/>
      <c r="Q295" s="13">
        <v>3361581</v>
      </c>
      <c r="R295" s="26">
        <f>ROUND((M295/$G295)*1000,2)</f>
        <v>12.29</v>
      </c>
      <c r="S295" s="26">
        <f>ROUND((O295/$G295)*1000,2)</f>
        <v>8.15</v>
      </c>
      <c r="T295" s="26">
        <f>ROUND((Q295/H295)*1000,2)</f>
        <v>2.43</v>
      </c>
      <c r="U295" s="27">
        <f>SUM(R295:T295)</f>
        <v>22.869999999999997</v>
      </c>
      <c r="V295" s="28"/>
      <c r="W295" s="26">
        <f>ROUND((M295/$I295)*1000,2)</f>
        <v>11.92</v>
      </c>
      <c r="X295" s="26">
        <f>ROUND((O295/$I295)*1000,2)</f>
        <v>7.9</v>
      </c>
      <c r="Y295" s="26">
        <f>ROUND((Q295/K295)*1000,2)</f>
        <v>2.33</v>
      </c>
      <c r="Z295" s="26">
        <f>SUM(W295:Y295)</f>
        <v>22.15</v>
      </c>
      <c r="AA295" s="3"/>
      <c r="AB295" s="3"/>
    </row>
    <row r="296" spans="1:28" ht="15.75">
      <c r="A296" s="1">
        <v>6</v>
      </c>
      <c r="B296" s="1">
        <v>53</v>
      </c>
      <c r="C296" s="1">
        <v>427</v>
      </c>
      <c r="D296" s="1">
        <v>427</v>
      </c>
      <c r="E296" s="2" t="s">
        <v>289</v>
      </c>
      <c r="G296" s="13">
        <v>586793797</v>
      </c>
      <c r="H296" s="13">
        <v>555827097</v>
      </c>
      <c r="I296" s="13">
        <v>581818589</v>
      </c>
      <c r="J296" s="13"/>
      <c r="K296" s="13">
        <v>569019279</v>
      </c>
      <c r="L296" s="13"/>
      <c r="M296" s="13">
        <v>10374556</v>
      </c>
      <c r="N296" s="13"/>
      <c r="O296" s="13">
        <v>5589887</v>
      </c>
      <c r="P296" s="13"/>
      <c r="Q296" s="13">
        <v>1386225</v>
      </c>
      <c r="R296" s="26">
        <f>ROUND((M296/$G296)*1000,2)</f>
        <v>17.68</v>
      </c>
      <c r="S296" s="26">
        <f>ROUND((O296/$G296)*1000,2)</f>
        <v>9.53</v>
      </c>
      <c r="T296" s="26">
        <f>ROUND((Q296/H296)*1000,2)</f>
        <v>2.49</v>
      </c>
      <c r="U296" s="27">
        <f>SUM(R296:T296)</f>
        <v>29.700000000000003</v>
      </c>
      <c r="V296" s="28"/>
      <c r="W296" s="26">
        <f>ROUND((M296/$I296)*1000,2)</f>
        <v>17.83</v>
      </c>
      <c r="X296" s="26">
        <f>ROUND((O296/$I296)*1000,2)</f>
        <v>9.61</v>
      </c>
      <c r="Y296" s="26">
        <f>ROUND((Q296/K296)*1000,2)</f>
        <v>2.44</v>
      </c>
      <c r="Z296" s="26">
        <f>SUM(W296:Y296)</f>
        <v>29.88</v>
      </c>
      <c r="AA296" s="3"/>
      <c r="AB296" s="3"/>
    </row>
    <row r="297" spans="7:28" ht="15.75">
      <c r="G297" s="13"/>
      <c r="H297" s="13"/>
      <c r="I297" s="13"/>
      <c r="J297" s="13"/>
      <c r="K297" s="13"/>
      <c r="L297" s="13"/>
      <c r="M297" s="13"/>
      <c r="N297" s="13"/>
      <c r="O297" s="13"/>
      <c r="P297" s="13"/>
      <c r="Q297" s="12"/>
      <c r="R297" s="26"/>
      <c r="S297" s="26"/>
      <c r="T297" s="26"/>
      <c r="U297" s="27"/>
      <c r="V297" s="28"/>
      <c r="W297" s="26"/>
      <c r="X297" s="26"/>
      <c r="Y297" s="26"/>
      <c r="Z297" s="26"/>
      <c r="AA297" s="3"/>
      <c r="AB297" s="3"/>
    </row>
    <row r="298" spans="1:28" ht="24.75" customHeight="1">
      <c r="A298" s="1">
        <v>4</v>
      </c>
      <c r="B298" s="1">
        <v>48</v>
      </c>
      <c r="C298" s="1">
        <v>428</v>
      </c>
      <c r="D298" s="1">
        <v>0</v>
      </c>
      <c r="E298" s="2" t="s">
        <v>290</v>
      </c>
      <c r="G298" s="39">
        <f>SUM(G299:G305)</f>
        <v>726116944</v>
      </c>
      <c r="H298" s="40" t="s">
        <v>127</v>
      </c>
      <c r="I298" s="39">
        <f>SUM(I299:I305)</f>
        <v>748435988</v>
      </c>
      <c r="J298" s="39"/>
      <c r="K298" s="39" t="s">
        <v>127</v>
      </c>
      <c r="L298" s="39"/>
      <c r="M298" s="39">
        <f>SUM(M299:M305)</f>
        <v>6928577</v>
      </c>
      <c r="N298" s="39"/>
      <c r="O298" s="39" t="s">
        <v>129</v>
      </c>
      <c r="P298" s="39"/>
      <c r="Q298" s="39" t="s">
        <v>128</v>
      </c>
      <c r="R298" s="26" t="s">
        <v>130</v>
      </c>
      <c r="S298" s="26" t="s">
        <v>130</v>
      </c>
      <c r="T298" s="26" t="s">
        <v>130</v>
      </c>
      <c r="U298" s="27" t="s">
        <v>130</v>
      </c>
      <c r="V298" s="28"/>
      <c r="W298" s="26" t="s">
        <v>130</v>
      </c>
      <c r="X298" s="26" t="s">
        <v>130</v>
      </c>
      <c r="Y298" s="26" t="s">
        <v>130</v>
      </c>
      <c r="Z298" s="26" t="s">
        <v>130</v>
      </c>
      <c r="AA298" s="3"/>
      <c r="AB298" s="3"/>
    </row>
    <row r="299" spans="1:28" ht="15.75">
      <c r="A299" s="1">
        <v>4</v>
      </c>
      <c r="B299" s="1">
        <v>48</v>
      </c>
      <c r="C299" s="1">
        <v>428</v>
      </c>
      <c r="D299" s="1">
        <v>23</v>
      </c>
      <c r="F299" s="2" t="s">
        <v>74</v>
      </c>
      <c r="G299" s="39">
        <v>66816994</v>
      </c>
      <c r="H299" s="40" t="s">
        <v>127</v>
      </c>
      <c r="I299" s="39">
        <v>69738609</v>
      </c>
      <c r="J299" s="39"/>
      <c r="K299" s="39" t="s">
        <v>127</v>
      </c>
      <c r="L299" s="39"/>
      <c r="M299" s="39">
        <v>797897</v>
      </c>
      <c r="N299" s="39"/>
      <c r="O299" s="39" t="s">
        <v>129</v>
      </c>
      <c r="P299" s="39"/>
      <c r="Q299" s="39" t="s">
        <v>128</v>
      </c>
      <c r="R299" s="26" t="s">
        <v>130</v>
      </c>
      <c r="S299" s="26" t="s">
        <v>130</v>
      </c>
      <c r="T299" s="26" t="s">
        <v>130</v>
      </c>
      <c r="U299" s="27" t="s">
        <v>130</v>
      </c>
      <c r="V299" s="28"/>
      <c r="W299" s="26" t="s">
        <v>130</v>
      </c>
      <c r="X299" s="26" t="s">
        <v>130</v>
      </c>
      <c r="Y299" s="26" t="s">
        <v>130</v>
      </c>
      <c r="Z299" s="26" t="s">
        <v>130</v>
      </c>
      <c r="AA299" s="3"/>
      <c r="AB299" s="3"/>
    </row>
    <row r="300" spans="1:28" ht="15.75">
      <c r="A300" s="1">
        <v>4</v>
      </c>
      <c r="B300" s="1">
        <v>48</v>
      </c>
      <c r="C300" s="1">
        <v>428</v>
      </c>
      <c r="D300" s="1">
        <v>75</v>
      </c>
      <c r="F300" s="2" t="s">
        <v>87</v>
      </c>
      <c r="G300" s="39">
        <v>111237943</v>
      </c>
      <c r="H300" s="40" t="s">
        <v>127</v>
      </c>
      <c r="I300" s="39">
        <v>113570749</v>
      </c>
      <c r="J300" s="39"/>
      <c r="K300" s="39" t="s">
        <v>127</v>
      </c>
      <c r="L300" s="39"/>
      <c r="M300" s="39">
        <v>1217422</v>
      </c>
      <c r="N300" s="39"/>
      <c r="O300" s="39" t="s">
        <v>129</v>
      </c>
      <c r="P300" s="39"/>
      <c r="Q300" s="39" t="s">
        <v>128</v>
      </c>
      <c r="R300" s="26" t="s">
        <v>130</v>
      </c>
      <c r="S300" s="26" t="s">
        <v>130</v>
      </c>
      <c r="T300" s="26" t="s">
        <v>130</v>
      </c>
      <c r="U300" s="27" t="s">
        <v>130</v>
      </c>
      <c r="V300" s="28"/>
      <c r="W300" s="26" t="s">
        <v>130</v>
      </c>
      <c r="X300" s="26" t="s">
        <v>130</v>
      </c>
      <c r="Y300" s="26" t="s">
        <v>130</v>
      </c>
      <c r="Z300" s="26" t="s">
        <v>130</v>
      </c>
      <c r="AA300" s="3"/>
      <c r="AB300" s="3"/>
    </row>
    <row r="301" spans="1:28" ht="15.75">
      <c r="A301" s="1">
        <v>4</v>
      </c>
      <c r="B301" s="1">
        <v>48</v>
      </c>
      <c r="C301" s="1">
        <v>428</v>
      </c>
      <c r="D301" s="1">
        <v>257</v>
      </c>
      <c r="F301" s="2" t="s">
        <v>187</v>
      </c>
      <c r="G301" s="39">
        <v>214568048</v>
      </c>
      <c r="H301" s="40" t="s">
        <v>127</v>
      </c>
      <c r="I301" s="39">
        <v>238942223</v>
      </c>
      <c r="J301" s="39"/>
      <c r="K301" s="39" t="s">
        <v>127</v>
      </c>
      <c r="L301" s="39"/>
      <c r="M301" s="39">
        <v>1720614</v>
      </c>
      <c r="N301" s="39"/>
      <c r="O301" s="39" t="s">
        <v>129</v>
      </c>
      <c r="P301" s="39"/>
      <c r="Q301" s="39" t="s">
        <v>128</v>
      </c>
      <c r="R301" s="26" t="s">
        <v>130</v>
      </c>
      <c r="S301" s="26" t="s">
        <v>130</v>
      </c>
      <c r="T301" s="26" t="s">
        <v>130</v>
      </c>
      <c r="U301" s="27" t="s">
        <v>130</v>
      </c>
      <c r="V301" s="28"/>
      <c r="W301" s="26" t="s">
        <v>130</v>
      </c>
      <c r="X301" s="26" t="s">
        <v>130</v>
      </c>
      <c r="Y301" s="26" t="s">
        <v>130</v>
      </c>
      <c r="Z301" s="26" t="s">
        <v>130</v>
      </c>
      <c r="AA301" s="3"/>
      <c r="AB301" s="3"/>
    </row>
    <row r="302" spans="1:28" ht="15.75">
      <c r="A302" s="1">
        <v>4</v>
      </c>
      <c r="B302" s="1">
        <v>48</v>
      </c>
      <c r="C302" s="1">
        <v>428</v>
      </c>
      <c r="D302" s="1">
        <v>447</v>
      </c>
      <c r="F302" s="2" t="s">
        <v>291</v>
      </c>
      <c r="G302" s="39">
        <v>142846884</v>
      </c>
      <c r="H302" s="40" t="s">
        <v>127</v>
      </c>
      <c r="I302" s="39">
        <v>147062072</v>
      </c>
      <c r="J302" s="39"/>
      <c r="K302" s="39" t="s">
        <v>127</v>
      </c>
      <c r="L302" s="39"/>
      <c r="M302" s="39">
        <v>1323721</v>
      </c>
      <c r="N302" s="39"/>
      <c r="O302" s="39" t="s">
        <v>129</v>
      </c>
      <c r="P302" s="39"/>
      <c r="Q302" s="39" t="s">
        <v>128</v>
      </c>
      <c r="R302" s="26" t="s">
        <v>130</v>
      </c>
      <c r="S302" s="26" t="s">
        <v>130</v>
      </c>
      <c r="T302" s="26" t="s">
        <v>130</v>
      </c>
      <c r="U302" s="27" t="s">
        <v>130</v>
      </c>
      <c r="V302" s="28"/>
      <c r="W302" s="26" t="s">
        <v>130</v>
      </c>
      <c r="X302" s="26" t="s">
        <v>130</v>
      </c>
      <c r="Y302" s="26" t="s">
        <v>130</v>
      </c>
      <c r="Z302" s="26" t="s">
        <v>130</v>
      </c>
      <c r="AA302" s="3"/>
      <c r="AB302" s="3"/>
    </row>
    <row r="303" spans="1:28" ht="15.75">
      <c r="A303" s="1">
        <v>4</v>
      </c>
      <c r="B303" s="1">
        <v>48</v>
      </c>
      <c r="C303" s="1">
        <v>428</v>
      </c>
      <c r="D303" s="1">
        <v>467</v>
      </c>
      <c r="F303" s="2" t="s">
        <v>292</v>
      </c>
      <c r="G303" s="39">
        <v>63279574</v>
      </c>
      <c r="H303" s="40" t="s">
        <v>127</v>
      </c>
      <c r="I303" s="39">
        <v>60641384</v>
      </c>
      <c r="J303" s="39"/>
      <c r="K303" s="39" t="s">
        <v>127</v>
      </c>
      <c r="L303" s="39"/>
      <c r="M303" s="39">
        <v>496435</v>
      </c>
      <c r="N303" s="39"/>
      <c r="O303" s="39" t="s">
        <v>129</v>
      </c>
      <c r="P303" s="39"/>
      <c r="Q303" s="39" t="s">
        <v>128</v>
      </c>
      <c r="R303" s="26" t="s">
        <v>130</v>
      </c>
      <c r="S303" s="26" t="s">
        <v>130</v>
      </c>
      <c r="T303" s="26" t="s">
        <v>130</v>
      </c>
      <c r="U303" s="27" t="s">
        <v>130</v>
      </c>
      <c r="V303" s="28"/>
      <c r="W303" s="26" t="s">
        <v>130</v>
      </c>
      <c r="X303" s="26" t="s">
        <v>130</v>
      </c>
      <c r="Y303" s="26" t="s">
        <v>130</v>
      </c>
      <c r="Z303" s="26" t="s">
        <v>130</v>
      </c>
      <c r="AA303" s="3"/>
      <c r="AB303" s="3"/>
    </row>
    <row r="304" spans="1:28" ht="15.75">
      <c r="A304" s="1">
        <v>4</v>
      </c>
      <c r="B304" s="1">
        <v>48</v>
      </c>
      <c r="C304" s="1">
        <v>428</v>
      </c>
      <c r="D304" s="1">
        <v>531</v>
      </c>
      <c r="F304" s="2" t="s">
        <v>293</v>
      </c>
      <c r="G304" s="39">
        <v>103616759</v>
      </c>
      <c r="H304" s="40" t="s">
        <v>127</v>
      </c>
      <c r="I304" s="39">
        <v>96081543</v>
      </c>
      <c r="J304" s="39"/>
      <c r="K304" s="39" t="s">
        <v>127</v>
      </c>
      <c r="L304" s="39"/>
      <c r="M304" s="39">
        <v>1064798</v>
      </c>
      <c r="N304" s="39"/>
      <c r="O304" s="39" t="s">
        <v>129</v>
      </c>
      <c r="P304" s="39"/>
      <c r="Q304" s="39" t="s">
        <v>128</v>
      </c>
      <c r="R304" s="26" t="s">
        <v>130</v>
      </c>
      <c r="S304" s="26" t="s">
        <v>130</v>
      </c>
      <c r="T304" s="26" t="s">
        <v>130</v>
      </c>
      <c r="U304" s="27" t="s">
        <v>130</v>
      </c>
      <c r="V304" s="28"/>
      <c r="W304" s="26" t="s">
        <v>130</v>
      </c>
      <c r="X304" s="26" t="s">
        <v>130</v>
      </c>
      <c r="Y304" s="26" t="s">
        <v>130</v>
      </c>
      <c r="Z304" s="26" t="s">
        <v>130</v>
      </c>
      <c r="AA304" s="3"/>
      <c r="AB304" s="3"/>
    </row>
    <row r="305" spans="1:28" ht="15.75">
      <c r="A305" s="1">
        <v>4</v>
      </c>
      <c r="B305" s="1">
        <v>48</v>
      </c>
      <c r="C305" s="1">
        <v>428</v>
      </c>
      <c r="D305" s="1">
        <v>559</v>
      </c>
      <c r="F305" s="2" t="s">
        <v>294</v>
      </c>
      <c r="G305" s="39">
        <v>23750742</v>
      </c>
      <c r="H305" s="40" t="s">
        <v>127</v>
      </c>
      <c r="I305" s="39">
        <v>22399408</v>
      </c>
      <c r="J305" s="39"/>
      <c r="K305" s="39" t="s">
        <v>127</v>
      </c>
      <c r="L305" s="39"/>
      <c r="M305" s="39">
        <v>307690</v>
      </c>
      <c r="N305" s="39"/>
      <c r="O305" s="39" t="s">
        <v>129</v>
      </c>
      <c r="P305" s="39"/>
      <c r="Q305" s="39" t="s">
        <v>128</v>
      </c>
      <c r="R305" s="26" t="s">
        <v>130</v>
      </c>
      <c r="S305" s="26" t="s">
        <v>130</v>
      </c>
      <c r="T305" s="26" t="s">
        <v>130</v>
      </c>
      <c r="U305" s="27" t="s">
        <v>130</v>
      </c>
      <c r="V305" s="28"/>
      <c r="W305" s="26" t="s">
        <v>130</v>
      </c>
      <c r="X305" s="26" t="s">
        <v>130</v>
      </c>
      <c r="Y305" s="26" t="s">
        <v>130</v>
      </c>
      <c r="Z305" s="26" t="s">
        <v>130</v>
      </c>
      <c r="AA305" s="3"/>
      <c r="AB305" s="3"/>
    </row>
    <row r="306" spans="7:28" ht="15.75">
      <c r="G306" s="13"/>
      <c r="H306" s="13"/>
      <c r="I306" s="13"/>
      <c r="J306" s="13"/>
      <c r="K306" s="13"/>
      <c r="L306" s="13"/>
      <c r="M306" s="13"/>
      <c r="N306" s="13"/>
      <c r="O306" s="13"/>
      <c r="P306" s="13"/>
      <c r="Q306" s="12"/>
      <c r="R306" s="26"/>
      <c r="S306" s="26"/>
      <c r="T306" s="26"/>
      <c r="U306" s="27"/>
      <c r="V306" s="28"/>
      <c r="W306" s="26"/>
      <c r="X306" s="26"/>
      <c r="Y306" s="26"/>
      <c r="Z306" s="26"/>
      <c r="AA306" s="3"/>
      <c r="AB306" s="3"/>
    </row>
    <row r="307" spans="1:28" ht="15.75">
      <c r="A307" s="1">
        <v>4</v>
      </c>
      <c r="B307" s="1">
        <v>23</v>
      </c>
      <c r="C307" s="1">
        <v>435</v>
      </c>
      <c r="D307" s="1">
        <v>435</v>
      </c>
      <c r="E307" s="2" t="s">
        <v>295</v>
      </c>
      <c r="G307" s="13">
        <v>97765346</v>
      </c>
      <c r="H307" s="13">
        <v>96247246</v>
      </c>
      <c r="I307" s="13">
        <v>90994530</v>
      </c>
      <c r="J307" s="13"/>
      <c r="K307" s="13">
        <v>89509120</v>
      </c>
      <c r="L307" s="13"/>
      <c r="M307" s="13">
        <v>1172150</v>
      </c>
      <c r="N307" s="13"/>
      <c r="O307" s="13">
        <v>797368</v>
      </c>
      <c r="P307" s="13"/>
      <c r="Q307" s="13">
        <v>250696</v>
      </c>
      <c r="R307" s="26">
        <f aca="true" t="shared" si="99" ref="R307:R312">ROUND((M307/$G307)*1000,2)</f>
        <v>11.99</v>
      </c>
      <c r="S307" s="26">
        <f>ROUND((O307/$G307)*1000,2)</f>
        <v>8.16</v>
      </c>
      <c r="T307" s="26">
        <f>ROUND((Q307/H307)*1000,2)</f>
        <v>2.6</v>
      </c>
      <c r="U307" s="27">
        <f>SUM(R307:T307)</f>
        <v>22.75</v>
      </c>
      <c r="V307" s="28"/>
      <c r="W307" s="26">
        <f aca="true" t="shared" si="100" ref="W307:W312">ROUND((M307/$I307)*1000,2)</f>
        <v>12.88</v>
      </c>
      <c r="X307" s="26">
        <f aca="true" t="shared" si="101" ref="X307:X312">ROUND((O307/$I307)*1000,2)</f>
        <v>8.76</v>
      </c>
      <c r="Y307" s="26">
        <f aca="true" t="shared" si="102" ref="Y307:Y312">ROUND((Q307/K307)*1000,2)</f>
        <v>2.8</v>
      </c>
      <c r="Z307" s="26">
        <f aca="true" t="shared" si="103" ref="Z307:Z312">SUM(W307:Y307)</f>
        <v>24.44</v>
      </c>
      <c r="AA307" s="3"/>
      <c r="AB307" s="3"/>
    </row>
    <row r="308" spans="1:28" ht="15.75">
      <c r="A308" s="1">
        <v>3</v>
      </c>
      <c r="B308" s="1">
        <v>7</v>
      </c>
      <c r="C308" s="1">
        <v>437</v>
      </c>
      <c r="D308" s="1">
        <v>437</v>
      </c>
      <c r="E308" s="2" t="s">
        <v>296</v>
      </c>
      <c r="G308" s="13">
        <v>246712814</v>
      </c>
      <c r="H308" s="13">
        <v>234142314</v>
      </c>
      <c r="I308" s="13">
        <v>232754165</v>
      </c>
      <c r="J308" s="13"/>
      <c r="K308" s="13">
        <v>220942700</v>
      </c>
      <c r="L308" s="13"/>
      <c r="M308" s="13">
        <v>1648770</v>
      </c>
      <c r="N308" s="13"/>
      <c r="O308" s="13">
        <v>1979281</v>
      </c>
      <c r="P308" s="13"/>
      <c r="Q308" s="13">
        <v>595816</v>
      </c>
      <c r="R308" s="26">
        <f t="shared" si="99"/>
        <v>6.68</v>
      </c>
      <c r="S308" s="26">
        <f>ROUND((O308/$G308)*1000,2)+0.01</f>
        <v>8.03</v>
      </c>
      <c r="T308" s="26">
        <f>ROUND((Q308/H308)*1000,2)</f>
        <v>2.54</v>
      </c>
      <c r="U308" s="27">
        <f>SUM(R308:T308)</f>
        <v>17.25</v>
      </c>
      <c r="V308" s="28"/>
      <c r="W308" s="26">
        <f t="shared" si="100"/>
        <v>7.08</v>
      </c>
      <c r="X308" s="26">
        <f t="shared" si="101"/>
        <v>8.5</v>
      </c>
      <c r="Y308" s="26">
        <f t="shared" si="102"/>
        <v>2.7</v>
      </c>
      <c r="Z308" s="26">
        <f t="shared" si="103"/>
        <v>18.28</v>
      </c>
      <c r="AA308" s="3"/>
      <c r="AB308" s="3"/>
    </row>
    <row r="309" spans="1:28" ht="15.75">
      <c r="A309" s="1">
        <v>6</v>
      </c>
      <c r="B309" s="1">
        <v>51</v>
      </c>
      <c r="C309" s="1">
        <v>439</v>
      </c>
      <c r="D309" s="1">
        <v>439</v>
      </c>
      <c r="E309" s="2" t="s">
        <v>297</v>
      </c>
      <c r="G309" s="13">
        <v>268085597</v>
      </c>
      <c r="H309" s="13">
        <v>259387097</v>
      </c>
      <c r="I309" s="13">
        <v>243213980</v>
      </c>
      <c r="J309" s="13"/>
      <c r="K309" s="13">
        <v>236096918</v>
      </c>
      <c r="L309" s="13"/>
      <c r="M309" s="13">
        <v>3908583</v>
      </c>
      <c r="N309" s="13"/>
      <c r="O309" s="13">
        <v>3350432</v>
      </c>
      <c r="P309" s="13"/>
      <c r="Q309" s="13">
        <v>532487</v>
      </c>
      <c r="R309" s="26">
        <f t="shared" si="99"/>
        <v>14.58</v>
      </c>
      <c r="S309" s="26">
        <f>ROUND((O309/$G309)*1000,2)</f>
        <v>12.5</v>
      </c>
      <c r="T309" s="26">
        <f>ROUND((Q309/H309)*1000,2)</f>
        <v>2.05</v>
      </c>
      <c r="U309" s="27">
        <f>SUM(R309:T309)</f>
        <v>29.13</v>
      </c>
      <c r="V309" s="28"/>
      <c r="W309" s="26">
        <f t="shared" si="100"/>
        <v>16.07</v>
      </c>
      <c r="X309" s="26">
        <f t="shared" si="101"/>
        <v>13.78</v>
      </c>
      <c r="Y309" s="26">
        <f t="shared" si="102"/>
        <v>2.26</v>
      </c>
      <c r="Z309" s="26">
        <f t="shared" si="103"/>
        <v>32.11</v>
      </c>
      <c r="AA309" s="3"/>
      <c r="AB309" s="3"/>
    </row>
    <row r="310" spans="1:28" ht="15.75">
      <c r="A310" s="1">
        <v>9</v>
      </c>
      <c r="B310" s="1">
        <v>32</v>
      </c>
      <c r="C310" s="1">
        <v>441</v>
      </c>
      <c r="D310" s="1">
        <v>441</v>
      </c>
      <c r="E310" s="2" t="s">
        <v>298</v>
      </c>
      <c r="G310" s="13">
        <v>262140886</v>
      </c>
      <c r="H310" s="13">
        <v>255157886</v>
      </c>
      <c r="I310" s="13">
        <v>277688218</v>
      </c>
      <c r="J310" s="13"/>
      <c r="K310" s="13">
        <v>273570601</v>
      </c>
      <c r="L310" s="13"/>
      <c r="M310" s="13">
        <v>4252259</v>
      </c>
      <c r="N310" s="13"/>
      <c r="O310" s="13">
        <v>2275294</v>
      </c>
      <c r="P310" s="13"/>
      <c r="Q310" s="13">
        <v>663165</v>
      </c>
      <c r="R310" s="26">
        <f t="shared" si="99"/>
        <v>16.22</v>
      </c>
      <c r="S310" s="26">
        <f>ROUND((O310/$G310)*1000,2)</f>
        <v>8.68</v>
      </c>
      <c r="T310" s="26">
        <f>ROUND((Q310/H310)*1000,2)</f>
        <v>2.6</v>
      </c>
      <c r="U310" s="27">
        <f>SUM(R310:T310)</f>
        <v>27.5</v>
      </c>
      <c r="V310" s="28"/>
      <c r="W310" s="26">
        <f t="shared" si="100"/>
        <v>15.31</v>
      </c>
      <c r="X310" s="26">
        <f t="shared" si="101"/>
        <v>8.19</v>
      </c>
      <c r="Y310" s="26">
        <f t="shared" si="102"/>
        <v>2.42</v>
      </c>
      <c r="Z310" s="26">
        <f t="shared" si="103"/>
        <v>25.92</v>
      </c>
      <c r="AA310" s="3"/>
      <c r="AB310" s="3"/>
    </row>
    <row r="311" spans="1:28" ht="15.75">
      <c r="A311" s="1">
        <v>4</v>
      </c>
      <c r="B311" s="1">
        <v>48</v>
      </c>
      <c r="C311" s="1">
        <v>447</v>
      </c>
      <c r="D311" s="1">
        <v>447</v>
      </c>
      <c r="E311" s="2" t="s">
        <v>291</v>
      </c>
      <c r="G311" s="13">
        <v>415087771</v>
      </c>
      <c r="H311" s="13">
        <v>397734871</v>
      </c>
      <c r="I311" s="13">
        <v>427336362</v>
      </c>
      <c r="J311" s="13"/>
      <c r="K311" s="13">
        <v>415714101</v>
      </c>
      <c r="L311" s="13"/>
      <c r="M311" s="13">
        <v>4970352</v>
      </c>
      <c r="N311" s="13"/>
      <c r="O311" s="13">
        <v>3935531</v>
      </c>
      <c r="P311" s="13"/>
      <c r="Q311" s="13">
        <v>984306</v>
      </c>
      <c r="R311" s="26">
        <f t="shared" si="99"/>
        <v>11.97</v>
      </c>
      <c r="S311" s="26">
        <f>ROUND((O311/$G311)*1000,2)+0.01</f>
        <v>9.49</v>
      </c>
      <c r="T311" s="26">
        <f>ROUND((Q311/H311)*1000,2)</f>
        <v>2.47</v>
      </c>
      <c r="U311" s="27">
        <f>SUM(R311:T311)</f>
        <v>23.93</v>
      </c>
      <c r="V311" s="28"/>
      <c r="W311" s="26">
        <f t="shared" si="100"/>
        <v>11.63</v>
      </c>
      <c r="X311" s="26">
        <f t="shared" si="101"/>
        <v>9.21</v>
      </c>
      <c r="Y311" s="26">
        <f t="shared" si="102"/>
        <v>2.37</v>
      </c>
      <c r="Z311" s="26">
        <f t="shared" si="103"/>
        <v>23.210000000000004</v>
      </c>
      <c r="AA311" s="3"/>
      <c r="AB311" s="3"/>
    </row>
    <row r="312" spans="1:28" ht="15.75">
      <c r="A312" s="1">
        <v>7</v>
      </c>
      <c r="B312" s="1">
        <v>52</v>
      </c>
      <c r="C312" s="1">
        <v>449</v>
      </c>
      <c r="D312" s="1">
        <v>449</v>
      </c>
      <c r="E312" s="2" t="s">
        <v>299</v>
      </c>
      <c r="G312" s="13">
        <v>4182368805</v>
      </c>
      <c r="H312" s="13">
        <v>3983764710</v>
      </c>
      <c r="I312" s="13">
        <v>4924402209</v>
      </c>
      <c r="J312" s="13"/>
      <c r="K312" s="13">
        <v>4721068954</v>
      </c>
      <c r="L312" s="13"/>
      <c r="M312" s="13">
        <v>23451464</v>
      </c>
      <c r="N312" s="13"/>
      <c r="O312" s="13">
        <v>41685528</v>
      </c>
      <c r="P312" s="13"/>
      <c r="Q312" s="13">
        <v>10129725</v>
      </c>
      <c r="R312" s="26">
        <f t="shared" si="99"/>
        <v>5.61</v>
      </c>
      <c r="S312" s="26">
        <f>ROUND((O312/$G312)*1000,2)-0.01</f>
        <v>9.96</v>
      </c>
      <c r="T312" s="26">
        <f>ROUND((Q312/H312)*1000,2)-0.01</f>
        <v>2.5300000000000002</v>
      </c>
      <c r="U312" s="27">
        <f>SUM(R312:T312)</f>
        <v>18.1</v>
      </c>
      <c r="V312" s="28"/>
      <c r="W312" s="26">
        <f t="shared" si="100"/>
        <v>4.76</v>
      </c>
      <c r="X312" s="26">
        <f t="shared" si="101"/>
        <v>8.47</v>
      </c>
      <c r="Y312" s="26">
        <f t="shared" si="102"/>
        <v>2.15</v>
      </c>
      <c r="Z312" s="26">
        <f t="shared" si="103"/>
        <v>15.38</v>
      </c>
      <c r="AA312" s="3"/>
      <c r="AB312" s="3"/>
    </row>
    <row r="313" spans="7:28" ht="15.75">
      <c r="G313" s="13"/>
      <c r="H313" s="13"/>
      <c r="I313" s="13"/>
      <c r="J313" s="13"/>
      <c r="K313" s="13"/>
      <c r="L313" s="13"/>
      <c r="M313" s="13"/>
      <c r="N313" s="13"/>
      <c r="O313" s="13"/>
      <c r="P313" s="13"/>
      <c r="Q313" s="12"/>
      <c r="R313" s="26"/>
      <c r="S313" s="26"/>
      <c r="T313" s="26"/>
      <c r="U313" s="27"/>
      <c r="V313" s="28"/>
      <c r="W313" s="26"/>
      <c r="X313" s="26"/>
      <c r="Y313" s="26"/>
      <c r="Z313" s="26"/>
      <c r="AA313" s="3"/>
      <c r="AB313" s="3"/>
    </row>
    <row r="314" spans="1:28" ht="25.5" customHeight="1">
      <c r="A314" s="1">
        <v>4</v>
      </c>
      <c r="B314" s="1">
        <v>35</v>
      </c>
      <c r="C314" s="1">
        <v>450</v>
      </c>
      <c r="D314" s="1">
        <v>0</v>
      </c>
      <c r="E314" s="2" t="s">
        <v>300</v>
      </c>
      <c r="G314" s="39">
        <f>SUM(G315:G316)</f>
        <v>346523593</v>
      </c>
      <c r="H314" s="39" t="s">
        <v>127</v>
      </c>
      <c r="I314" s="39">
        <f>SUM(I315:I316)</f>
        <v>348751016</v>
      </c>
      <c r="J314" s="39"/>
      <c r="K314" s="39" t="s">
        <v>127</v>
      </c>
      <c r="L314" s="39"/>
      <c r="M314" s="39">
        <f>SUM(M315:M316)</f>
        <v>4287489</v>
      </c>
      <c r="N314" s="39"/>
      <c r="O314" s="39" t="s">
        <v>129</v>
      </c>
      <c r="P314" s="39"/>
      <c r="Q314" s="39" t="s">
        <v>128</v>
      </c>
      <c r="R314" s="26" t="s">
        <v>130</v>
      </c>
      <c r="S314" s="26" t="s">
        <v>130</v>
      </c>
      <c r="T314" s="26" t="s">
        <v>130</v>
      </c>
      <c r="U314" s="27" t="s">
        <v>130</v>
      </c>
      <c r="V314" s="28"/>
      <c r="W314" s="26" t="s">
        <v>130</v>
      </c>
      <c r="X314" s="26" t="s">
        <v>130</v>
      </c>
      <c r="Y314" s="26" t="s">
        <v>130</v>
      </c>
      <c r="Z314" s="26" t="s">
        <v>130</v>
      </c>
      <c r="AA314" s="42"/>
      <c r="AB314" s="3"/>
    </row>
    <row r="315" spans="1:28" ht="15.75">
      <c r="A315" s="1">
        <v>4</v>
      </c>
      <c r="B315" s="1">
        <v>35</v>
      </c>
      <c r="C315" s="1">
        <v>450</v>
      </c>
      <c r="D315" s="1">
        <v>53</v>
      </c>
      <c r="F315" s="2" t="s">
        <v>83</v>
      </c>
      <c r="G315" s="39">
        <v>117178370</v>
      </c>
      <c r="H315" s="39" t="s">
        <v>127</v>
      </c>
      <c r="I315" s="39">
        <v>123474288</v>
      </c>
      <c r="J315" s="39"/>
      <c r="K315" s="39" t="s">
        <v>127</v>
      </c>
      <c r="L315" s="39"/>
      <c r="M315" s="39">
        <v>2395945</v>
      </c>
      <c r="N315" s="39"/>
      <c r="O315" s="39" t="s">
        <v>129</v>
      </c>
      <c r="P315" s="39"/>
      <c r="Q315" s="39" t="s">
        <v>128</v>
      </c>
      <c r="R315" s="26" t="s">
        <v>130</v>
      </c>
      <c r="S315" s="26" t="s">
        <v>130</v>
      </c>
      <c r="T315" s="26" t="s">
        <v>130</v>
      </c>
      <c r="U315" s="27" t="s">
        <v>130</v>
      </c>
      <c r="V315" s="28"/>
      <c r="W315" s="26" t="s">
        <v>130</v>
      </c>
      <c r="X315" s="26" t="s">
        <v>130</v>
      </c>
      <c r="Y315" s="26" t="s">
        <v>130</v>
      </c>
      <c r="Z315" s="26" t="s">
        <v>130</v>
      </c>
      <c r="AA315" s="42"/>
      <c r="AB315" s="3"/>
    </row>
    <row r="316" spans="1:28" ht="15.75">
      <c r="A316" s="1">
        <v>4</v>
      </c>
      <c r="B316" s="1">
        <v>35</v>
      </c>
      <c r="C316" s="1">
        <v>450</v>
      </c>
      <c r="D316" s="1">
        <v>0</v>
      </c>
      <c r="F316" s="2" t="s">
        <v>213</v>
      </c>
      <c r="G316" s="39">
        <f>SUM(G317:G319)</f>
        <v>229345223</v>
      </c>
      <c r="H316" s="39" t="s">
        <v>127</v>
      </c>
      <c r="I316" s="39">
        <f>SUM(I317:I319)</f>
        <v>225276728</v>
      </c>
      <c r="J316" s="39"/>
      <c r="K316" s="39" t="s">
        <v>127</v>
      </c>
      <c r="L316" s="39"/>
      <c r="M316" s="39">
        <f>SUM(M317:M319)</f>
        <v>1891544</v>
      </c>
      <c r="N316" s="39"/>
      <c r="O316" s="39" t="s">
        <v>129</v>
      </c>
      <c r="P316" s="39"/>
      <c r="Q316" s="39" t="s">
        <v>128</v>
      </c>
      <c r="R316" s="26" t="s">
        <v>130</v>
      </c>
      <c r="S316" s="26" t="s">
        <v>130</v>
      </c>
      <c r="T316" s="26" t="s">
        <v>130</v>
      </c>
      <c r="U316" s="27" t="s">
        <v>130</v>
      </c>
      <c r="V316" s="28"/>
      <c r="W316" s="26" t="s">
        <v>130</v>
      </c>
      <c r="X316" s="26" t="s">
        <v>130</v>
      </c>
      <c r="Y316" s="26" t="s">
        <v>130</v>
      </c>
      <c r="Z316" s="26" t="s">
        <v>130</v>
      </c>
      <c r="AA316" s="42"/>
      <c r="AB316" s="3"/>
    </row>
    <row r="317" spans="1:28" ht="15.75">
      <c r="A317" s="1">
        <v>4</v>
      </c>
      <c r="B317" s="1">
        <v>35</v>
      </c>
      <c r="C317" s="1">
        <v>450</v>
      </c>
      <c r="D317" s="1">
        <v>155</v>
      </c>
      <c r="F317" s="2" t="s">
        <v>301</v>
      </c>
      <c r="G317" s="39">
        <v>36932012</v>
      </c>
      <c r="H317" s="39" t="s">
        <v>127</v>
      </c>
      <c r="I317" s="39">
        <v>35797003</v>
      </c>
      <c r="J317" s="39"/>
      <c r="K317" s="39" t="s">
        <v>127</v>
      </c>
      <c r="L317" s="39"/>
      <c r="M317" s="39">
        <v>219096</v>
      </c>
      <c r="N317" s="39"/>
      <c r="O317" s="39" t="s">
        <v>129</v>
      </c>
      <c r="P317" s="39"/>
      <c r="Q317" s="39" t="s">
        <v>128</v>
      </c>
      <c r="R317" s="26" t="s">
        <v>130</v>
      </c>
      <c r="S317" s="26" t="s">
        <v>130</v>
      </c>
      <c r="T317" s="26" t="s">
        <v>130</v>
      </c>
      <c r="U317" s="27" t="s">
        <v>130</v>
      </c>
      <c r="V317" s="28"/>
      <c r="W317" s="26" t="s">
        <v>130</v>
      </c>
      <c r="X317" s="26" t="s">
        <v>130</v>
      </c>
      <c r="Y317" s="26" t="s">
        <v>130</v>
      </c>
      <c r="Z317" s="26" t="s">
        <v>130</v>
      </c>
      <c r="AA317" s="42"/>
      <c r="AB317" s="3"/>
    </row>
    <row r="318" spans="1:28" ht="15.75">
      <c r="A318" s="1">
        <v>4</v>
      </c>
      <c r="B318" s="1">
        <v>35</v>
      </c>
      <c r="C318" s="1">
        <v>450</v>
      </c>
      <c r="D318" s="1">
        <v>183</v>
      </c>
      <c r="F318" s="2" t="s">
        <v>302</v>
      </c>
      <c r="G318" s="39">
        <v>117736730</v>
      </c>
      <c r="H318" s="39" t="s">
        <v>127</v>
      </c>
      <c r="I318" s="39">
        <v>116659950</v>
      </c>
      <c r="J318" s="39"/>
      <c r="K318" s="39" t="s">
        <v>127</v>
      </c>
      <c r="L318" s="39"/>
      <c r="M318" s="39">
        <v>977080</v>
      </c>
      <c r="N318" s="39"/>
      <c r="O318" s="39" t="s">
        <v>129</v>
      </c>
      <c r="P318" s="39"/>
      <c r="Q318" s="39" t="s">
        <v>128</v>
      </c>
      <c r="R318" s="26" t="s">
        <v>130</v>
      </c>
      <c r="S318" s="26" t="s">
        <v>130</v>
      </c>
      <c r="T318" s="26" t="s">
        <v>130</v>
      </c>
      <c r="U318" s="27" t="s">
        <v>130</v>
      </c>
      <c r="V318" s="28"/>
      <c r="W318" s="26" t="s">
        <v>130</v>
      </c>
      <c r="X318" s="26" t="s">
        <v>130</v>
      </c>
      <c r="Y318" s="26" t="s">
        <v>130</v>
      </c>
      <c r="Z318" s="26" t="s">
        <v>130</v>
      </c>
      <c r="AA318" s="42"/>
      <c r="AB318" s="3"/>
    </row>
    <row r="319" spans="1:28" ht="15.75">
      <c r="A319" s="1">
        <v>4</v>
      </c>
      <c r="B319" s="1">
        <v>35</v>
      </c>
      <c r="C319" s="1">
        <v>450</v>
      </c>
      <c r="D319" s="1">
        <v>512</v>
      </c>
      <c r="F319" s="2" t="s">
        <v>303</v>
      </c>
      <c r="G319" s="39">
        <v>74676481</v>
      </c>
      <c r="H319" s="39" t="s">
        <v>127</v>
      </c>
      <c r="I319" s="39">
        <v>72819775</v>
      </c>
      <c r="J319" s="39"/>
      <c r="K319" s="39" t="s">
        <v>127</v>
      </c>
      <c r="L319" s="39"/>
      <c r="M319" s="39">
        <v>695368</v>
      </c>
      <c r="N319" s="39"/>
      <c r="O319" s="39" t="s">
        <v>129</v>
      </c>
      <c r="P319" s="39"/>
      <c r="Q319" s="39" t="s">
        <v>128</v>
      </c>
      <c r="R319" s="26" t="s">
        <v>130</v>
      </c>
      <c r="S319" s="26" t="s">
        <v>130</v>
      </c>
      <c r="T319" s="26" t="s">
        <v>130</v>
      </c>
      <c r="U319" s="27" t="s">
        <v>130</v>
      </c>
      <c r="V319" s="28"/>
      <c r="W319" s="26" t="s">
        <v>130</v>
      </c>
      <c r="X319" s="26" t="s">
        <v>130</v>
      </c>
      <c r="Y319" s="26" t="s">
        <v>130</v>
      </c>
      <c r="Z319" s="26" t="s">
        <v>130</v>
      </c>
      <c r="AA319" s="42"/>
      <c r="AB319" s="3"/>
    </row>
    <row r="320" spans="7:28" ht="15.75">
      <c r="G320" s="13"/>
      <c r="H320" s="13"/>
      <c r="I320" s="13"/>
      <c r="J320" s="13"/>
      <c r="K320" s="13"/>
      <c r="L320" s="13"/>
      <c r="M320" s="13"/>
      <c r="N320" s="13"/>
      <c r="O320" s="13"/>
      <c r="P320" s="13"/>
      <c r="Q320" s="12"/>
      <c r="R320" s="26"/>
      <c r="S320" s="26"/>
      <c r="T320" s="26"/>
      <c r="U320" s="27"/>
      <c r="V320" s="28"/>
      <c r="W320" s="26"/>
      <c r="X320" s="26"/>
      <c r="Y320" s="26"/>
      <c r="Z320" s="26"/>
      <c r="AA320" s="3"/>
      <c r="AB320" s="3"/>
    </row>
    <row r="321" spans="1:28" ht="15.75">
      <c r="A321" s="1">
        <v>7</v>
      </c>
      <c r="B321" s="1">
        <v>15</v>
      </c>
      <c r="C321" s="1">
        <v>453</v>
      </c>
      <c r="D321" s="1">
        <v>453</v>
      </c>
      <c r="E321" s="2" t="s">
        <v>304</v>
      </c>
      <c r="G321" s="13">
        <v>841213970</v>
      </c>
      <c r="H321" s="13">
        <v>817523170</v>
      </c>
      <c r="I321" s="13">
        <v>844454019</v>
      </c>
      <c r="J321" s="13"/>
      <c r="K321" s="13">
        <v>834769654</v>
      </c>
      <c r="L321" s="13"/>
      <c r="M321" s="13">
        <v>12127318</v>
      </c>
      <c r="N321" s="13"/>
      <c r="O321" s="13">
        <v>6357235</v>
      </c>
      <c r="P321" s="13"/>
      <c r="Q321" s="13">
        <v>1926272</v>
      </c>
      <c r="R321" s="26">
        <f aca="true" t="shared" si="104" ref="R321:R330">ROUND((M321/$G321)*1000,2)</f>
        <v>14.42</v>
      </c>
      <c r="S321" s="26">
        <f>ROUND((O321/$G321)*1000,2)-0.01</f>
        <v>7.55</v>
      </c>
      <c r="T321" s="26">
        <f aca="true" t="shared" si="105" ref="T321:T326">ROUND((Q321/H321)*1000,2)</f>
        <v>2.36</v>
      </c>
      <c r="U321" s="27">
        <f aca="true" t="shared" si="106" ref="U321:U330">SUM(R321:T321)</f>
        <v>24.33</v>
      </c>
      <c r="V321" s="28"/>
      <c r="W321" s="26">
        <f aca="true" t="shared" si="107" ref="W321:W330">ROUND((M321/$I321)*1000,2)</f>
        <v>14.36</v>
      </c>
      <c r="X321" s="26">
        <f aca="true" t="shared" si="108" ref="X321:X330">ROUND((O321/$I321)*1000,2)</f>
        <v>7.53</v>
      </c>
      <c r="Y321" s="26">
        <f aca="true" t="shared" si="109" ref="Y321:Y326">ROUND((Q321/K321)*1000,2)</f>
        <v>2.31</v>
      </c>
      <c r="Z321" s="26">
        <f aca="true" t="shared" si="110" ref="Z321:Z330">SUM(W321:Y321)</f>
        <v>24.2</v>
      </c>
      <c r="AA321" s="3"/>
      <c r="AB321" s="3"/>
    </row>
    <row r="322" spans="1:28" ht="15.75">
      <c r="A322" s="1">
        <v>8</v>
      </c>
      <c r="B322" s="1">
        <v>54</v>
      </c>
      <c r="C322" s="1">
        <v>461</v>
      </c>
      <c r="D322" s="1">
        <v>461</v>
      </c>
      <c r="E322" s="2" t="s">
        <v>305</v>
      </c>
      <c r="G322" s="13">
        <v>2002253388</v>
      </c>
      <c r="H322" s="13">
        <v>1913373888</v>
      </c>
      <c r="I322" s="13">
        <v>2130203184</v>
      </c>
      <c r="J322" s="13"/>
      <c r="K322" s="13">
        <v>2057708753</v>
      </c>
      <c r="L322" s="13"/>
      <c r="M322" s="13">
        <v>25422972</v>
      </c>
      <c r="N322" s="13"/>
      <c r="O322" s="13">
        <v>24380809</v>
      </c>
      <c r="P322" s="13"/>
      <c r="Q322" s="13">
        <v>4967033</v>
      </c>
      <c r="R322" s="26">
        <f t="shared" si="104"/>
        <v>12.7</v>
      </c>
      <c r="S322" s="26">
        <f>ROUND((O322/$G322)*1000,2)-0.01</f>
        <v>12.17</v>
      </c>
      <c r="T322" s="26">
        <f t="shared" si="105"/>
        <v>2.6</v>
      </c>
      <c r="U322" s="27">
        <f t="shared" si="106"/>
        <v>27.47</v>
      </c>
      <c r="V322" s="28"/>
      <c r="W322" s="26">
        <f t="shared" si="107"/>
        <v>11.93</v>
      </c>
      <c r="X322" s="26">
        <f t="shared" si="108"/>
        <v>11.45</v>
      </c>
      <c r="Y322" s="26">
        <f t="shared" si="109"/>
        <v>2.41</v>
      </c>
      <c r="Z322" s="26">
        <f t="shared" si="110"/>
        <v>25.79</v>
      </c>
      <c r="AA322" s="3"/>
      <c r="AB322" s="3"/>
    </row>
    <row r="323" spans="1:28" ht="15.75">
      <c r="A323" s="1">
        <v>8</v>
      </c>
      <c r="B323" s="1">
        <v>56</v>
      </c>
      <c r="C323" s="1">
        <v>463</v>
      </c>
      <c r="D323" s="1">
        <v>463</v>
      </c>
      <c r="E323" s="2" t="s">
        <v>306</v>
      </c>
      <c r="G323" s="13">
        <v>222672708</v>
      </c>
      <c r="H323" s="13">
        <v>219875108</v>
      </c>
      <c r="I323" s="13">
        <v>251207768</v>
      </c>
      <c r="J323" s="13"/>
      <c r="K323" s="13">
        <v>249095949</v>
      </c>
      <c r="L323" s="13"/>
      <c r="M323" s="13">
        <v>3812588</v>
      </c>
      <c r="N323" s="13"/>
      <c r="O323" s="13">
        <v>1510510</v>
      </c>
      <c r="P323" s="13"/>
      <c r="Q323" s="13">
        <v>570484</v>
      </c>
      <c r="R323" s="26">
        <f t="shared" si="104"/>
        <v>17.12</v>
      </c>
      <c r="S323" s="26">
        <f>ROUND((O323/$G323)*1000,2)+0.01</f>
        <v>6.79</v>
      </c>
      <c r="T323" s="26">
        <f t="shared" si="105"/>
        <v>2.59</v>
      </c>
      <c r="U323" s="27">
        <f t="shared" si="106"/>
        <v>26.5</v>
      </c>
      <c r="V323" s="28"/>
      <c r="W323" s="26">
        <f t="shared" si="107"/>
        <v>15.18</v>
      </c>
      <c r="X323" s="26">
        <f t="shared" si="108"/>
        <v>6.01</v>
      </c>
      <c r="Y323" s="26">
        <f t="shared" si="109"/>
        <v>2.29</v>
      </c>
      <c r="Z323" s="26">
        <f t="shared" si="110"/>
        <v>23.479999999999997</v>
      </c>
      <c r="AA323" s="3"/>
      <c r="AB323" s="3"/>
    </row>
    <row r="324" spans="1:28" ht="15.75">
      <c r="A324" s="1">
        <v>4</v>
      </c>
      <c r="B324" s="1">
        <v>48</v>
      </c>
      <c r="C324" s="1">
        <v>467</v>
      </c>
      <c r="D324" s="1">
        <v>467</v>
      </c>
      <c r="E324" s="2" t="s">
        <v>292</v>
      </c>
      <c r="G324" s="13">
        <v>169599160</v>
      </c>
      <c r="H324" s="13">
        <v>157811560</v>
      </c>
      <c r="I324" s="13">
        <v>162528397</v>
      </c>
      <c r="J324" s="13"/>
      <c r="K324" s="13">
        <v>157756799</v>
      </c>
      <c r="L324" s="13"/>
      <c r="M324" s="13">
        <v>2174255</v>
      </c>
      <c r="N324" s="13"/>
      <c r="O324" s="13">
        <v>1114954</v>
      </c>
      <c r="P324" s="13"/>
      <c r="Q324" s="13">
        <v>417520</v>
      </c>
      <c r="R324" s="26">
        <f t="shared" si="104"/>
        <v>12.82</v>
      </c>
      <c r="S324" s="26">
        <f>ROUND((O324/$G324)*1000,2)</f>
        <v>6.57</v>
      </c>
      <c r="T324" s="26">
        <f t="shared" si="105"/>
        <v>2.65</v>
      </c>
      <c r="U324" s="27">
        <f t="shared" si="106"/>
        <v>22.04</v>
      </c>
      <c r="V324" s="28"/>
      <c r="W324" s="26">
        <f t="shared" si="107"/>
        <v>13.38</v>
      </c>
      <c r="X324" s="26">
        <f t="shared" si="108"/>
        <v>6.86</v>
      </c>
      <c r="Y324" s="26">
        <f t="shared" si="109"/>
        <v>2.65</v>
      </c>
      <c r="Z324" s="26">
        <f t="shared" si="110"/>
        <v>22.89</v>
      </c>
      <c r="AA324" s="3"/>
      <c r="AB324" s="3"/>
    </row>
    <row r="325" spans="1:28" ht="15.75">
      <c r="A325" s="1">
        <v>7</v>
      </c>
      <c r="B325" s="1">
        <v>50</v>
      </c>
      <c r="C325" s="1">
        <v>471</v>
      </c>
      <c r="D325" s="1">
        <v>471</v>
      </c>
      <c r="E325" s="2" t="s">
        <v>307</v>
      </c>
      <c r="G325" s="13">
        <v>1786611900</v>
      </c>
      <c r="H325" s="13">
        <v>1780644200</v>
      </c>
      <c r="I325" s="13">
        <v>2002913766</v>
      </c>
      <c r="J325" s="13"/>
      <c r="K325" s="13">
        <v>1996227092</v>
      </c>
      <c r="L325" s="13"/>
      <c r="M325" s="13">
        <v>7495231</v>
      </c>
      <c r="N325" s="13"/>
      <c r="O325" s="13">
        <v>8619660</v>
      </c>
      <c r="P325" s="13"/>
      <c r="Q325" s="13">
        <v>4505379</v>
      </c>
      <c r="R325" s="26">
        <f t="shared" si="104"/>
        <v>4.2</v>
      </c>
      <c r="S325" s="26">
        <f>ROUND((O325/$G325)*1000,2)</f>
        <v>4.82</v>
      </c>
      <c r="T325" s="26">
        <f t="shared" si="105"/>
        <v>2.53</v>
      </c>
      <c r="U325" s="27">
        <f t="shared" si="106"/>
        <v>11.549999999999999</v>
      </c>
      <c r="V325" s="28"/>
      <c r="W325" s="26">
        <f t="shared" si="107"/>
        <v>3.74</v>
      </c>
      <c r="X325" s="26">
        <f t="shared" si="108"/>
        <v>4.3</v>
      </c>
      <c r="Y325" s="26">
        <f t="shared" si="109"/>
        <v>2.26</v>
      </c>
      <c r="Z325" s="26">
        <f t="shared" si="110"/>
        <v>10.299999999999999</v>
      </c>
      <c r="AA325" s="3"/>
      <c r="AB325" s="3"/>
    </row>
    <row r="326" spans="1:28" ht="15.75">
      <c r="A326" s="1">
        <v>7</v>
      </c>
      <c r="B326" s="1">
        <v>57</v>
      </c>
      <c r="C326" s="1">
        <v>473</v>
      </c>
      <c r="D326" s="1">
        <v>473</v>
      </c>
      <c r="E326" s="2" t="s">
        <v>308</v>
      </c>
      <c r="G326" s="13">
        <v>3893788592</v>
      </c>
      <c r="H326" s="13">
        <v>3829550592</v>
      </c>
      <c r="I326" s="13">
        <v>4430056560</v>
      </c>
      <c r="J326" s="13"/>
      <c r="K326" s="13">
        <v>4392768133</v>
      </c>
      <c r="L326" s="13"/>
      <c r="M326" s="13">
        <v>39827779</v>
      </c>
      <c r="N326" s="13"/>
      <c r="O326" s="13">
        <v>31948340</v>
      </c>
      <c r="P326" s="13"/>
      <c r="Q326" s="13">
        <v>9024144</v>
      </c>
      <c r="R326" s="26">
        <f t="shared" si="104"/>
        <v>10.23</v>
      </c>
      <c r="S326" s="26">
        <f>ROUND((O326/$G326)*1000,2)</f>
        <v>8.2</v>
      </c>
      <c r="T326" s="26">
        <f t="shared" si="105"/>
        <v>2.36</v>
      </c>
      <c r="U326" s="27">
        <f t="shared" si="106"/>
        <v>20.79</v>
      </c>
      <c r="V326" s="28"/>
      <c r="W326" s="26">
        <f t="shared" si="107"/>
        <v>8.99</v>
      </c>
      <c r="X326" s="26">
        <f t="shared" si="108"/>
        <v>7.21</v>
      </c>
      <c r="Y326" s="26">
        <f t="shared" si="109"/>
        <v>2.05</v>
      </c>
      <c r="Z326" s="26">
        <f t="shared" si="110"/>
        <v>18.25</v>
      </c>
      <c r="AA326" s="3"/>
      <c r="AB326" s="3"/>
    </row>
    <row r="327" spans="7:28" ht="15.75">
      <c r="G327" s="13"/>
      <c r="H327" s="13"/>
      <c r="I327" s="13"/>
      <c r="J327" s="13"/>
      <c r="K327" s="13"/>
      <c r="L327" s="13"/>
      <c r="M327" s="13"/>
      <c r="N327" s="13"/>
      <c r="O327" s="13"/>
      <c r="P327" s="13"/>
      <c r="Q327" s="12"/>
      <c r="R327" s="26"/>
      <c r="S327" s="26"/>
      <c r="T327" s="26"/>
      <c r="U327" s="27"/>
      <c r="V327" s="28"/>
      <c r="W327" s="26"/>
      <c r="X327" s="26"/>
      <c r="Y327" s="26"/>
      <c r="Z327" s="26"/>
      <c r="AA327" s="3"/>
      <c r="AB327" s="3"/>
    </row>
    <row r="328" spans="1:28" ht="15.75">
      <c r="A328" s="1">
        <v>7</v>
      </c>
      <c r="B328" s="1">
        <v>17</v>
      </c>
      <c r="C328" s="1">
        <v>476</v>
      </c>
      <c r="D328" s="1">
        <v>0</v>
      </c>
      <c r="E328" s="2" t="s">
        <v>309</v>
      </c>
      <c r="G328" s="13">
        <f aca="true" t="shared" si="111" ref="G328:Q328">SUM(G329:G330)</f>
        <v>1105086951</v>
      </c>
      <c r="H328" s="13">
        <f>SUM(H329:H330)</f>
        <v>1078290651</v>
      </c>
      <c r="I328" s="13">
        <f t="shared" si="111"/>
        <v>1151079756</v>
      </c>
      <c r="J328" s="13"/>
      <c r="K328" s="13">
        <f>SUM(K329:K330)</f>
        <v>1124578824</v>
      </c>
      <c r="L328" s="13"/>
      <c r="M328" s="13">
        <f t="shared" si="111"/>
        <v>20126935</v>
      </c>
      <c r="N328" s="13"/>
      <c r="O328" s="13">
        <f t="shared" si="111"/>
        <v>5529039</v>
      </c>
      <c r="P328" s="13"/>
      <c r="Q328" s="13">
        <f t="shared" si="111"/>
        <v>2504108</v>
      </c>
      <c r="R328" s="26">
        <f t="shared" si="104"/>
        <v>18.21</v>
      </c>
      <c r="S328" s="26">
        <f>ROUND((O328/$G328)*1000,2)</f>
        <v>5</v>
      </c>
      <c r="T328" s="26">
        <f>ROUND((Q328/H328)*1000,2)</f>
        <v>2.32</v>
      </c>
      <c r="U328" s="27">
        <f t="shared" si="106"/>
        <v>25.53</v>
      </c>
      <c r="V328" s="28"/>
      <c r="W328" s="26">
        <f t="shared" si="107"/>
        <v>17.49</v>
      </c>
      <c r="X328" s="26">
        <f t="shared" si="108"/>
        <v>4.8</v>
      </c>
      <c r="Y328" s="26">
        <f>ROUND((Q328/K328)*1000,2)</f>
        <v>2.23</v>
      </c>
      <c r="Z328" s="26">
        <f t="shared" si="110"/>
        <v>24.52</v>
      </c>
      <c r="AA328" s="3"/>
      <c r="AB328" s="3"/>
    </row>
    <row r="329" spans="1:28" ht="15.75">
      <c r="A329" s="1">
        <v>7</v>
      </c>
      <c r="B329" s="1">
        <v>17</v>
      </c>
      <c r="C329" s="1">
        <v>476</v>
      </c>
      <c r="D329" s="1">
        <v>283</v>
      </c>
      <c r="F329" s="2" t="s">
        <v>310</v>
      </c>
      <c r="G329" s="13">
        <v>617999769</v>
      </c>
      <c r="H329" s="13">
        <v>606486969</v>
      </c>
      <c r="I329" s="13">
        <v>672591094</v>
      </c>
      <c r="J329" s="13"/>
      <c r="K329" s="13">
        <v>660205606</v>
      </c>
      <c r="L329" s="13"/>
      <c r="M329" s="13">
        <v>10622671</v>
      </c>
      <c r="N329" s="13"/>
      <c r="O329" s="13">
        <v>3425797</v>
      </c>
      <c r="P329" s="13"/>
      <c r="Q329" s="13">
        <v>1508820</v>
      </c>
      <c r="R329" s="26">
        <f t="shared" si="104"/>
        <v>17.19</v>
      </c>
      <c r="S329" s="26">
        <f>ROUND((O329/$G329)*1000,2)</f>
        <v>5.54</v>
      </c>
      <c r="T329" s="26">
        <f>ROUND((Q329/H329)*1000,2)</f>
        <v>2.49</v>
      </c>
      <c r="U329" s="27">
        <f t="shared" si="106"/>
        <v>25.22</v>
      </c>
      <c r="V329" s="28"/>
      <c r="W329" s="26">
        <f t="shared" si="107"/>
        <v>15.79</v>
      </c>
      <c r="X329" s="26">
        <f t="shared" si="108"/>
        <v>5.09</v>
      </c>
      <c r="Y329" s="26">
        <f>ROUND((Q329/K329)*1000,2)</f>
        <v>2.29</v>
      </c>
      <c r="Z329" s="26">
        <f t="shared" si="110"/>
        <v>23.169999999999998</v>
      </c>
      <c r="AA329" s="3"/>
      <c r="AB329" s="3"/>
    </row>
    <row r="330" spans="1:28" ht="15.75">
      <c r="A330" s="1">
        <v>7</v>
      </c>
      <c r="B330" s="1">
        <v>17</v>
      </c>
      <c r="C330" s="1">
        <v>476</v>
      </c>
      <c r="D330" s="1">
        <v>403</v>
      </c>
      <c r="F330" s="33" t="s">
        <v>311</v>
      </c>
      <c r="G330" s="13">
        <v>487087182</v>
      </c>
      <c r="H330" s="13">
        <v>471803682</v>
      </c>
      <c r="I330" s="13">
        <v>478488662</v>
      </c>
      <c r="J330" s="13"/>
      <c r="K330" s="13">
        <v>464373218</v>
      </c>
      <c r="L330" s="13"/>
      <c r="M330" s="13">
        <v>9504264</v>
      </c>
      <c r="N330" s="13"/>
      <c r="O330" s="13">
        <v>2103242</v>
      </c>
      <c r="P330" s="13"/>
      <c r="Q330" s="13">
        <v>995288</v>
      </c>
      <c r="R330" s="26">
        <f t="shared" si="104"/>
        <v>19.51</v>
      </c>
      <c r="S330" s="26">
        <f>ROUND((O330/$G330)*1000,2)</f>
        <v>4.32</v>
      </c>
      <c r="T330" s="26">
        <f>ROUND((Q330/H330)*1000,2)</f>
        <v>2.11</v>
      </c>
      <c r="U330" s="27">
        <f t="shared" si="106"/>
        <v>25.94</v>
      </c>
      <c r="V330" s="28"/>
      <c r="W330" s="26">
        <f t="shared" si="107"/>
        <v>19.86</v>
      </c>
      <c r="X330" s="26">
        <f t="shared" si="108"/>
        <v>4.4</v>
      </c>
      <c r="Y330" s="26">
        <f>ROUND((Q330/K330)*1000,2)</f>
        <v>2.14</v>
      </c>
      <c r="Z330" s="26">
        <f t="shared" si="110"/>
        <v>26.4</v>
      </c>
      <c r="AA330" s="3"/>
      <c r="AB330" s="3"/>
    </row>
    <row r="331" spans="7:28" ht="15.75">
      <c r="G331" s="13"/>
      <c r="H331" s="13"/>
      <c r="I331" s="13"/>
      <c r="J331" s="13"/>
      <c r="K331" s="13"/>
      <c r="L331" s="13"/>
      <c r="M331" s="13"/>
      <c r="N331" s="13"/>
      <c r="O331" s="13"/>
      <c r="P331" s="13"/>
      <c r="Q331" s="13"/>
      <c r="R331" s="26"/>
      <c r="S331" s="26"/>
      <c r="T331" s="26"/>
      <c r="U331" s="27"/>
      <c r="V331" s="28"/>
      <c r="W331" s="26"/>
      <c r="X331" s="26"/>
      <c r="Y331" s="26"/>
      <c r="Z331" s="26"/>
      <c r="AA331" s="3"/>
      <c r="AB331" s="3"/>
    </row>
    <row r="332" spans="1:28" ht="15.75">
      <c r="A332" s="1">
        <v>7</v>
      </c>
      <c r="B332" s="1">
        <v>21</v>
      </c>
      <c r="C332" s="1">
        <v>485</v>
      </c>
      <c r="D332" s="1">
        <v>485</v>
      </c>
      <c r="E332" s="2" t="s">
        <v>312</v>
      </c>
      <c r="F332" s="44"/>
      <c r="G332" s="13">
        <v>2666527600</v>
      </c>
      <c r="H332" s="13">
        <v>1334745550</v>
      </c>
      <c r="I332" s="13">
        <v>2591472751</v>
      </c>
      <c r="J332" s="13"/>
      <c r="K332" s="13">
        <v>1518028850</v>
      </c>
      <c r="L332" s="13"/>
      <c r="M332" s="13">
        <v>14453735</v>
      </c>
      <c r="N332" s="13"/>
      <c r="O332" s="13">
        <v>19542045</v>
      </c>
      <c r="P332" s="13"/>
      <c r="Q332" s="13">
        <v>3366006</v>
      </c>
      <c r="R332" s="26">
        <f>ROUND((M332/$G332)*1000,2)</f>
        <v>5.42</v>
      </c>
      <c r="S332" s="26">
        <f>ROUND((O332/$G332)*1000,2)</f>
        <v>7.33</v>
      </c>
      <c r="T332" s="26">
        <f>ROUND((Q332/H332)*1000,2)</f>
        <v>2.52</v>
      </c>
      <c r="U332" s="27">
        <f>SUM(R332:T332)</f>
        <v>15.27</v>
      </c>
      <c r="V332" s="28"/>
      <c r="W332" s="26">
        <f>ROUND((M332/$I332)*1000,2)</f>
        <v>5.58</v>
      </c>
      <c r="X332" s="26">
        <f>ROUND((O332/$I332)*1000,2)</f>
        <v>7.54</v>
      </c>
      <c r="Y332" s="26">
        <f>ROUND((Q332/K332)*1000,2)</f>
        <v>2.22</v>
      </c>
      <c r="Z332" s="26">
        <f>SUM(W332:Y332)</f>
        <v>15.340000000000002</v>
      </c>
      <c r="AA332" s="3"/>
      <c r="AB332" s="3"/>
    </row>
    <row r="333" spans="7:28" ht="15.75">
      <c r="G333" s="13"/>
      <c r="H333" s="13"/>
      <c r="I333" s="13"/>
      <c r="J333" s="13"/>
      <c r="K333" s="13"/>
      <c r="L333" s="13"/>
      <c r="M333" s="13"/>
      <c r="N333" s="13"/>
      <c r="O333" s="13"/>
      <c r="P333" s="13"/>
      <c r="Q333" s="13"/>
      <c r="R333" s="26"/>
      <c r="S333" s="26"/>
      <c r="T333" s="26"/>
      <c r="U333" s="27"/>
      <c r="V333" s="28"/>
      <c r="W333" s="26"/>
      <c r="X333" s="26"/>
      <c r="Y333" s="26"/>
      <c r="Z333" s="26"/>
      <c r="AA333" s="3"/>
      <c r="AB333" s="3"/>
    </row>
    <row r="334" spans="1:28" ht="15.75">
      <c r="A334" s="1">
        <v>0</v>
      </c>
      <c r="B334" s="1">
        <v>46</v>
      </c>
      <c r="C334" s="1">
        <v>486</v>
      </c>
      <c r="D334" s="1">
        <v>0</v>
      </c>
      <c r="E334" s="2" t="s">
        <v>313</v>
      </c>
      <c r="G334" s="13">
        <f aca="true" t="shared" si="112" ref="G334:Q334">SUM(G335:G336)</f>
        <v>836460760</v>
      </c>
      <c r="H334" s="13">
        <f>SUM(H335:H336)</f>
        <v>820249956</v>
      </c>
      <c r="I334" s="13">
        <f t="shared" si="112"/>
        <v>834257504</v>
      </c>
      <c r="J334" s="13"/>
      <c r="K334" s="13">
        <f t="shared" si="112"/>
        <v>818544698</v>
      </c>
      <c r="L334" s="13"/>
      <c r="M334" s="13">
        <f t="shared" si="112"/>
        <v>12087815</v>
      </c>
      <c r="N334" s="13"/>
      <c r="O334" s="13">
        <f t="shared" si="112"/>
        <v>8818186</v>
      </c>
      <c r="P334" s="13"/>
      <c r="Q334" s="13">
        <f t="shared" si="112"/>
        <v>2033305</v>
      </c>
      <c r="R334" s="26">
        <f>ROUND((M334/$G334)*1000,2)</f>
        <v>14.45</v>
      </c>
      <c r="S334" s="26">
        <f>ROUND((O334/$G334)*1000,2)</f>
        <v>10.54</v>
      </c>
      <c r="T334" s="26">
        <f>ROUND((Q334/H334)*1000,2)</f>
        <v>2.48</v>
      </c>
      <c r="U334" s="27">
        <f>SUM(R334:T334)</f>
        <v>27.47</v>
      </c>
      <c r="V334" s="28"/>
      <c r="W334" s="26">
        <f>ROUND((M334/$I334)*1000,2)</f>
        <v>14.49</v>
      </c>
      <c r="X334" s="26">
        <f>ROUND((O334/$I334)*1000,2)</f>
        <v>10.57</v>
      </c>
      <c r="Y334" s="26">
        <f>ROUND((Q334/K334)*1000,2)</f>
        <v>2.48</v>
      </c>
      <c r="Z334" s="26">
        <f>SUM(W334:Y334)</f>
        <v>27.540000000000003</v>
      </c>
      <c r="AA334" s="3"/>
      <c r="AB334" s="3"/>
    </row>
    <row r="335" spans="1:28" ht="15.75">
      <c r="A335" s="1">
        <v>0</v>
      </c>
      <c r="B335" s="1">
        <v>46</v>
      </c>
      <c r="C335" s="1">
        <v>486</v>
      </c>
      <c r="D335" s="1">
        <v>43</v>
      </c>
      <c r="F335" s="2" t="s">
        <v>314</v>
      </c>
      <c r="G335" s="13">
        <v>588845010</v>
      </c>
      <c r="H335" s="13">
        <v>578804106</v>
      </c>
      <c r="I335" s="13">
        <v>593550186</v>
      </c>
      <c r="J335" s="13"/>
      <c r="K335" s="13">
        <v>583657740</v>
      </c>
      <c r="L335" s="13"/>
      <c r="M335" s="13">
        <v>8384695</v>
      </c>
      <c r="N335" s="13"/>
      <c r="O335" s="13">
        <v>6438709</v>
      </c>
      <c r="P335" s="13"/>
      <c r="Q335" s="13">
        <v>1433259</v>
      </c>
      <c r="R335" s="26">
        <f>ROUND((M335/$G335)*1000,2)</f>
        <v>14.24</v>
      </c>
      <c r="S335" s="26">
        <f>ROUND((O335/$G335)*1000,2)</f>
        <v>10.93</v>
      </c>
      <c r="T335" s="26">
        <f>ROUND((Q335/H335)*1000,2)</f>
        <v>2.48</v>
      </c>
      <c r="U335" s="27">
        <f>SUM(R335:T335)</f>
        <v>27.650000000000002</v>
      </c>
      <c r="V335" s="28"/>
      <c r="W335" s="26">
        <f>ROUND((M335/$I335)*1000,2)</f>
        <v>14.13</v>
      </c>
      <c r="X335" s="26">
        <f>ROUND((O335/$I335)*1000,2)</f>
        <v>10.85</v>
      </c>
      <c r="Y335" s="26">
        <f>ROUND((Q335/K335)*1000,2)</f>
        <v>2.46</v>
      </c>
      <c r="Z335" s="26">
        <f>SUM(W335:Y335)</f>
        <v>27.44</v>
      </c>
      <c r="AA335" s="3"/>
      <c r="AB335" s="3"/>
    </row>
    <row r="336" spans="1:28" ht="15.75">
      <c r="A336" s="1">
        <v>6</v>
      </c>
      <c r="B336" s="1">
        <v>46</v>
      </c>
      <c r="C336" s="1">
        <v>486</v>
      </c>
      <c r="D336" s="1">
        <v>81</v>
      </c>
      <c r="F336" s="2" t="s">
        <v>315</v>
      </c>
      <c r="G336" s="13">
        <v>247615750</v>
      </c>
      <c r="H336" s="13">
        <v>241445850</v>
      </c>
      <c r="I336" s="13">
        <v>240707318</v>
      </c>
      <c r="J336" s="13"/>
      <c r="K336" s="13">
        <v>234886958</v>
      </c>
      <c r="L336" s="13"/>
      <c r="M336" s="13">
        <v>3703120</v>
      </c>
      <c r="N336" s="13"/>
      <c r="O336" s="13">
        <v>2379477</v>
      </c>
      <c r="P336" s="13"/>
      <c r="Q336" s="13">
        <v>600046</v>
      </c>
      <c r="R336" s="26">
        <f>ROUND((M336/$G336)*1000,2)</f>
        <v>14.96</v>
      </c>
      <c r="S336" s="26">
        <f>ROUND((O336/$G336)*1000,2)-0.01</f>
        <v>9.6</v>
      </c>
      <c r="T336" s="26">
        <f>ROUND((Q336/H336)*1000,2)</f>
        <v>2.49</v>
      </c>
      <c r="U336" s="27">
        <f>SUM(R336:T336)</f>
        <v>27.050000000000004</v>
      </c>
      <c r="V336" s="28"/>
      <c r="W336" s="26">
        <f>ROUND((M336/$I336)*1000,2)</f>
        <v>15.38</v>
      </c>
      <c r="X336" s="26">
        <f>ROUND((O336/$I336)*1000,2)</f>
        <v>9.89</v>
      </c>
      <c r="Y336" s="26">
        <f>ROUND((Q336/K336)*1000,2)</f>
        <v>2.55</v>
      </c>
      <c r="Z336" s="26">
        <f>SUM(W336:Y336)</f>
        <v>27.820000000000004</v>
      </c>
      <c r="AA336" s="3"/>
      <c r="AB336" s="3"/>
    </row>
    <row r="337" spans="7:28" ht="15.75">
      <c r="G337" s="13"/>
      <c r="H337" s="13"/>
      <c r="I337" s="13"/>
      <c r="J337" s="13"/>
      <c r="K337" s="13"/>
      <c r="L337" s="13"/>
      <c r="M337" s="13"/>
      <c r="N337" s="13"/>
      <c r="O337" s="13"/>
      <c r="P337" s="13"/>
      <c r="Q337" s="13"/>
      <c r="R337" s="26"/>
      <c r="S337" s="26"/>
      <c r="T337" s="26"/>
      <c r="U337" s="27"/>
      <c r="V337" s="28"/>
      <c r="W337" s="26"/>
      <c r="X337" s="26"/>
      <c r="Y337" s="26"/>
      <c r="Z337" s="26"/>
      <c r="AA337" s="3"/>
      <c r="AB337" s="3"/>
    </row>
    <row r="338" spans="1:28" ht="15.75">
      <c r="A338" s="1">
        <v>8</v>
      </c>
      <c r="B338" s="1">
        <v>56</v>
      </c>
      <c r="C338" s="1">
        <v>491</v>
      </c>
      <c r="D338" s="1">
        <v>491</v>
      </c>
      <c r="E338" s="2" t="s">
        <v>316</v>
      </c>
      <c r="G338" s="13">
        <v>833520920</v>
      </c>
      <c r="H338" s="13">
        <v>818001620</v>
      </c>
      <c r="I338" s="13">
        <v>845741220</v>
      </c>
      <c r="J338" s="13"/>
      <c r="K338" s="13">
        <v>831725313</v>
      </c>
      <c r="L338" s="13"/>
      <c r="M338" s="13">
        <v>12956772</v>
      </c>
      <c r="N338" s="13"/>
      <c r="O338" s="13">
        <v>10998446</v>
      </c>
      <c r="P338" s="13"/>
      <c r="Q338" s="13">
        <v>1963378</v>
      </c>
      <c r="R338" s="26">
        <f>ROUND((M338/$G338)*1000,2)</f>
        <v>15.54</v>
      </c>
      <c r="S338" s="26">
        <f>ROUND((O338/$G338)*1000,2)</f>
        <v>13.2</v>
      </c>
      <c r="T338" s="26">
        <f>ROUND((Q338/H338)*1000,2)</f>
        <v>2.4</v>
      </c>
      <c r="U338" s="27">
        <f>SUM(R338:T338)</f>
        <v>31.139999999999997</v>
      </c>
      <c r="V338" s="28"/>
      <c r="W338" s="26">
        <f>ROUND((M338/$I338)*1000,2)</f>
        <v>15.32</v>
      </c>
      <c r="X338" s="26">
        <f>ROUND((O338/$I338)*1000,2)</f>
        <v>13</v>
      </c>
      <c r="Y338" s="26">
        <f>ROUND((Q338/K338)*1000,2)</f>
        <v>2.36</v>
      </c>
      <c r="Z338" s="26">
        <f>SUM(W338:Y338)</f>
        <v>30.68</v>
      </c>
      <c r="AA338" s="3"/>
      <c r="AB338" s="3"/>
    </row>
    <row r="339" spans="7:28" ht="15.75">
      <c r="G339" s="13"/>
      <c r="H339" s="13"/>
      <c r="I339" s="13"/>
      <c r="J339" s="13"/>
      <c r="K339" s="13"/>
      <c r="L339" s="13"/>
      <c r="M339" s="13"/>
      <c r="N339" s="13"/>
      <c r="O339" s="13"/>
      <c r="P339" s="13"/>
      <c r="Q339" s="12"/>
      <c r="R339" s="26"/>
      <c r="S339" s="26"/>
      <c r="T339" s="26"/>
      <c r="U339" s="27"/>
      <c r="V339" s="28"/>
      <c r="W339" s="26"/>
      <c r="X339" s="26"/>
      <c r="Y339" s="26"/>
      <c r="Z339" s="26"/>
      <c r="AA339" s="3"/>
      <c r="AB339" s="3"/>
    </row>
    <row r="340" spans="1:28" ht="26.25" customHeight="1">
      <c r="A340" s="1">
        <v>5</v>
      </c>
      <c r="B340" s="1">
        <v>39</v>
      </c>
      <c r="C340" s="1">
        <v>493</v>
      </c>
      <c r="D340" s="1">
        <v>0</v>
      </c>
      <c r="E340" s="2" t="s">
        <v>317</v>
      </c>
      <c r="G340" s="39">
        <f>SUM(G341:G342)</f>
        <v>665069836</v>
      </c>
      <c r="H340" s="40" t="s">
        <v>127</v>
      </c>
      <c r="I340" s="39">
        <f>SUM(I341:I342)</f>
        <v>675378973</v>
      </c>
      <c r="J340" s="39"/>
      <c r="K340" s="39" t="s">
        <v>127</v>
      </c>
      <c r="L340" s="39"/>
      <c r="M340" s="39">
        <f>SUM(M341:M342)</f>
        <v>13271452</v>
      </c>
      <c r="N340" s="39"/>
      <c r="O340" s="39" t="s">
        <v>129</v>
      </c>
      <c r="P340" s="39"/>
      <c r="Q340" s="39" t="s">
        <v>128</v>
      </c>
      <c r="R340" s="26" t="s">
        <v>130</v>
      </c>
      <c r="S340" s="26" t="s">
        <v>130</v>
      </c>
      <c r="T340" s="26" t="s">
        <v>130</v>
      </c>
      <c r="U340" s="27" t="s">
        <v>130</v>
      </c>
      <c r="V340" s="28"/>
      <c r="W340" s="26" t="s">
        <v>130</v>
      </c>
      <c r="X340" s="26" t="s">
        <v>130</v>
      </c>
      <c r="Y340" s="26" t="s">
        <v>130</v>
      </c>
      <c r="Z340" s="26" t="s">
        <v>130</v>
      </c>
      <c r="AA340" s="3"/>
      <c r="AB340" s="3"/>
    </row>
    <row r="341" spans="1:28" ht="15.75">
      <c r="A341" s="1">
        <v>5</v>
      </c>
      <c r="B341" s="1">
        <v>39</v>
      </c>
      <c r="C341" s="1">
        <v>493</v>
      </c>
      <c r="D341" s="1">
        <v>17</v>
      </c>
      <c r="F341" s="2" t="s">
        <v>72</v>
      </c>
      <c r="G341" s="39">
        <v>582603087</v>
      </c>
      <c r="H341" s="40" t="s">
        <v>127</v>
      </c>
      <c r="I341" s="39">
        <v>591908428</v>
      </c>
      <c r="J341" s="39"/>
      <c r="K341" s="39" t="s">
        <v>127</v>
      </c>
      <c r="L341" s="39"/>
      <c r="M341" s="39">
        <v>11406218</v>
      </c>
      <c r="N341" s="39"/>
      <c r="O341" s="39" t="s">
        <v>129</v>
      </c>
      <c r="P341" s="39"/>
      <c r="Q341" s="39" t="s">
        <v>128</v>
      </c>
      <c r="R341" s="26" t="s">
        <v>130</v>
      </c>
      <c r="S341" s="26" t="s">
        <v>130</v>
      </c>
      <c r="T341" s="26" t="s">
        <v>130</v>
      </c>
      <c r="U341" s="27" t="s">
        <v>130</v>
      </c>
      <c r="V341" s="28"/>
      <c r="W341" s="26" t="s">
        <v>130</v>
      </c>
      <c r="X341" s="26" t="s">
        <v>130</v>
      </c>
      <c r="Y341" s="26" t="s">
        <v>130</v>
      </c>
      <c r="Z341" s="26" t="s">
        <v>130</v>
      </c>
      <c r="AA341" s="3"/>
      <c r="AB341" s="3"/>
    </row>
    <row r="342" spans="1:28" ht="15.75">
      <c r="A342" s="1">
        <v>5</v>
      </c>
      <c r="B342" s="1">
        <v>39</v>
      </c>
      <c r="C342" s="1">
        <v>493</v>
      </c>
      <c r="D342" s="1">
        <v>367</v>
      </c>
      <c r="F342" s="2" t="s">
        <v>262</v>
      </c>
      <c r="G342" s="39">
        <v>82466749</v>
      </c>
      <c r="H342" s="40" t="s">
        <v>127</v>
      </c>
      <c r="I342" s="39">
        <v>83470545</v>
      </c>
      <c r="J342" s="39"/>
      <c r="K342" s="39" t="s">
        <v>127</v>
      </c>
      <c r="L342" s="39"/>
      <c r="M342" s="39">
        <v>1865234</v>
      </c>
      <c r="N342" s="39"/>
      <c r="O342" s="39" t="s">
        <v>129</v>
      </c>
      <c r="P342" s="39"/>
      <c r="Q342" s="39" t="s">
        <v>128</v>
      </c>
      <c r="R342" s="26" t="s">
        <v>130</v>
      </c>
      <c r="S342" s="26" t="s">
        <v>130</v>
      </c>
      <c r="T342" s="26" t="s">
        <v>130</v>
      </c>
      <c r="U342" s="27" t="s">
        <v>130</v>
      </c>
      <c r="V342" s="28"/>
      <c r="W342" s="26" t="s">
        <v>130</v>
      </c>
      <c r="X342" s="26" t="s">
        <v>130</v>
      </c>
      <c r="Y342" s="26" t="s">
        <v>130</v>
      </c>
      <c r="Z342" s="26" t="s">
        <v>130</v>
      </c>
      <c r="AA342" s="3"/>
      <c r="AB342" s="3"/>
    </row>
    <row r="343" spans="7:28" ht="15.75">
      <c r="G343" s="13"/>
      <c r="H343" s="13"/>
      <c r="I343" s="13"/>
      <c r="J343" s="13"/>
      <c r="K343" s="13"/>
      <c r="L343" s="13"/>
      <c r="M343" s="13"/>
      <c r="N343" s="13"/>
      <c r="O343" s="13"/>
      <c r="P343" s="13"/>
      <c r="Q343" s="12"/>
      <c r="R343" s="26"/>
      <c r="S343" s="26"/>
      <c r="T343" s="26"/>
      <c r="U343" s="27"/>
      <c r="V343" s="28"/>
      <c r="W343" s="26"/>
      <c r="X343" s="26"/>
      <c r="Y343" s="26"/>
      <c r="Z343" s="26"/>
      <c r="AA343" s="3"/>
      <c r="AB343" s="3"/>
    </row>
    <row r="344" spans="1:28" ht="15.75">
      <c r="A344" s="1">
        <v>7</v>
      </c>
      <c r="B344" s="1">
        <v>21</v>
      </c>
      <c r="C344" s="1">
        <v>495</v>
      </c>
      <c r="D344" s="1">
        <v>495</v>
      </c>
      <c r="E344" s="2" t="s">
        <v>318</v>
      </c>
      <c r="G344" s="13">
        <v>132770847</v>
      </c>
      <c r="H344" s="13">
        <v>129713647</v>
      </c>
      <c r="I344" s="13">
        <v>132537653</v>
      </c>
      <c r="J344" s="13"/>
      <c r="K344" s="13">
        <v>130332748</v>
      </c>
      <c r="L344" s="13"/>
      <c r="M344" s="13">
        <v>1530392</v>
      </c>
      <c r="N344" s="13"/>
      <c r="O344" s="13">
        <v>629756</v>
      </c>
      <c r="P344" s="13"/>
      <c r="Q344" s="13">
        <v>315238</v>
      </c>
      <c r="R344" s="26">
        <f>ROUND((M344/$G344)*1000,2)</f>
        <v>11.53</v>
      </c>
      <c r="S344" s="26">
        <f>ROUND((O344/$G344)*1000,2)</f>
        <v>4.74</v>
      </c>
      <c r="T344" s="26">
        <f>ROUND((Q344/H344)*1000,2)</f>
        <v>2.43</v>
      </c>
      <c r="U344" s="27">
        <f>SUM(R344:T344)</f>
        <v>18.7</v>
      </c>
      <c r="V344" s="28"/>
      <c r="W344" s="26">
        <f>ROUND((M344/$I344)*1000,2)</f>
        <v>11.55</v>
      </c>
      <c r="X344" s="26">
        <f>ROUND((O344/$I344)*1000,2)</f>
        <v>4.75</v>
      </c>
      <c r="Y344" s="26">
        <f>ROUND((Q344/K344)*1000,2)</f>
        <v>2.42</v>
      </c>
      <c r="Z344" s="26">
        <f>SUM(W344:Y344)</f>
        <v>18.72</v>
      </c>
      <c r="AA344" s="3"/>
      <c r="AB344" s="3"/>
    </row>
    <row r="345" spans="1:28" ht="15.75">
      <c r="A345" s="1">
        <v>3</v>
      </c>
      <c r="B345" s="1">
        <v>58</v>
      </c>
      <c r="C345" s="1">
        <v>499</v>
      </c>
      <c r="D345" s="1">
        <v>499</v>
      </c>
      <c r="E345" s="2" t="s">
        <v>319</v>
      </c>
      <c r="G345" s="13">
        <v>69974085</v>
      </c>
      <c r="H345" s="13">
        <v>51248985</v>
      </c>
      <c r="I345" s="13">
        <v>64880920</v>
      </c>
      <c r="J345" s="13"/>
      <c r="K345" s="13">
        <v>52533472</v>
      </c>
      <c r="L345" s="13"/>
      <c r="M345" s="13">
        <v>448847</v>
      </c>
      <c r="N345" s="13"/>
      <c r="O345" s="13">
        <v>612858</v>
      </c>
      <c r="P345" s="13"/>
      <c r="Q345" s="13">
        <v>118187</v>
      </c>
      <c r="R345" s="26">
        <f>ROUND((M345/$G345)*1000,2)</f>
        <v>6.41</v>
      </c>
      <c r="S345" s="26">
        <f>ROUND((O345/$G345)*1000,2)</f>
        <v>8.76</v>
      </c>
      <c r="T345" s="26">
        <f>ROUND((Q345/H345)*1000,2)</f>
        <v>2.31</v>
      </c>
      <c r="U345" s="27">
        <f>SUM(R345:T345)</f>
        <v>17.48</v>
      </c>
      <c r="V345" s="28"/>
      <c r="W345" s="26">
        <f>ROUND((M345/$I345)*1000,2)</f>
        <v>6.92</v>
      </c>
      <c r="X345" s="26">
        <f>ROUND((O345/$I345)*1000,2)</f>
        <v>9.45</v>
      </c>
      <c r="Y345" s="26">
        <f>ROUND((Q345/K345)*1000,2)</f>
        <v>2.25</v>
      </c>
      <c r="Z345" s="26">
        <f>SUM(W345:Y345)</f>
        <v>18.619999999999997</v>
      </c>
      <c r="AA345" s="3"/>
      <c r="AB345" s="3"/>
    </row>
    <row r="346" spans="1:28" ht="15.75">
      <c r="A346" s="1">
        <v>3</v>
      </c>
      <c r="B346" s="1">
        <v>7</v>
      </c>
      <c r="C346" s="1">
        <v>501</v>
      </c>
      <c r="D346" s="1">
        <v>501</v>
      </c>
      <c r="E346" s="2" t="s">
        <v>320</v>
      </c>
      <c r="G346" s="13">
        <v>90761305</v>
      </c>
      <c r="H346" s="13">
        <v>73077005</v>
      </c>
      <c r="I346" s="13">
        <v>82105940</v>
      </c>
      <c r="J346" s="13"/>
      <c r="K346" s="13">
        <v>71047680</v>
      </c>
      <c r="L346" s="13"/>
      <c r="M346" s="13">
        <v>1107214</v>
      </c>
      <c r="N346" s="13"/>
      <c r="O346" s="13">
        <v>781371</v>
      </c>
      <c r="P346" s="13"/>
      <c r="Q346" s="13">
        <v>187966</v>
      </c>
      <c r="R346" s="26">
        <f>ROUND((M346/$G346)*1000,2)</f>
        <v>12.2</v>
      </c>
      <c r="S346" s="26">
        <f>ROUND((O346/$G346)*1000,2)</f>
        <v>8.61</v>
      </c>
      <c r="T346" s="26">
        <f>ROUND((Q346/H346)*1000,2)</f>
        <v>2.57</v>
      </c>
      <c r="U346" s="27">
        <f>SUM(R346:T346)</f>
        <v>23.38</v>
      </c>
      <c r="V346" s="28"/>
      <c r="W346" s="26">
        <f>ROUND((M346/$I346)*1000,2)</f>
        <v>13.49</v>
      </c>
      <c r="X346" s="26">
        <f>ROUND((O346/$I346)*1000,2)</f>
        <v>9.52</v>
      </c>
      <c r="Y346" s="26">
        <f>ROUND((Q346/K346)*1000,2)</f>
        <v>2.65</v>
      </c>
      <c r="Z346" s="26">
        <f>SUM(W346:Y346)</f>
        <v>25.659999999999997</v>
      </c>
      <c r="AA346" s="3"/>
      <c r="AB346" s="3"/>
    </row>
    <row r="347" spans="1:28" ht="15.75">
      <c r="A347" s="1">
        <v>2</v>
      </c>
      <c r="B347" s="1">
        <v>24</v>
      </c>
      <c r="C347" s="1">
        <v>503</v>
      </c>
      <c r="D347" s="1">
        <v>503</v>
      </c>
      <c r="E347" s="2" t="s">
        <v>321</v>
      </c>
      <c r="G347" s="13">
        <v>255247720</v>
      </c>
      <c r="H347" s="13">
        <v>249971520</v>
      </c>
      <c r="I347" s="13">
        <v>253808734</v>
      </c>
      <c r="J347" s="13"/>
      <c r="K347" s="13">
        <v>250832064</v>
      </c>
      <c r="L347" s="13"/>
      <c r="M347" s="13">
        <v>1759926</v>
      </c>
      <c r="N347" s="13"/>
      <c r="O347" s="13">
        <v>1657364</v>
      </c>
      <c r="P347" s="13"/>
      <c r="Q347" s="13">
        <v>630406</v>
      </c>
      <c r="R347" s="26">
        <f>ROUND((M347/$G347)*1000,2)</f>
        <v>6.89</v>
      </c>
      <c r="S347" s="26">
        <f>ROUND((O347/$G347)*1000,2)+0.01</f>
        <v>6.5</v>
      </c>
      <c r="T347" s="26">
        <f>ROUND((Q347/H347)*1000,2)</f>
        <v>2.52</v>
      </c>
      <c r="U347" s="27">
        <f>SUM(R347:T347)</f>
        <v>15.91</v>
      </c>
      <c r="V347" s="28"/>
      <c r="W347" s="26">
        <f>ROUND((M347/$I347)*1000,2)</f>
        <v>6.93</v>
      </c>
      <c r="X347" s="26">
        <f>ROUND((O347/$I347)*1000,2)</f>
        <v>6.53</v>
      </c>
      <c r="Y347" s="26">
        <f>ROUND((Q347/K347)*1000,2)</f>
        <v>2.51</v>
      </c>
      <c r="Z347" s="26">
        <f>SUM(W347:Y347)</f>
        <v>15.97</v>
      </c>
      <c r="AA347" s="3"/>
      <c r="AB347" s="3"/>
    </row>
    <row r="348" spans="1:28" ht="15.75">
      <c r="A348" s="1">
        <v>8</v>
      </c>
      <c r="B348" s="1">
        <v>44</v>
      </c>
      <c r="C348" s="1">
        <v>507</v>
      </c>
      <c r="D348" s="1">
        <v>507</v>
      </c>
      <c r="E348" s="2" t="s">
        <v>322</v>
      </c>
      <c r="G348" s="13">
        <v>461618700</v>
      </c>
      <c r="H348" s="13">
        <v>457173300</v>
      </c>
      <c r="I348" s="13">
        <v>443157099</v>
      </c>
      <c r="J348" s="13"/>
      <c r="K348" s="13">
        <v>439005211</v>
      </c>
      <c r="L348" s="13"/>
      <c r="M348" s="13">
        <v>7253722</v>
      </c>
      <c r="N348" s="13"/>
      <c r="O348" s="13">
        <v>2331899</v>
      </c>
      <c r="P348" s="13"/>
      <c r="Q348" s="13">
        <v>1094844</v>
      </c>
      <c r="R348" s="26">
        <f>ROUND((M348/$G348)*1000,2)</f>
        <v>15.71</v>
      </c>
      <c r="S348" s="26">
        <f>ROUND((O348/$G348)*1000,2)+0.01</f>
        <v>5.06</v>
      </c>
      <c r="T348" s="26">
        <f>ROUND((Q348/H348)*1000,2)</f>
        <v>2.39</v>
      </c>
      <c r="U348" s="27">
        <f>SUM(R348:T348)</f>
        <v>23.16</v>
      </c>
      <c r="V348" s="28"/>
      <c r="W348" s="26">
        <f>ROUND((M348/$I348)*1000,2)</f>
        <v>16.37</v>
      </c>
      <c r="X348" s="26">
        <f>ROUND((O348/$I348)*1000,2)</f>
        <v>5.26</v>
      </c>
      <c r="Y348" s="26">
        <f>ROUND((Q348/K348)*1000,2)</f>
        <v>2.49</v>
      </c>
      <c r="Z348" s="26">
        <f>SUM(W348:Y348)</f>
        <v>24.120000000000005</v>
      </c>
      <c r="AA348" s="3"/>
      <c r="AB348" s="3"/>
    </row>
    <row r="349" spans="7:28" ht="15.75">
      <c r="G349" s="13"/>
      <c r="H349" s="13"/>
      <c r="I349" s="13"/>
      <c r="J349" s="13"/>
      <c r="K349" s="13"/>
      <c r="L349" s="13"/>
      <c r="M349" s="13"/>
      <c r="N349" s="13"/>
      <c r="O349" s="13"/>
      <c r="P349" s="13"/>
      <c r="Q349" s="13"/>
      <c r="R349" s="26"/>
      <c r="S349" s="26"/>
      <c r="T349" s="26"/>
      <c r="U349" s="27"/>
      <c r="V349" s="28"/>
      <c r="W349" s="26"/>
      <c r="X349" s="26"/>
      <c r="Y349" s="26"/>
      <c r="Z349" s="26"/>
      <c r="AA349" s="3"/>
      <c r="AB349" s="3"/>
    </row>
    <row r="350" spans="1:28" ht="15.75">
      <c r="A350" s="1">
        <v>3</v>
      </c>
      <c r="B350" s="1">
        <v>58</v>
      </c>
      <c r="C350" s="1">
        <v>509</v>
      </c>
      <c r="D350" s="1">
        <v>509</v>
      </c>
      <c r="E350" s="2" t="s">
        <v>323</v>
      </c>
      <c r="G350" s="13">
        <v>70137762</v>
      </c>
      <c r="H350" s="13">
        <v>40851762</v>
      </c>
      <c r="I350" s="13">
        <v>61537835</v>
      </c>
      <c r="J350" s="13"/>
      <c r="K350" s="13">
        <v>44709190</v>
      </c>
      <c r="L350" s="13"/>
      <c r="M350" s="13">
        <v>856219</v>
      </c>
      <c r="N350" s="13"/>
      <c r="O350" s="13">
        <v>648764</v>
      </c>
      <c r="P350" s="13"/>
      <c r="Q350" s="13">
        <v>102711</v>
      </c>
      <c r="R350" s="26">
        <f aca="true" t="shared" si="113" ref="R350:R357">ROUND((M350/$G350)*1000,2)</f>
        <v>12.21</v>
      </c>
      <c r="S350" s="26">
        <f aca="true" t="shared" si="114" ref="S350:S355">ROUND((O350/$G350)*1000,2)</f>
        <v>9.25</v>
      </c>
      <c r="T350" s="26">
        <f aca="true" t="shared" si="115" ref="T350:T357">ROUND((Q350/H350)*1000,2)</f>
        <v>2.51</v>
      </c>
      <c r="U350" s="27">
        <f aca="true" t="shared" si="116" ref="U350:U357">SUM(R350:T350)</f>
        <v>23.97</v>
      </c>
      <c r="V350" s="28"/>
      <c r="W350" s="26">
        <f aca="true" t="shared" si="117" ref="W350:W357">ROUND((M350/$I350)*1000,2)</f>
        <v>13.91</v>
      </c>
      <c r="X350" s="26">
        <f aca="true" t="shared" si="118" ref="X350:X357">ROUND((O350/$I350)*1000,2)</f>
        <v>10.54</v>
      </c>
      <c r="Y350" s="26">
        <f aca="true" t="shared" si="119" ref="Y350:Y357">ROUND((Q350/K350)*1000,2)</f>
        <v>2.3</v>
      </c>
      <c r="Z350" s="26">
        <f aca="true" t="shared" si="120" ref="Z350:Z357">SUM(W350:Y350)</f>
        <v>26.75</v>
      </c>
      <c r="AA350" s="3"/>
      <c r="AB350" s="3"/>
    </row>
    <row r="351" spans="1:28" ht="15.75">
      <c r="A351" s="1">
        <v>7</v>
      </c>
      <c r="B351" s="1">
        <v>16</v>
      </c>
      <c r="C351" s="1">
        <v>511</v>
      </c>
      <c r="D351" s="1">
        <v>511</v>
      </c>
      <c r="E351" s="2" t="s">
        <v>145</v>
      </c>
      <c r="G351" s="13">
        <v>1225837216</v>
      </c>
      <c r="H351" s="13">
        <v>1197630216</v>
      </c>
      <c r="I351" s="13">
        <v>1244171163</v>
      </c>
      <c r="J351" s="13"/>
      <c r="K351" s="13">
        <v>1219646574</v>
      </c>
      <c r="L351" s="13"/>
      <c r="M351" s="13">
        <v>15686052</v>
      </c>
      <c r="N351" s="13"/>
      <c r="O351" s="13">
        <v>5693885</v>
      </c>
      <c r="P351" s="13"/>
      <c r="Q351" s="13">
        <v>2956810</v>
      </c>
      <c r="R351" s="26">
        <f t="shared" si="113"/>
        <v>12.8</v>
      </c>
      <c r="S351" s="26">
        <f t="shared" si="114"/>
        <v>4.64</v>
      </c>
      <c r="T351" s="26">
        <f t="shared" si="115"/>
        <v>2.47</v>
      </c>
      <c r="U351" s="27">
        <f t="shared" si="116"/>
        <v>19.91</v>
      </c>
      <c r="V351" s="28"/>
      <c r="W351" s="26">
        <f t="shared" si="117"/>
        <v>12.61</v>
      </c>
      <c r="X351" s="26">
        <f t="shared" si="118"/>
        <v>4.58</v>
      </c>
      <c r="Y351" s="26">
        <f t="shared" si="119"/>
        <v>2.42</v>
      </c>
      <c r="Z351" s="26">
        <f t="shared" si="120"/>
        <v>19.61</v>
      </c>
      <c r="AA351" s="3"/>
      <c r="AB351" s="3"/>
    </row>
    <row r="352" spans="5:28" ht="15.75">
      <c r="E352" s="2" t="s">
        <v>324</v>
      </c>
      <c r="G352" s="13">
        <v>51392404</v>
      </c>
      <c r="H352" s="13">
        <v>49706804</v>
      </c>
      <c r="I352" s="13">
        <v>51071302</v>
      </c>
      <c r="J352" s="13"/>
      <c r="K352" s="13">
        <v>50117111</v>
      </c>
      <c r="L352" s="13"/>
      <c r="M352" s="13">
        <v>494875</v>
      </c>
      <c r="N352" s="13"/>
      <c r="O352" s="13">
        <v>706167</v>
      </c>
      <c r="P352" s="13"/>
      <c r="Q352" s="13">
        <v>125757</v>
      </c>
      <c r="R352" s="26">
        <f t="shared" si="113"/>
        <v>9.63</v>
      </c>
      <c r="S352" s="26">
        <f t="shared" si="114"/>
        <v>13.74</v>
      </c>
      <c r="T352" s="26">
        <f t="shared" si="115"/>
        <v>2.53</v>
      </c>
      <c r="U352" s="27">
        <f t="shared" si="116"/>
        <v>25.900000000000002</v>
      </c>
      <c r="V352" s="28"/>
      <c r="W352" s="26">
        <f t="shared" si="117"/>
        <v>9.69</v>
      </c>
      <c r="X352" s="26">
        <f t="shared" si="118"/>
        <v>13.83</v>
      </c>
      <c r="Y352" s="26">
        <f t="shared" si="119"/>
        <v>2.51</v>
      </c>
      <c r="Z352" s="26">
        <f t="shared" si="120"/>
        <v>26.03</v>
      </c>
      <c r="AA352" s="3"/>
      <c r="AB352" s="3"/>
    </row>
    <row r="353" spans="1:28" ht="15.75">
      <c r="A353" s="1">
        <v>9</v>
      </c>
      <c r="B353" s="1">
        <v>43</v>
      </c>
      <c r="C353" s="1">
        <v>515</v>
      </c>
      <c r="D353" s="1">
        <v>515</v>
      </c>
      <c r="E353" s="2" t="s">
        <v>325</v>
      </c>
      <c r="G353" s="13">
        <v>1161906381</v>
      </c>
      <c r="H353" s="13">
        <v>1152354981</v>
      </c>
      <c r="I353" s="13">
        <v>1264357188</v>
      </c>
      <c r="J353" s="13"/>
      <c r="K353" s="13">
        <v>1256938881</v>
      </c>
      <c r="L353" s="13"/>
      <c r="M353" s="13">
        <v>7345434</v>
      </c>
      <c r="N353" s="13"/>
      <c r="O353" s="13">
        <v>7448976</v>
      </c>
      <c r="P353" s="13"/>
      <c r="Q353" s="13">
        <v>2819928</v>
      </c>
      <c r="R353" s="26">
        <f t="shared" si="113"/>
        <v>6.32</v>
      </c>
      <c r="S353" s="26">
        <f t="shared" si="114"/>
        <v>6.41</v>
      </c>
      <c r="T353" s="26">
        <f t="shared" si="115"/>
        <v>2.45</v>
      </c>
      <c r="U353" s="27">
        <f t="shared" si="116"/>
        <v>15.18</v>
      </c>
      <c r="V353" s="28"/>
      <c r="W353" s="26">
        <f t="shared" si="117"/>
        <v>5.81</v>
      </c>
      <c r="X353" s="26">
        <f t="shared" si="118"/>
        <v>5.89</v>
      </c>
      <c r="Y353" s="26">
        <f t="shared" si="119"/>
        <v>2.24</v>
      </c>
      <c r="Z353" s="26">
        <f t="shared" si="120"/>
        <v>13.94</v>
      </c>
      <c r="AA353" s="3"/>
      <c r="AB353" s="3"/>
    </row>
    <row r="354" spans="2:28" ht="15.75">
      <c r="B354" s="1">
        <v>38</v>
      </c>
      <c r="C354" s="1">
        <v>519</v>
      </c>
      <c r="D354" s="1">
        <v>519</v>
      </c>
      <c r="E354" s="2" t="s">
        <v>326</v>
      </c>
      <c r="G354" s="13">
        <v>76732588</v>
      </c>
      <c r="H354" s="13">
        <v>75046388</v>
      </c>
      <c r="I354" s="13">
        <v>81232296</v>
      </c>
      <c r="J354" s="13"/>
      <c r="K354" s="13">
        <v>79466571</v>
      </c>
      <c r="L354" s="13"/>
      <c r="M354" s="13">
        <v>1160354</v>
      </c>
      <c r="N354" s="13"/>
      <c r="O354" s="13">
        <v>474422</v>
      </c>
      <c r="P354" s="13"/>
      <c r="Q354" s="13">
        <v>200752</v>
      </c>
      <c r="R354" s="26">
        <f t="shared" si="113"/>
        <v>15.12</v>
      </c>
      <c r="S354" s="26">
        <f t="shared" si="114"/>
        <v>6.18</v>
      </c>
      <c r="T354" s="26">
        <f t="shared" si="115"/>
        <v>2.68</v>
      </c>
      <c r="U354" s="27">
        <f t="shared" si="116"/>
        <v>23.979999999999997</v>
      </c>
      <c r="V354" s="28"/>
      <c r="W354" s="26">
        <f t="shared" si="117"/>
        <v>14.28</v>
      </c>
      <c r="X354" s="26">
        <f t="shared" si="118"/>
        <v>5.84</v>
      </c>
      <c r="Y354" s="26">
        <f t="shared" si="119"/>
        <v>2.53</v>
      </c>
      <c r="Z354" s="26">
        <f t="shared" si="120"/>
        <v>22.65</v>
      </c>
      <c r="AA354" s="3"/>
      <c r="AB354" s="3"/>
    </row>
    <row r="355" spans="1:28" ht="15.75">
      <c r="A355" s="1">
        <v>1</v>
      </c>
      <c r="B355" s="1">
        <v>13</v>
      </c>
      <c r="C355" s="1">
        <v>525</v>
      </c>
      <c r="D355" s="1">
        <v>525</v>
      </c>
      <c r="E355" s="2" t="s">
        <v>327</v>
      </c>
      <c r="G355" s="13">
        <v>340900130</v>
      </c>
      <c r="H355" s="13">
        <v>325195330</v>
      </c>
      <c r="I355" s="13">
        <v>334491790</v>
      </c>
      <c r="J355" s="13"/>
      <c r="K355" s="13">
        <v>321025007</v>
      </c>
      <c r="L355" s="13"/>
      <c r="M355" s="13">
        <v>4510491</v>
      </c>
      <c r="N355" s="13"/>
      <c r="O355" s="13">
        <v>2020063</v>
      </c>
      <c r="P355" s="13"/>
      <c r="Q355" s="13">
        <v>762050</v>
      </c>
      <c r="R355" s="26">
        <f t="shared" si="113"/>
        <v>13.23</v>
      </c>
      <c r="S355" s="26">
        <f t="shared" si="114"/>
        <v>5.93</v>
      </c>
      <c r="T355" s="26">
        <f t="shared" si="115"/>
        <v>2.34</v>
      </c>
      <c r="U355" s="27">
        <f t="shared" si="116"/>
        <v>21.5</v>
      </c>
      <c r="V355" s="28"/>
      <c r="W355" s="26">
        <f t="shared" si="117"/>
        <v>13.48</v>
      </c>
      <c r="X355" s="26">
        <f t="shared" si="118"/>
        <v>6.04</v>
      </c>
      <c r="Y355" s="26">
        <f t="shared" si="119"/>
        <v>2.37</v>
      </c>
      <c r="Z355" s="26">
        <f t="shared" si="120"/>
        <v>21.89</v>
      </c>
      <c r="AA355" s="3"/>
      <c r="AB355" s="3"/>
    </row>
    <row r="356" spans="7:28" ht="15.75">
      <c r="G356" s="13"/>
      <c r="H356" s="13"/>
      <c r="I356" s="13"/>
      <c r="J356" s="13"/>
      <c r="K356" s="31"/>
      <c r="L356" s="13"/>
      <c r="M356" s="13"/>
      <c r="N356" s="13"/>
      <c r="O356" s="13"/>
      <c r="P356" s="13"/>
      <c r="Q356" s="13"/>
      <c r="R356" s="26"/>
      <c r="S356" s="26"/>
      <c r="T356" s="26"/>
      <c r="U356" s="27"/>
      <c r="V356" s="28"/>
      <c r="W356" s="26"/>
      <c r="X356" s="26"/>
      <c r="Y356" s="26"/>
      <c r="Z356" s="26"/>
      <c r="AA356" s="3"/>
      <c r="AB356" s="3"/>
    </row>
    <row r="357" spans="1:28" ht="15.75">
      <c r="A357" s="1">
        <v>4</v>
      </c>
      <c r="B357" s="1">
        <v>48</v>
      </c>
      <c r="C357" s="1">
        <v>531</v>
      </c>
      <c r="D357" s="1">
        <v>531</v>
      </c>
      <c r="E357" s="2" t="s">
        <v>293</v>
      </c>
      <c r="G357" s="13">
        <v>362292744</v>
      </c>
      <c r="H357" s="13">
        <v>355072544</v>
      </c>
      <c r="I357" s="13">
        <v>335946095</v>
      </c>
      <c r="J357" s="13"/>
      <c r="K357" s="13">
        <v>331284244</v>
      </c>
      <c r="L357" s="13"/>
      <c r="M357" s="13">
        <v>3908683</v>
      </c>
      <c r="N357" s="13"/>
      <c r="O357" s="13">
        <v>2042463</v>
      </c>
      <c r="P357" s="13"/>
      <c r="Q357" s="13">
        <v>839295</v>
      </c>
      <c r="R357" s="26">
        <f t="shared" si="113"/>
        <v>10.79</v>
      </c>
      <c r="S357" s="26">
        <f>ROUND((O357/$G357)*1000,2)</f>
        <v>5.64</v>
      </c>
      <c r="T357" s="26">
        <f t="shared" si="115"/>
        <v>2.36</v>
      </c>
      <c r="U357" s="27">
        <f t="shared" si="116"/>
        <v>18.79</v>
      </c>
      <c r="V357" s="28"/>
      <c r="W357" s="26">
        <f t="shared" si="117"/>
        <v>11.63</v>
      </c>
      <c r="X357" s="26">
        <f t="shared" si="118"/>
        <v>6.08</v>
      </c>
      <c r="Y357" s="26">
        <f t="shared" si="119"/>
        <v>2.53</v>
      </c>
      <c r="Z357" s="26">
        <f t="shared" si="120"/>
        <v>20.240000000000002</v>
      </c>
      <c r="AA357" s="3"/>
      <c r="AB357" s="3"/>
    </row>
    <row r="358" spans="7:28" ht="15.75">
      <c r="G358" s="13"/>
      <c r="H358" s="13"/>
      <c r="I358" s="13"/>
      <c r="J358" s="13"/>
      <c r="K358" s="13"/>
      <c r="L358" s="13"/>
      <c r="M358" s="13"/>
      <c r="N358" s="13"/>
      <c r="O358" s="13"/>
      <c r="P358" s="13"/>
      <c r="Q358" s="13"/>
      <c r="R358" s="26"/>
      <c r="S358" s="26"/>
      <c r="T358" s="26"/>
      <c r="U358" s="27"/>
      <c r="V358" s="28"/>
      <c r="W358" s="26"/>
      <c r="X358" s="26"/>
      <c r="Y358" s="26"/>
      <c r="Z358" s="26"/>
      <c r="AA358" s="3"/>
      <c r="AB358" s="3"/>
    </row>
    <row r="359" spans="1:28" ht="15.75">
      <c r="A359" s="1">
        <v>7</v>
      </c>
      <c r="B359" s="1">
        <v>55</v>
      </c>
      <c r="C359" s="1">
        <v>534</v>
      </c>
      <c r="D359" s="1">
        <v>0</v>
      </c>
      <c r="E359" s="2" t="s">
        <v>328</v>
      </c>
      <c r="G359" s="13">
        <f aca="true" t="shared" si="121" ref="G359:Q359">SUM(G360:G363)</f>
        <v>2538109294</v>
      </c>
      <c r="H359" s="13">
        <f t="shared" si="121"/>
        <v>2493335704</v>
      </c>
      <c r="I359" s="13">
        <f t="shared" si="121"/>
        <v>2728851196</v>
      </c>
      <c r="J359" s="13"/>
      <c r="K359" s="13">
        <f t="shared" si="121"/>
        <v>2686195602</v>
      </c>
      <c r="L359" s="13"/>
      <c r="M359" s="13">
        <f t="shared" si="121"/>
        <v>40668188</v>
      </c>
      <c r="N359" s="13"/>
      <c r="O359" s="13">
        <f t="shared" si="121"/>
        <v>14461738</v>
      </c>
      <c r="P359" s="13"/>
      <c r="Q359" s="13">
        <f t="shared" si="121"/>
        <v>6196900</v>
      </c>
      <c r="R359" s="26">
        <f>ROUND((M359/$G359)*1000,2)</f>
        <v>16.02</v>
      </c>
      <c r="S359" s="26">
        <f>ROUND((O359/$G359)*1000,2)</f>
        <v>5.7</v>
      </c>
      <c r="T359" s="26">
        <f>ROUND((Q359/H359)*1000,2)</f>
        <v>2.49</v>
      </c>
      <c r="U359" s="27">
        <f>SUM(R359:T359)</f>
        <v>24.21</v>
      </c>
      <c r="V359" s="28"/>
      <c r="W359" s="26">
        <f>ROUND((M359/$I359)*1000,2)</f>
        <v>14.9</v>
      </c>
      <c r="X359" s="26">
        <f>ROUND((O359/$I359)*1000,2)</f>
        <v>5.3</v>
      </c>
      <c r="Y359" s="26">
        <f>ROUND((Q359/K359)*1000,2)</f>
        <v>2.31</v>
      </c>
      <c r="Z359" s="26">
        <f>SUM(W359:Y359)</f>
        <v>22.509999999999998</v>
      </c>
      <c r="AA359" s="3"/>
      <c r="AB359" s="3"/>
    </row>
    <row r="360" spans="1:28" ht="15.75">
      <c r="A360" s="1">
        <v>7</v>
      </c>
      <c r="B360" s="1">
        <v>55</v>
      </c>
      <c r="C360" s="1">
        <v>534</v>
      </c>
      <c r="D360" s="1">
        <v>27</v>
      </c>
      <c r="F360" s="2" t="s">
        <v>329</v>
      </c>
      <c r="G360" s="13">
        <v>846344193</v>
      </c>
      <c r="H360" s="13">
        <v>837186893</v>
      </c>
      <c r="I360" s="13">
        <v>882373911</v>
      </c>
      <c r="J360" s="13"/>
      <c r="K360" s="13">
        <v>873117650</v>
      </c>
      <c r="L360" s="13"/>
      <c r="M360" s="13">
        <v>10578793</v>
      </c>
      <c r="N360" s="13"/>
      <c r="O360" s="13">
        <v>3483843</v>
      </c>
      <c r="P360" s="13"/>
      <c r="Q360" s="13">
        <v>2079827</v>
      </c>
      <c r="R360" s="26">
        <f>ROUND((M360/$G360)*1000,2)</f>
        <v>12.5</v>
      </c>
      <c r="S360" s="26">
        <f>ROUND((O360/$G360)*1000,2)</f>
        <v>4.12</v>
      </c>
      <c r="T360" s="26">
        <f>ROUND((Q360/H360)*1000,2)</f>
        <v>2.48</v>
      </c>
      <c r="U360" s="27">
        <f>SUM(R360:T360)</f>
        <v>19.1</v>
      </c>
      <c r="V360" s="28"/>
      <c r="W360" s="26">
        <f>ROUND((M360/$I360)*1000,2)</f>
        <v>11.99</v>
      </c>
      <c r="X360" s="26">
        <f>ROUND((O360/$I360)*1000,2)</f>
        <v>3.95</v>
      </c>
      <c r="Y360" s="26">
        <f>ROUND((Q360/K360)*1000,2)</f>
        <v>2.38</v>
      </c>
      <c r="Z360" s="26">
        <f>SUM(W360:Y360)</f>
        <v>18.32</v>
      </c>
      <c r="AA360" s="3"/>
      <c r="AB360" s="3"/>
    </row>
    <row r="361" spans="1:28" ht="15.75">
      <c r="A361" s="1">
        <v>7</v>
      </c>
      <c r="B361" s="1">
        <v>55</v>
      </c>
      <c r="C361" s="1">
        <v>534</v>
      </c>
      <c r="D361" s="1">
        <v>125</v>
      </c>
      <c r="F361" s="2" t="s">
        <v>330</v>
      </c>
      <c r="G361" s="13">
        <v>334109444</v>
      </c>
      <c r="H361" s="13">
        <v>327855244</v>
      </c>
      <c r="I361" s="13">
        <v>359708841</v>
      </c>
      <c r="J361" s="13"/>
      <c r="K361" s="13">
        <v>353379475</v>
      </c>
      <c r="L361" s="13"/>
      <c r="M361" s="13">
        <v>7047584</v>
      </c>
      <c r="N361" s="13"/>
      <c r="O361" s="13">
        <v>2074451</v>
      </c>
      <c r="P361" s="13"/>
      <c r="Q361" s="13">
        <v>769613</v>
      </c>
      <c r="R361" s="26">
        <f>ROUND((M361/$G361)*1000,2)</f>
        <v>21.09</v>
      </c>
      <c r="S361" s="26">
        <f>ROUND((O361/$G361)*1000,2)</f>
        <v>6.21</v>
      </c>
      <c r="T361" s="26">
        <f>ROUND((Q361/H361)*1000,2)</f>
        <v>2.35</v>
      </c>
      <c r="U361" s="27">
        <f>SUM(R361:T361)</f>
        <v>29.650000000000002</v>
      </c>
      <c r="V361" s="28"/>
      <c r="W361" s="26">
        <f>ROUND((M361/$I361)*1000,2)</f>
        <v>19.59</v>
      </c>
      <c r="X361" s="26">
        <f>ROUND((O361/$I361)*1000,2)</f>
        <v>5.77</v>
      </c>
      <c r="Y361" s="26">
        <f>ROUND((Q361/K361)*1000,2)</f>
        <v>2.18</v>
      </c>
      <c r="Z361" s="26">
        <f>SUM(W361:Y361)</f>
        <v>27.54</v>
      </c>
      <c r="AA361" s="3"/>
      <c r="AB361" s="3"/>
    </row>
    <row r="362" spans="1:28" ht="15.75">
      <c r="A362" s="1">
        <v>7</v>
      </c>
      <c r="B362" s="1">
        <v>55</v>
      </c>
      <c r="C362" s="1">
        <v>534</v>
      </c>
      <c r="D362" s="1">
        <v>443</v>
      </c>
      <c r="F362" s="2" t="s">
        <v>331</v>
      </c>
      <c r="G362" s="13">
        <v>849982037</v>
      </c>
      <c r="H362" s="13">
        <v>826386047</v>
      </c>
      <c r="I362" s="13">
        <v>924034098</v>
      </c>
      <c r="J362" s="13"/>
      <c r="K362" s="13">
        <v>903038446</v>
      </c>
      <c r="L362" s="13"/>
      <c r="M362" s="13">
        <v>13167558</v>
      </c>
      <c r="N362" s="13"/>
      <c r="O362" s="13">
        <v>6053693</v>
      </c>
      <c r="P362" s="13"/>
      <c r="Q362" s="13">
        <v>2079337</v>
      </c>
      <c r="R362" s="26">
        <f>ROUND((M362/$G362)*1000,2)</f>
        <v>15.49</v>
      </c>
      <c r="S362" s="26">
        <f>ROUND((O362/$G362)*1000,2)</f>
        <v>7.12</v>
      </c>
      <c r="T362" s="26">
        <f>ROUND((Q362/H362)*1000,2)</f>
        <v>2.52</v>
      </c>
      <c r="U362" s="27">
        <f>SUM(R362:T362)</f>
        <v>25.13</v>
      </c>
      <c r="V362" s="28"/>
      <c r="W362" s="26">
        <f>ROUND((M362/$I362)*1000,2)</f>
        <v>14.25</v>
      </c>
      <c r="X362" s="26">
        <f>ROUND((O362/$I362)*1000,2)</f>
        <v>6.55</v>
      </c>
      <c r="Y362" s="26">
        <f>ROUND((Q362/K362)*1000,2)</f>
        <v>2.3</v>
      </c>
      <c r="Z362" s="26">
        <f>SUM(W362:Y362)</f>
        <v>23.1</v>
      </c>
      <c r="AA362" s="3"/>
      <c r="AB362" s="3"/>
    </row>
    <row r="363" spans="1:28" ht="15.75">
      <c r="A363" s="1">
        <v>7</v>
      </c>
      <c r="B363" s="1">
        <v>55</v>
      </c>
      <c r="C363" s="1">
        <v>534</v>
      </c>
      <c r="D363" s="1">
        <v>479</v>
      </c>
      <c r="F363" s="2" t="s">
        <v>332</v>
      </c>
      <c r="G363" s="13">
        <v>507673620</v>
      </c>
      <c r="H363" s="13">
        <v>501907520</v>
      </c>
      <c r="I363" s="13">
        <v>562734346</v>
      </c>
      <c r="J363" s="13"/>
      <c r="K363" s="13">
        <v>556660031</v>
      </c>
      <c r="L363" s="13"/>
      <c r="M363" s="13">
        <v>9874253</v>
      </c>
      <c r="N363" s="13"/>
      <c r="O363" s="13">
        <v>2849751</v>
      </c>
      <c r="P363" s="13"/>
      <c r="Q363" s="13">
        <v>1268123</v>
      </c>
      <c r="R363" s="26">
        <f>ROUND((M363/$G363)*1000,2)</f>
        <v>19.45</v>
      </c>
      <c r="S363" s="26">
        <f>ROUND((O363/$G363)*1000,2)</f>
        <v>5.61</v>
      </c>
      <c r="T363" s="26">
        <f>ROUND((Q363/H363)*1000,2)</f>
        <v>2.53</v>
      </c>
      <c r="U363" s="27">
        <f>SUM(R363:T363)</f>
        <v>27.59</v>
      </c>
      <c r="V363" s="28"/>
      <c r="W363" s="26">
        <f>ROUND((M363/$I363)*1000,2)</f>
        <v>17.55</v>
      </c>
      <c r="X363" s="26">
        <f>ROUND((O363/$I363)*1000,2)</f>
        <v>5.06</v>
      </c>
      <c r="Y363" s="26">
        <f>ROUND((Q363/K363)*1000,2)</f>
        <v>2.28</v>
      </c>
      <c r="Z363" s="26">
        <f>SUM(W363:Y363)</f>
        <v>24.89</v>
      </c>
      <c r="AA363" s="3"/>
      <c r="AB363" s="3"/>
    </row>
    <row r="364" spans="7:28" ht="15.75">
      <c r="G364" s="13"/>
      <c r="H364" s="13"/>
      <c r="I364" s="13"/>
      <c r="J364" s="13"/>
      <c r="K364" s="13"/>
      <c r="L364" s="13"/>
      <c r="M364" s="13"/>
      <c r="N364" s="13"/>
      <c r="O364" s="13"/>
      <c r="P364" s="13"/>
      <c r="Q364" s="12"/>
      <c r="R364" s="26"/>
      <c r="S364" s="26"/>
      <c r="T364" s="26"/>
      <c r="U364" s="27"/>
      <c r="V364" s="28"/>
      <c r="W364" s="26"/>
      <c r="X364" s="26"/>
      <c r="Y364" s="26"/>
      <c r="Z364" s="26"/>
      <c r="AA364" s="3"/>
      <c r="AB364" s="3"/>
    </row>
    <row r="365" spans="1:28" ht="15.75">
      <c r="A365" s="1">
        <v>9</v>
      </c>
      <c r="B365" s="1">
        <v>6</v>
      </c>
      <c r="C365" s="1">
        <v>539</v>
      </c>
      <c r="D365" s="1">
        <v>539</v>
      </c>
      <c r="E365" s="2" t="s">
        <v>333</v>
      </c>
      <c r="G365" s="13">
        <v>126526334</v>
      </c>
      <c r="H365" s="13">
        <v>123490434</v>
      </c>
      <c r="I365" s="13">
        <v>128025975</v>
      </c>
      <c r="J365" s="13"/>
      <c r="K365" s="13">
        <v>125792423</v>
      </c>
      <c r="L365" s="13"/>
      <c r="M365" s="13">
        <v>1873805</v>
      </c>
      <c r="N365" s="13"/>
      <c r="O365" s="13">
        <v>1173790</v>
      </c>
      <c r="P365" s="13"/>
      <c r="Q365" s="13">
        <v>289392</v>
      </c>
      <c r="R365" s="26">
        <f>ROUND((M365/$G365)*1000,2)</f>
        <v>14.81</v>
      </c>
      <c r="S365" s="26">
        <f>ROUND((O365/$G365)*1000,2)</f>
        <v>9.28</v>
      </c>
      <c r="T365" s="26">
        <f>ROUND((Q365/H365)*1000,2)</f>
        <v>2.34</v>
      </c>
      <c r="U365" s="27">
        <f>SUM(R365:T365)</f>
        <v>26.43</v>
      </c>
      <c r="V365" s="28"/>
      <c r="W365" s="26">
        <f>ROUND((M365/$I365)*1000,2)</f>
        <v>14.64</v>
      </c>
      <c r="X365" s="26">
        <f>ROUND((O365/$I365)*1000,2)</f>
        <v>9.17</v>
      </c>
      <c r="Y365" s="26">
        <f>ROUND((Q365/K365)*1000,2)</f>
        <v>2.3</v>
      </c>
      <c r="Z365" s="26">
        <f>SUM(W365:Y365)</f>
        <v>26.110000000000003</v>
      </c>
      <c r="AA365" s="3"/>
      <c r="AB365" s="3"/>
    </row>
    <row r="366" spans="1:28" ht="15.75">
      <c r="A366" s="1">
        <v>1</v>
      </c>
      <c r="B366" s="1">
        <v>64</v>
      </c>
      <c r="C366" s="1">
        <v>543</v>
      </c>
      <c r="D366" s="1">
        <v>543</v>
      </c>
      <c r="E366" s="2" t="s">
        <v>334</v>
      </c>
      <c r="G366" s="13">
        <v>897408231</v>
      </c>
      <c r="H366" s="13">
        <v>889777831</v>
      </c>
      <c r="I366" s="13">
        <v>883743734</v>
      </c>
      <c r="J366" s="13"/>
      <c r="K366" s="13">
        <v>876280609</v>
      </c>
      <c r="L366" s="13"/>
      <c r="M366" s="13">
        <v>5362750</v>
      </c>
      <c r="N366" s="13"/>
      <c r="O366" s="13">
        <v>3908483</v>
      </c>
      <c r="P366" s="13"/>
      <c r="Q366" s="13">
        <v>2143358</v>
      </c>
      <c r="R366" s="26">
        <f>ROUND((M366/$G366)*1000,2)</f>
        <v>5.98</v>
      </c>
      <c r="S366" s="26">
        <f>ROUND((O366/$G366)*1000,2)-0.01</f>
        <v>4.3500000000000005</v>
      </c>
      <c r="T366" s="26">
        <f>ROUND((Q366/H366)*1000,2)</f>
        <v>2.41</v>
      </c>
      <c r="U366" s="27">
        <f>SUM(R366:T366)</f>
        <v>12.740000000000002</v>
      </c>
      <c r="V366" s="28"/>
      <c r="W366" s="26">
        <f>ROUND((M366/$I366)*1000,2)</f>
        <v>6.07</v>
      </c>
      <c r="X366" s="26">
        <f>ROUND((O366/$I366)*1000,2)</f>
        <v>4.42</v>
      </c>
      <c r="Y366" s="26">
        <f>ROUND((Q366/K366)*1000,2)</f>
        <v>2.45</v>
      </c>
      <c r="Z366" s="26">
        <f>SUM(W366:Y366)</f>
        <v>12.940000000000001</v>
      </c>
      <c r="AA366" s="3"/>
      <c r="AB366" s="3"/>
    </row>
    <row r="367" spans="1:28" ht="15.75">
      <c r="A367" s="1">
        <v>4</v>
      </c>
      <c r="B367" s="1">
        <v>23</v>
      </c>
      <c r="C367" s="1">
        <v>549</v>
      </c>
      <c r="D367" s="1">
        <v>549</v>
      </c>
      <c r="E367" s="2" t="s">
        <v>335</v>
      </c>
      <c r="G367" s="13">
        <v>89460322</v>
      </c>
      <c r="H367" s="13">
        <v>71066322</v>
      </c>
      <c r="I367" s="13">
        <v>64975403</v>
      </c>
      <c r="J367" s="13"/>
      <c r="K367" s="13">
        <v>61764127</v>
      </c>
      <c r="L367" s="13"/>
      <c r="M367" s="13">
        <v>1543406</v>
      </c>
      <c r="N367" s="13"/>
      <c r="O367" s="13">
        <v>533561</v>
      </c>
      <c r="P367" s="13"/>
      <c r="Q367" s="13">
        <v>176546</v>
      </c>
      <c r="R367" s="26">
        <f>ROUND((M367/$G367)*1000,2)</f>
        <v>17.25</v>
      </c>
      <c r="S367" s="26">
        <f>ROUND((O367/$G367)*1000,2)+0.01</f>
        <v>5.97</v>
      </c>
      <c r="T367" s="26">
        <f>ROUND((Q367/H367)*1000,2)</f>
        <v>2.48</v>
      </c>
      <c r="U367" s="27">
        <f>SUM(R367:T367)</f>
        <v>25.7</v>
      </c>
      <c r="V367" s="28"/>
      <c r="W367" s="26">
        <f>ROUND((M367/$I367)*1000,2)</f>
        <v>23.75</v>
      </c>
      <c r="X367" s="26">
        <f>ROUND((O367/$I367)*1000,2)</f>
        <v>8.21</v>
      </c>
      <c r="Y367" s="26">
        <f>ROUND((Q367/K367)*1000,2)</f>
        <v>2.86</v>
      </c>
      <c r="Z367" s="26">
        <f>SUM(W367:Y367)</f>
        <v>34.82</v>
      </c>
      <c r="AA367" s="3"/>
      <c r="AB367" s="3"/>
    </row>
    <row r="368" spans="1:28" ht="15.75">
      <c r="A368" s="1">
        <v>9</v>
      </c>
      <c r="B368" s="1">
        <v>24</v>
      </c>
      <c r="C368" s="1">
        <v>551</v>
      </c>
      <c r="D368" s="1">
        <v>551</v>
      </c>
      <c r="E368" s="2" t="s">
        <v>336</v>
      </c>
      <c r="G368" s="13">
        <v>226754076</v>
      </c>
      <c r="H368" s="13">
        <v>223107576</v>
      </c>
      <c r="I368" s="13">
        <v>223001726</v>
      </c>
      <c r="J368" s="13"/>
      <c r="K368" s="13">
        <v>220772167</v>
      </c>
      <c r="L368" s="13"/>
      <c r="M368" s="13">
        <v>1805956</v>
      </c>
      <c r="N368" s="13"/>
      <c r="O368" s="13">
        <v>2016208</v>
      </c>
      <c r="P368" s="13"/>
      <c r="Q368" s="13">
        <v>516289</v>
      </c>
      <c r="R368" s="26">
        <f>ROUND((M368/$G368)*1000,2)</f>
        <v>7.96</v>
      </c>
      <c r="S368" s="26">
        <f>ROUND((O368/$G368)*1000,2)+0.01</f>
        <v>8.9</v>
      </c>
      <c r="T368" s="26">
        <f>ROUND((Q368/H368)*1000,2)</f>
        <v>2.31</v>
      </c>
      <c r="U368" s="27">
        <f>SUM(R368:T368)</f>
        <v>19.169999999999998</v>
      </c>
      <c r="V368" s="28"/>
      <c r="W368" s="26">
        <f>ROUND((M368/$I368)*1000,2)</f>
        <v>8.1</v>
      </c>
      <c r="X368" s="26">
        <f>ROUND((O368/$I368)*1000,2)</f>
        <v>9.04</v>
      </c>
      <c r="Y368" s="26">
        <f>ROUND((Q368/K368)*1000,2)</f>
        <v>2.34</v>
      </c>
      <c r="Z368" s="26">
        <f>SUM(W368:Y368)</f>
        <v>19.48</v>
      </c>
      <c r="AA368" s="3"/>
      <c r="AB368" s="3"/>
    </row>
    <row r="369" spans="7:28" ht="15.75">
      <c r="G369" s="13"/>
      <c r="H369" s="13"/>
      <c r="I369" s="13"/>
      <c r="J369" s="13"/>
      <c r="K369" s="13"/>
      <c r="L369" s="13"/>
      <c r="M369" s="13"/>
      <c r="N369" s="13"/>
      <c r="O369" s="13"/>
      <c r="P369" s="13"/>
      <c r="Q369" s="13"/>
      <c r="R369" s="26"/>
      <c r="S369" s="26"/>
      <c r="T369" s="26"/>
      <c r="U369" s="27"/>
      <c r="V369" s="28"/>
      <c r="W369" s="26"/>
      <c r="X369" s="26"/>
      <c r="Y369" s="26"/>
      <c r="Z369" s="26"/>
      <c r="AA369" s="3"/>
      <c r="AB369" s="3"/>
    </row>
    <row r="370" spans="1:28" ht="15.75">
      <c r="A370" s="1">
        <v>4</v>
      </c>
      <c r="B370" s="1">
        <v>48</v>
      </c>
      <c r="C370" s="1">
        <v>553</v>
      </c>
      <c r="D370" s="1">
        <v>553</v>
      </c>
      <c r="E370" s="2" t="s">
        <v>337</v>
      </c>
      <c r="G370" s="13">
        <v>333199380</v>
      </c>
      <c r="H370" s="13">
        <v>331745080</v>
      </c>
      <c r="I370" s="13">
        <v>373727708</v>
      </c>
      <c r="J370" s="13"/>
      <c r="K370" s="13">
        <v>372041789</v>
      </c>
      <c r="L370" s="13"/>
      <c r="M370" s="13">
        <v>311527</v>
      </c>
      <c r="N370" s="13"/>
      <c r="O370" s="13">
        <v>3290535</v>
      </c>
      <c r="P370" s="13"/>
      <c r="Q370" s="13">
        <v>859043</v>
      </c>
      <c r="R370" s="26">
        <f>ROUND((M370/$G370)*1000,2)</f>
        <v>0.93</v>
      </c>
      <c r="S370" s="26">
        <f>ROUND((O370/$G370)*1000,2)</f>
        <v>9.88</v>
      </c>
      <c r="T370" s="26">
        <f>ROUND((Q370/H370)*1000,2)</f>
        <v>2.59</v>
      </c>
      <c r="U370" s="27">
        <f>SUM(R370:T370)</f>
        <v>13.4</v>
      </c>
      <c r="V370" s="28"/>
      <c r="W370" s="26">
        <f>ROUND((M370/$I370)*1000,2)</f>
        <v>0.83</v>
      </c>
      <c r="X370" s="26">
        <f>ROUND((O370/$I370)*1000,2)</f>
        <v>8.8</v>
      </c>
      <c r="Y370" s="26">
        <f>ROUND((Q370/K370)*1000,2)</f>
        <v>2.31</v>
      </c>
      <c r="Z370" s="26">
        <f>SUM(W370:Y370)</f>
        <v>11.940000000000001</v>
      </c>
      <c r="AA370" s="3"/>
      <c r="AB370" s="3"/>
    </row>
    <row r="371" spans="1:28" ht="15.75">
      <c r="A371" s="1">
        <v>5</v>
      </c>
      <c r="B371" s="1">
        <v>19</v>
      </c>
      <c r="C371" s="1">
        <v>555</v>
      </c>
      <c r="D371" s="1">
        <v>555</v>
      </c>
      <c r="E371" s="2" t="s">
        <v>202</v>
      </c>
      <c r="G371" s="13">
        <v>819615914</v>
      </c>
      <c r="H371" s="13">
        <v>785646814</v>
      </c>
      <c r="I371" s="13">
        <v>783962569</v>
      </c>
      <c r="J371" s="13"/>
      <c r="K371" s="13">
        <v>760964593</v>
      </c>
      <c r="L371" s="13"/>
      <c r="M371" s="13">
        <v>12185845</v>
      </c>
      <c r="N371" s="13"/>
      <c r="O371" s="13">
        <v>4100415</v>
      </c>
      <c r="P371" s="13"/>
      <c r="Q371" s="13">
        <v>1837922</v>
      </c>
      <c r="R371" s="26">
        <f>ROUND((M371/$G371)*1000,2)</f>
        <v>14.87</v>
      </c>
      <c r="S371" s="26">
        <f>ROUND((O371/$G371)*1000,2)</f>
        <v>5</v>
      </c>
      <c r="T371" s="26">
        <f>ROUND((Q371/H371)*1000,2)</f>
        <v>2.34</v>
      </c>
      <c r="U371" s="27">
        <f>SUM(R371:T371)</f>
        <v>22.209999999999997</v>
      </c>
      <c r="V371" s="28"/>
      <c r="W371" s="26">
        <f>ROUND((M371/$I371)*1000,2)</f>
        <v>15.54</v>
      </c>
      <c r="X371" s="26">
        <f>ROUND((O371/$I371)*1000,2)</f>
        <v>5.23</v>
      </c>
      <c r="Y371" s="26">
        <f>ROUND((Q371/K371)*1000,2)</f>
        <v>2.42</v>
      </c>
      <c r="Z371" s="26">
        <f>SUM(W371:Y371)</f>
        <v>23.189999999999998</v>
      </c>
      <c r="AA371" s="3"/>
      <c r="AB371" s="3"/>
    </row>
    <row r="372" spans="1:28" ht="15.75">
      <c r="A372" s="1">
        <v>4</v>
      </c>
      <c r="B372" s="1">
        <v>48</v>
      </c>
      <c r="C372" s="1">
        <v>559</v>
      </c>
      <c r="D372" s="1">
        <v>559</v>
      </c>
      <c r="E372" s="2" t="s">
        <v>294</v>
      </c>
      <c r="G372" s="13">
        <v>95226929</v>
      </c>
      <c r="H372" s="13">
        <v>89744229</v>
      </c>
      <c r="I372" s="13">
        <v>89808851</v>
      </c>
      <c r="J372" s="13"/>
      <c r="K372" s="13">
        <v>86282109</v>
      </c>
      <c r="L372" s="13"/>
      <c r="M372" s="13">
        <v>919433</v>
      </c>
      <c r="N372" s="13"/>
      <c r="O372" s="13">
        <v>612899</v>
      </c>
      <c r="P372" s="13"/>
      <c r="Q372" s="13">
        <v>216153</v>
      </c>
      <c r="R372" s="26">
        <f>ROUND((M372/$G372)*1000,2)</f>
        <v>9.66</v>
      </c>
      <c r="S372" s="26">
        <f>ROUND((O372/$G372)*1000,2)-0.01</f>
        <v>6.430000000000001</v>
      </c>
      <c r="T372" s="26">
        <f>ROUND((Q372/H372)*1000,2)</f>
        <v>2.41</v>
      </c>
      <c r="U372" s="27">
        <f>SUM(R372:T372)</f>
        <v>18.5</v>
      </c>
      <c r="V372" s="28"/>
      <c r="W372" s="26">
        <f>ROUND((M372/$I372)*1000,2)</f>
        <v>10.24</v>
      </c>
      <c r="X372" s="26">
        <f>ROUND((O372/$I372)*1000,2)</f>
        <v>6.82</v>
      </c>
      <c r="Y372" s="26">
        <f>ROUND((Q372/K372)*1000,2)</f>
        <v>2.51</v>
      </c>
      <c r="Z372" s="26">
        <f>SUM(W372:Y372)</f>
        <v>19.57</v>
      </c>
      <c r="AA372" s="3"/>
      <c r="AB372" s="3"/>
    </row>
    <row r="373" spans="1:28" ht="15.75">
      <c r="A373" s="1">
        <v>2</v>
      </c>
      <c r="B373" s="1">
        <v>29</v>
      </c>
      <c r="C373" s="1">
        <v>563</v>
      </c>
      <c r="D373" s="1">
        <v>563</v>
      </c>
      <c r="E373" s="2" t="s">
        <v>338</v>
      </c>
      <c r="G373" s="13">
        <v>174557972</v>
      </c>
      <c r="H373" s="13">
        <v>172598272</v>
      </c>
      <c r="I373" s="13">
        <v>167558770</v>
      </c>
      <c r="J373" s="13"/>
      <c r="K373" s="13">
        <v>165663715</v>
      </c>
      <c r="L373" s="13"/>
      <c r="M373" s="13">
        <v>2102831</v>
      </c>
      <c r="N373" s="13"/>
      <c r="O373" s="13">
        <v>1265760</v>
      </c>
      <c r="P373" s="13"/>
      <c r="Q373" s="13">
        <v>428422</v>
      </c>
      <c r="R373" s="26">
        <f>ROUND((M373/$G373)*1000,2)</f>
        <v>12.05</v>
      </c>
      <c r="S373" s="26">
        <f>ROUND((O373/$G373)*1000,2)</f>
        <v>7.25</v>
      </c>
      <c r="T373" s="26">
        <f>ROUND((Q373/H373)*1000,2)</f>
        <v>2.48</v>
      </c>
      <c r="U373" s="27">
        <f>SUM(R373:T373)</f>
        <v>21.78</v>
      </c>
      <c r="V373" s="28"/>
      <c r="W373" s="26">
        <f>ROUND((M373/$I373)*1000,2)</f>
        <v>12.55</v>
      </c>
      <c r="X373" s="26">
        <f>ROUND((O373/$I373)*1000,2)</f>
        <v>7.55</v>
      </c>
      <c r="Y373" s="26">
        <f>ROUND((Q373/K373)*1000,2)</f>
        <v>2.59</v>
      </c>
      <c r="Z373" s="26">
        <f>SUM(W373:Y373)</f>
        <v>22.69</v>
      </c>
      <c r="AA373" s="3"/>
      <c r="AB373" s="3"/>
    </row>
    <row r="374" spans="7:28" ht="15.75">
      <c r="G374" s="13"/>
      <c r="H374" s="13"/>
      <c r="I374" s="13"/>
      <c r="J374" s="13"/>
      <c r="K374" s="13"/>
      <c r="L374" s="13"/>
      <c r="M374" s="13"/>
      <c r="N374" s="13"/>
      <c r="O374" s="13"/>
      <c r="P374" s="13"/>
      <c r="Q374" s="13"/>
      <c r="R374" s="26"/>
      <c r="S374" s="26"/>
      <c r="T374" s="26"/>
      <c r="U374" s="27"/>
      <c r="V374" s="28"/>
      <c r="W374" s="26"/>
      <c r="X374" s="26"/>
      <c r="Y374" s="26"/>
      <c r="Z374" s="26"/>
      <c r="AA374" s="3"/>
      <c r="AB374" s="3"/>
    </row>
    <row r="375" spans="1:28" ht="15.75">
      <c r="A375" s="1">
        <v>3</v>
      </c>
      <c r="B375" s="1">
        <v>36</v>
      </c>
      <c r="C375" s="1">
        <v>568</v>
      </c>
      <c r="D375" s="1">
        <v>0</v>
      </c>
      <c r="E375" s="2" t="s">
        <v>339</v>
      </c>
      <c r="G375" s="13">
        <f aca="true" t="shared" si="122" ref="G375:Q375">SUM(G376:G380)</f>
        <v>992629396</v>
      </c>
      <c r="H375" s="13">
        <f t="shared" si="122"/>
        <v>932690552</v>
      </c>
      <c r="I375" s="13">
        <f t="shared" si="122"/>
        <v>951824936</v>
      </c>
      <c r="J375" s="13"/>
      <c r="K375" s="13">
        <f>SUM(K376:K380)</f>
        <v>918440449</v>
      </c>
      <c r="L375" s="13"/>
      <c r="M375" s="13">
        <f t="shared" si="122"/>
        <v>8533580</v>
      </c>
      <c r="N375" s="13"/>
      <c r="O375" s="13">
        <f t="shared" si="122"/>
        <v>10274267</v>
      </c>
      <c r="P375" s="13"/>
      <c r="Q375" s="13">
        <f t="shared" si="122"/>
        <v>2187458</v>
      </c>
      <c r="R375" s="26">
        <f aca="true" t="shared" si="123" ref="R375:R380">ROUND((M375/$G375)*1000,2)</f>
        <v>8.6</v>
      </c>
      <c r="S375" s="26">
        <f>ROUND((O375/$G375)*1000,2)</f>
        <v>10.35</v>
      </c>
      <c r="T375" s="26">
        <f aca="true" t="shared" si="124" ref="T375:T380">ROUND((Q375/H375)*1000,2)</f>
        <v>2.35</v>
      </c>
      <c r="U375" s="27">
        <f aca="true" t="shared" si="125" ref="U375:U380">SUM(R375:T375)</f>
        <v>21.3</v>
      </c>
      <c r="V375" s="28"/>
      <c r="W375" s="26">
        <f aca="true" t="shared" si="126" ref="W375:W380">ROUND((M375/$I375)*1000,2)</f>
        <v>8.97</v>
      </c>
      <c r="X375" s="26">
        <f aca="true" t="shared" si="127" ref="X375:X380">ROUND((O375/$I375)*1000,2)</f>
        <v>10.79</v>
      </c>
      <c r="Y375" s="26">
        <f aca="true" t="shared" si="128" ref="Y375:Y380">ROUND((Q375/K375)*1000,2)</f>
        <v>2.38</v>
      </c>
      <c r="Z375" s="26">
        <f aca="true" t="shared" si="129" ref="Z375:Z380">SUM(W375:Y375)</f>
        <v>22.139999999999997</v>
      </c>
      <c r="AA375" s="3"/>
      <c r="AB375" s="3"/>
    </row>
    <row r="376" spans="1:28" ht="15.75">
      <c r="A376" s="1">
        <v>3</v>
      </c>
      <c r="B376" s="1">
        <v>36</v>
      </c>
      <c r="C376" s="1">
        <v>568</v>
      </c>
      <c r="D376" s="1">
        <v>83</v>
      </c>
      <c r="F376" s="2" t="s">
        <v>340</v>
      </c>
      <c r="G376" s="13">
        <v>317800836</v>
      </c>
      <c r="H376" s="13">
        <v>314548692</v>
      </c>
      <c r="I376" s="13">
        <v>320404198</v>
      </c>
      <c r="J376" s="13"/>
      <c r="K376" s="13">
        <v>317215886</v>
      </c>
      <c r="L376" s="13"/>
      <c r="M376" s="13">
        <v>2325553</v>
      </c>
      <c r="N376" s="13"/>
      <c r="O376" s="13">
        <v>2538344</v>
      </c>
      <c r="P376" s="13"/>
      <c r="Q376" s="13">
        <v>784828</v>
      </c>
      <c r="R376" s="26">
        <f t="shared" si="123"/>
        <v>7.32</v>
      </c>
      <c r="S376" s="26">
        <f>ROUND((O376/$G376)*1000,2)-0.01</f>
        <v>7.98</v>
      </c>
      <c r="T376" s="26">
        <f t="shared" si="124"/>
        <v>2.5</v>
      </c>
      <c r="U376" s="27">
        <f t="shared" si="125"/>
        <v>17.8</v>
      </c>
      <c r="V376" s="28"/>
      <c r="W376" s="26">
        <f t="shared" si="126"/>
        <v>7.26</v>
      </c>
      <c r="X376" s="26">
        <f t="shared" si="127"/>
        <v>7.92</v>
      </c>
      <c r="Y376" s="26">
        <f t="shared" si="128"/>
        <v>2.47</v>
      </c>
      <c r="Z376" s="26">
        <f t="shared" si="129"/>
        <v>17.65</v>
      </c>
      <c r="AA376" s="3"/>
      <c r="AB376" s="3"/>
    </row>
    <row r="377" spans="1:28" ht="15.75">
      <c r="A377" s="1">
        <v>3</v>
      </c>
      <c r="B377" s="1">
        <v>36</v>
      </c>
      <c r="C377" s="1">
        <v>568</v>
      </c>
      <c r="D377" s="1">
        <v>119</v>
      </c>
      <c r="F377" s="2" t="s">
        <v>341</v>
      </c>
      <c r="G377" s="13">
        <v>84629156</v>
      </c>
      <c r="H377" s="13">
        <v>72002156</v>
      </c>
      <c r="I377" s="13">
        <v>80125249</v>
      </c>
      <c r="J377" s="13"/>
      <c r="K377" s="13">
        <v>73684899</v>
      </c>
      <c r="L377" s="13"/>
      <c r="M377" s="13">
        <v>981288</v>
      </c>
      <c r="N377" s="13"/>
      <c r="O377" s="13">
        <v>845026</v>
      </c>
      <c r="P377" s="13"/>
      <c r="Q377" s="13">
        <v>186469</v>
      </c>
      <c r="R377" s="26">
        <f t="shared" si="123"/>
        <v>11.6</v>
      </c>
      <c r="S377" s="26">
        <f>ROUND((O377/$G377)*1000,2)-0.01</f>
        <v>9.98</v>
      </c>
      <c r="T377" s="26">
        <f t="shared" si="124"/>
        <v>2.59</v>
      </c>
      <c r="U377" s="27">
        <f t="shared" si="125"/>
        <v>24.169999999999998</v>
      </c>
      <c r="V377" s="28"/>
      <c r="W377" s="26">
        <f t="shared" si="126"/>
        <v>12.25</v>
      </c>
      <c r="X377" s="26">
        <f t="shared" si="127"/>
        <v>10.55</v>
      </c>
      <c r="Y377" s="26">
        <f t="shared" si="128"/>
        <v>2.53</v>
      </c>
      <c r="Z377" s="26">
        <f t="shared" si="129"/>
        <v>25.330000000000002</v>
      </c>
      <c r="AA377" s="3"/>
      <c r="AB377" s="3"/>
    </row>
    <row r="378" spans="1:28" ht="15.75">
      <c r="A378" s="1">
        <v>3</v>
      </c>
      <c r="B378" s="1">
        <v>36</v>
      </c>
      <c r="C378" s="1">
        <v>568</v>
      </c>
      <c r="D378" s="1">
        <v>275</v>
      </c>
      <c r="F378" s="2" t="s">
        <v>342</v>
      </c>
      <c r="G378" s="13">
        <v>125935642</v>
      </c>
      <c r="H378" s="13">
        <v>120330142</v>
      </c>
      <c r="I378" s="13">
        <v>118962432</v>
      </c>
      <c r="J378" s="13"/>
      <c r="K378" s="13">
        <v>115974398</v>
      </c>
      <c r="L378" s="13"/>
      <c r="M378" s="13">
        <v>1474861</v>
      </c>
      <c r="N378" s="13"/>
      <c r="O378" s="13">
        <v>779392</v>
      </c>
      <c r="P378" s="13"/>
      <c r="Q378" s="13">
        <v>297210</v>
      </c>
      <c r="R378" s="26">
        <f t="shared" si="123"/>
        <v>11.71</v>
      </c>
      <c r="S378" s="26">
        <f>ROUND((O378/$G378)*1000,2)</f>
        <v>6.19</v>
      </c>
      <c r="T378" s="26">
        <f t="shared" si="124"/>
        <v>2.47</v>
      </c>
      <c r="U378" s="27">
        <f t="shared" si="125"/>
        <v>20.37</v>
      </c>
      <c r="V378" s="28"/>
      <c r="W378" s="26">
        <f t="shared" si="126"/>
        <v>12.4</v>
      </c>
      <c r="X378" s="26">
        <f t="shared" si="127"/>
        <v>6.55</v>
      </c>
      <c r="Y378" s="26">
        <f t="shared" si="128"/>
        <v>2.56</v>
      </c>
      <c r="Z378" s="26">
        <f t="shared" si="129"/>
        <v>21.509999999999998</v>
      </c>
      <c r="AA378" s="3"/>
      <c r="AB378" s="3"/>
    </row>
    <row r="379" spans="1:28" ht="15.75">
      <c r="A379" s="1">
        <v>3</v>
      </c>
      <c r="B379" s="1">
        <v>36</v>
      </c>
      <c r="C379" s="1">
        <v>568</v>
      </c>
      <c r="D379" s="1">
        <v>287</v>
      </c>
      <c r="F379" s="2" t="s">
        <v>343</v>
      </c>
      <c r="G379" s="13">
        <v>267893565</v>
      </c>
      <c r="H379" s="13">
        <v>251639965</v>
      </c>
      <c r="I379" s="13">
        <v>255615191</v>
      </c>
      <c r="J379" s="13"/>
      <c r="K379" s="13">
        <v>246179049</v>
      </c>
      <c r="L379" s="13"/>
      <c r="M379" s="13">
        <v>2017952</v>
      </c>
      <c r="N379" s="13"/>
      <c r="O379" s="13">
        <v>3677817</v>
      </c>
      <c r="P379" s="13"/>
      <c r="Q379" s="13">
        <v>538158</v>
      </c>
      <c r="R379" s="26">
        <f t="shared" si="123"/>
        <v>7.53</v>
      </c>
      <c r="S379" s="26">
        <f>ROUND((O379/$G379)*1000,2)</f>
        <v>13.73</v>
      </c>
      <c r="T379" s="26">
        <f t="shared" si="124"/>
        <v>2.14</v>
      </c>
      <c r="U379" s="27">
        <f t="shared" si="125"/>
        <v>23.400000000000002</v>
      </c>
      <c r="V379" s="28"/>
      <c r="W379" s="26">
        <f t="shared" si="126"/>
        <v>7.89</v>
      </c>
      <c r="X379" s="26">
        <f t="shared" si="127"/>
        <v>14.39</v>
      </c>
      <c r="Y379" s="26">
        <f t="shared" si="128"/>
        <v>2.19</v>
      </c>
      <c r="Z379" s="26">
        <f t="shared" si="129"/>
        <v>24.470000000000002</v>
      </c>
      <c r="AA379" s="3"/>
      <c r="AB379" s="3"/>
    </row>
    <row r="380" spans="1:28" ht="15.75">
      <c r="A380" s="1">
        <v>3</v>
      </c>
      <c r="B380" s="1">
        <v>36</v>
      </c>
      <c r="C380" s="1">
        <v>568</v>
      </c>
      <c r="D380" s="1">
        <v>567</v>
      </c>
      <c r="F380" s="2" t="s">
        <v>344</v>
      </c>
      <c r="G380" s="13">
        <v>196370197</v>
      </c>
      <c r="H380" s="13">
        <v>174169597</v>
      </c>
      <c r="I380" s="13">
        <v>176717866</v>
      </c>
      <c r="J380" s="13"/>
      <c r="K380" s="13">
        <v>165386217</v>
      </c>
      <c r="L380" s="13"/>
      <c r="M380" s="13">
        <v>1733926</v>
      </c>
      <c r="N380" s="13"/>
      <c r="O380" s="13">
        <v>2433688</v>
      </c>
      <c r="P380" s="13"/>
      <c r="Q380" s="13">
        <v>380793</v>
      </c>
      <c r="R380" s="26">
        <f t="shared" si="123"/>
        <v>8.83</v>
      </c>
      <c r="S380" s="26">
        <f>ROUND((O380/$G380)*1000,2)</f>
        <v>12.39</v>
      </c>
      <c r="T380" s="26">
        <f t="shared" si="124"/>
        <v>2.19</v>
      </c>
      <c r="U380" s="27">
        <f t="shared" si="125"/>
        <v>23.41</v>
      </c>
      <c r="V380" s="28"/>
      <c r="W380" s="26">
        <f t="shared" si="126"/>
        <v>9.81</v>
      </c>
      <c r="X380" s="26">
        <f t="shared" si="127"/>
        <v>13.77</v>
      </c>
      <c r="Y380" s="26">
        <f t="shared" si="128"/>
        <v>2.3</v>
      </c>
      <c r="Z380" s="26">
        <f t="shared" si="129"/>
        <v>25.88</v>
      </c>
      <c r="AA380" s="3"/>
      <c r="AB380" s="3"/>
    </row>
    <row r="381" spans="7:28" ht="15.75">
      <c r="G381" s="13"/>
      <c r="H381" s="13"/>
      <c r="I381" s="13"/>
      <c r="J381" s="13"/>
      <c r="K381" s="13"/>
      <c r="L381" s="13"/>
      <c r="M381" s="13"/>
      <c r="N381" s="13"/>
      <c r="O381" s="13"/>
      <c r="P381" s="13"/>
      <c r="Q381" s="13"/>
      <c r="R381" s="26"/>
      <c r="S381" s="26"/>
      <c r="T381" s="26"/>
      <c r="U381" s="27"/>
      <c r="V381" s="28"/>
      <c r="W381" s="26"/>
      <c r="X381" s="26"/>
      <c r="Y381" s="26"/>
      <c r="Z381" s="26"/>
      <c r="AA381" s="3"/>
      <c r="AB381" s="3"/>
    </row>
    <row r="382" spans="5:28" s="4" customFormat="1" ht="20.25">
      <c r="E382" s="33" t="s">
        <v>345</v>
      </c>
      <c r="F382" s="33"/>
      <c r="G382" s="34">
        <f>SUM(G383:G384)</f>
        <v>538415239</v>
      </c>
      <c r="H382" s="34">
        <f aca="true" t="shared" si="130" ref="H382:Q382">SUM(H383:H384)</f>
        <v>531798339</v>
      </c>
      <c r="I382" s="34">
        <f t="shared" si="130"/>
        <v>519002505</v>
      </c>
      <c r="J382" s="34"/>
      <c r="K382" s="34">
        <f t="shared" si="130"/>
        <v>512639112</v>
      </c>
      <c r="L382" s="34"/>
      <c r="M382" s="34">
        <f t="shared" si="130"/>
        <v>8013354</v>
      </c>
      <c r="N382" s="34"/>
      <c r="O382" s="34">
        <f t="shared" si="130"/>
        <v>4573776</v>
      </c>
      <c r="P382" s="34"/>
      <c r="Q382" s="34">
        <f t="shared" si="130"/>
        <v>1209642</v>
      </c>
      <c r="R382" s="27">
        <f>ROUND((M382/$G382)*1000,2)</f>
        <v>14.88</v>
      </c>
      <c r="S382" s="27">
        <f>ROUND((O382/$G382)*1000,2)</f>
        <v>8.49</v>
      </c>
      <c r="T382" s="27">
        <f>ROUND((Q382/H382)*1000,2)</f>
        <v>2.27</v>
      </c>
      <c r="U382" s="27">
        <f>SUM(R382:T382)</f>
        <v>25.64</v>
      </c>
      <c r="V382" s="35"/>
      <c r="W382" s="27">
        <f>ROUND((M382/$I382)*1000,2)</f>
        <v>15.44</v>
      </c>
      <c r="X382" s="27">
        <f>ROUND((O382/$I382)*1000,2)</f>
        <v>8.81</v>
      </c>
      <c r="Y382" s="27">
        <f>ROUND((Q382/K382)*1000,2)</f>
        <v>2.36</v>
      </c>
      <c r="Z382" s="27">
        <f>SUM(W382:Y382)</f>
        <v>26.61</v>
      </c>
      <c r="AA382" s="43"/>
      <c r="AB382" s="43"/>
    </row>
    <row r="383" spans="5:28" ht="15.75">
      <c r="E383" s="44"/>
      <c r="F383" s="2" t="s">
        <v>346</v>
      </c>
      <c r="G383" s="13">
        <v>168664550</v>
      </c>
      <c r="H383" s="13">
        <v>166835150</v>
      </c>
      <c r="I383" s="13">
        <v>164370603</v>
      </c>
      <c r="J383" s="13"/>
      <c r="K383" s="13">
        <v>162356853</v>
      </c>
      <c r="L383" s="13"/>
      <c r="M383" s="13">
        <v>2272930</v>
      </c>
      <c r="N383" s="13"/>
      <c r="O383" s="13">
        <v>1616341</v>
      </c>
      <c r="P383" s="13"/>
      <c r="Q383" s="13">
        <v>378849</v>
      </c>
      <c r="R383" s="26">
        <f>ROUND((M383/$G383)*1000,2)</f>
        <v>13.48</v>
      </c>
      <c r="S383" s="26">
        <f>ROUND((O383/$G383)*1000,2)</f>
        <v>9.58</v>
      </c>
      <c r="T383" s="26">
        <f>ROUND((Q383/H383)*1000,2)</f>
        <v>2.27</v>
      </c>
      <c r="U383" s="27">
        <f>SUM(R383:T383)</f>
        <v>25.330000000000002</v>
      </c>
      <c r="V383" s="28"/>
      <c r="W383" s="26">
        <f>ROUND((M383/$I383)*1000,2)</f>
        <v>13.83</v>
      </c>
      <c r="X383" s="26">
        <f>ROUND((O383/$I383)*1000,2)</f>
        <v>9.83</v>
      </c>
      <c r="Y383" s="26">
        <f>ROUND((Q383/K383)*1000,2)</f>
        <v>2.33</v>
      </c>
      <c r="Z383" s="26">
        <f>SUM(W383:Y383)</f>
        <v>25.990000000000002</v>
      </c>
      <c r="AA383" s="3"/>
      <c r="AB383" s="3"/>
    </row>
    <row r="384" spans="1:28" ht="15.75">
      <c r="A384" s="1">
        <v>5</v>
      </c>
      <c r="B384" s="1">
        <v>63</v>
      </c>
      <c r="C384" s="1">
        <v>571</v>
      </c>
      <c r="D384" s="1">
        <v>571</v>
      </c>
      <c r="E384" s="44"/>
      <c r="F384" s="2" t="s">
        <v>347</v>
      </c>
      <c r="G384" s="13">
        <v>369750689</v>
      </c>
      <c r="H384" s="13">
        <v>364963189</v>
      </c>
      <c r="I384" s="13">
        <v>354631902</v>
      </c>
      <c r="J384" s="13"/>
      <c r="K384" s="13">
        <v>350282259</v>
      </c>
      <c r="L384" s="13"/>
      <c r="M384" s="13">
        <v>5740424</v>
      </c>
      <c r="N384" s="13"/>
      <c r="O384" s="13">
        <v>2957435</v>
      </c>
      <c r="P384" s="13"/>
      <c r="Q384" s="13">
        <v>830793</v>
      </c>
      <c r="R384" s="26">
        <f>ROUND((M384/$G384)*1000,2)</f>
        <v>15.53</v>
      </c>
      <c r="S384" s="26">
        <f>ROUND((O384/$G384)*1000,2)-0.01</f>
        <v>7.99</v>
      </c>
      <c r="T384" s="26">
        <f>ROUND((Q384/H384)*1000,2)</f>
        <v>2.28</v>
      </c>
      <c r="U384" s="27">
        <f>SUM(R384:T384)</f>
        <v>25.8</v>
      </c>
      <c r="V384" s="28"/>
      <c r="W384" s="26">
        <f>ROUND((M384/$I384)*1000,2)</f>
        <v>16.19</v>
      </c>
      <c r="X384" s="26">
        <f>ROUND((O384/$I384)*1000,2)</f>
        <v>8.34</v>
      </c>
      <c r="Y384" s="26">
        <f>ROUND((Q384/K384)*1000,2)</f>
        <v>2.37</v>
      </c>
      <c r="Z384" s="26">
        <f>SUM(W384:Y384)</f>
        <v>26.900000000000002</v>
      </c>
      <c r="AA384" s="3"/>
      <c r="AB384" s="3"/>
    </row>
    <row r="385" spans="7:28" ht="15.75">
      <c r="G385" s="13"/>
      <c r="H385" s="13"/>
      <c r="I385" s="13"/>
      <c r="J385" s="13"/>
      <c r="K385" s="13"/>
      <c r="L385" s="13"/>
      <c r="M385" s="13"/>
      <c r="N385" s="13"/>
      <c r="O385" s="13"/>
      <c r="P385" s="13"/>
      <c r="Q385" s="12"/>
      <c r="R385" s="26"/>
      <c r="S385" s="26"/>
      <c r="T385" s="26"/>
      <c r="U385" s="27"/>
      <c r="V385" s="28"/>
      <c r="W385" s="26"/>
      <c r="X385" s="26"/>
      <c r="Y385" s="26"/>
      <c r="Z385" s="26"/>
      <c r="AA385" s="3"/>
      <c r="AB385" s="3"/>
    </row>
    <row r="386" spans="1:28" ht="15.75">
      <c r="A386" s="1">
        <v>2</v>
      </c>
      <c r="B386" s="1">
        <v>38</v>
      </c>
      <c r="C386" s="1">
        <v>573</v>
      </c>
      <c r="D386" s="1">
        <v>573</v>
      </c>
      <c r="E386" s="2" t="s">
        <v>348</v>
      </c>
      <c r="G386" s="13">
        <v>280109475</v>
      </c>
      <c r="H386" s="13">
        <v>269561475</v>
      </c>
      <c r="I386" s="13">
        <v>266345960</v>
      </c>
      <c r="J386" s="13"/>
      <c r="K386" s="13">
        <v>258148683</v>
      </c>
      <c r="L386" s="13"/>
      <c r="M386" s="13">
        <v>4687292</v>
      </c>
      <c r="N386" s="13"/>
      <c r="O386" s="13">
        <v>3226435</v>
      </c>
      <c r="P386" s="13"/>
      <c r="Q386" s="13">
        <v>627445</v>
      </c>
      <c r="R386" s="26">
        <f>ROUND((M386/$G386)*1000,2)</f>
        <v>16.73</v>
      </c>
      <c r="S386" s="26">
        <f>ROUND((O386/$G386)*1000,2)</f>
        <v>11.52</v>
      </c>
      <c r="T386" s="26">
        <f>ROUND((Q386/H386)*1000,2)</f>
        <v>2.33</v>
      </c>
      <c r="U386" s="27">
        <f>SUM(R386:T386)</f>
        <v>30.58</v>
      </c>
      <c r="V386" s="28"/>
      <c r="W386" s="26">
        <f>ROUND((M386/$I386)*1000,2)</f>
        <v>17.6</v>
      </c>
      <c r="X386" s="26">
        <f>ROUND((O386/$I386)*1000,2)</f>
        <v>12.11</v>
      </c>
      <c r="Y386" s="26">
        <f>ROUND((Q386/K386)*1000,2)</f>
        <v>2.43</v>
      </c>
      <c r="Z386" s="26">
        <f>SUM(W386:Y386)</f>
        <v>32.14</v>
      </c>
      <c r="AA386" s="3"/>
      <c r="AB386" s="3"/>
    </row>
    <row r="387" spans="1:28" ht="15.75">
      <c r="A387" s="1">
        <v>7</v>
      </c>
      <c r="B387" s="1">
        <v>28</v>
      </c>
      <c r="C387" s="1">
        <v>575</v>
      </c>
      <c r="D387" s="1">
        <v>575</v>
      </c>
      <c r="E387" s="2" t="s">
        <v>349</v>
      </c>
      <c r="G387" s="13">
        <v>2091975160</v>
      </c>
      <c r="H387" s="13">
        <v>2075387160</v>
      </c>
      <c r="I387" s="13">
        <v>2288244882</v>
      </c>
      <c r="J387" s="13"/>
      <c r="K387" s="13">
        <v>2271262834</v>
      </c>
      <c r="L387" s="13"/>
      <c r="M387" s="13">
        <v>34736985</v>
      </c>
      <c r="N387" s="13"/>
      <c r="O387" s="13">
        <v>10363749</v>
      </c>
      <c r="P387" s="13"/>
      <c r="Q387" s="13">
        <v>5066196</v>
      </c>
      <c r="R387" s="26">
        <f>ROUND((M387/$G387)*1000,2)</f>
        <v>16.6</v>
      </c>
      <c r="S387" s="26">
        <f>ROUND((O387/$G387)*1000,2)+0.01</f>
        <v>4.96</v>
      </c>
      <c r="T387" s="26">
        <f>ROUND((Q387/H387)*1000,2)</f>
        <v>2.44</v>
      </c>
      <c r="U387" s="27">
        <f>SUM(R387:T387)</f>
        <v>24.000000000000004</v>
      </c>
      <c r="V387" s="28"/>
      <c r="W387" s="26">
        <f>ROUND((M387/$I387)*1000,2)</f>
        <v>15.18</v>
      </c>
      <c r="X387" s="26">
        <f>ROUND((O387/$I387)*1000,2)</f>
        <v>4.53</v>
      </c>
      <c r="Y387" s="26">
        <f>ROUND((Q387/K387)*1000,2)</f>
        <v>2.23</v>
      </c>
      <c r="Z387" s="26">
        <f>SUM(W387:Y387)</f>
        <v>21.94</v>
      </c>
      <c r="AA387" s="3"/>
      <c r="AB387" s="3"/>
    </row>
    <row r="388" spans="1:28" ht="15.75">
      <c r="A388" s="1">
        <v>5</v>
      </c>
      <c r="B388" s="1">
        <v>24</v>
      </c>
      <c r="C388" s="1">
        <v>579</v>
      </c>
      <c r="D388" s="1">
        <v>579</v>
      </c>
      <c r="E388" s="2" t="s">
        <v>350</v>
      </c>
      <c r="G388" s="13">
        <v>24427256</v>
      </c>
      <c r="H388" s="13">
        <v>23805056</v>
      </c>
      <c r="I388" s="13">
        <v>25785549</v>
      </c>
      <c r="J388" s="13"/>
      <c r="K388" s="13">
        <v>25359464</v>
      </c>
      <c r="L388" s="13"/>
      <c r="M388" s="13">
        <v>221333</v>
      </c>
      <c r="N388" s="13"/>
      <c r="O388" s="13">
        <v>69665</v>
      </c>
      <c r="P388" s="13"/>
      <c r="Q388" s="13">
        <v>64204</v>
      </c>
      <c r="R388" s="26">
        <f>ROUND((M388/$G388)*1000,2)</f>
        <v>9.06</v>
      </c>
      <c r="S388" s="26">
        <f>ROUND((O388/$G388)*1000,2)</f>
        <v>2.85</v>
      </c>
      <c r="T388" s="26">
        <f>ROUND((Q388/H388)*1000,2)</f>
        <v>2.7</v>
      </c>
      <c r="U388" s="27">
        <f>SUM(R388:T388)</f>
        <v>14.61</v>
      </c>
      <c r="V388" s="28"/>
      <c r="W388" s="26">
        <f>ROUND((M388/$I388)*1000,2)</f>
        <v>8.58</v>
      </c>
      <c r="X388" s="26">
        <f>ROUND((O388/$I388)*1000,2)</f>
        <v>2.7</v>
      </c>
      <c r="Y388" s="26">
        <f>ROUND((Q388/K388)*1000,2)</f>
        <v>2.53</v>
      </c>
      <c r="Z388" s="26">
        <f>SUM(W388:Y388)</f>
        <v>13.81</v>
      </c>
      <c r="AA388" s="3"/>
      <c r="AB388" s="3"/>
    </row>
    <row r="389" spans="1:28" ht="26.25" customHeight="1">
      <c r="A389" s="1">
        <v>7</v>
      </c>
      <c r="B389" s="1">
        <v>21</v>
      </c>
      <c r="C389" s="1">
        <v>581</v>
      </c>
      <c r="D389" s="1">
        <v>0</v>
      </c>
      <c r="E389" s="2" t="s">
        <v>351</v>
      </c>
      <c r="G389" s="39">
        <f>SUM(G390:G393)</f>
        <v>2192919570</v>
      </c>
      <c r="H389" s="39" t="s">
        <v>127</v>
      </c>
      <c r="I389" s="39">
        <f>SUM(I390:I393)</f>
        <v>2273426875</v>
      </c>
      <c r="J389" s="39"/>
      <c r="K389" s="39" t="s">
        <v>127</v>
      </c>
      <c r="L389" s="39"/>
      <c r="M389" s="39">
        <f>SUM(M390:M393)</f>
        <v>16103829</v>
      </c>
      <c r="N389" s="39"/>
      <c r="O389" s="39" t="s">
        <v>129</v>
      </c>
      <c r="P389" s="39"/>
      <c r="Q389" s="39" t="s">
        <v>128</v>
      </c>
      <c r="R389" s="26" t="s">
        <v>130</v>
      </c>
      <c r="S389" s="26" t="s">
        <v>130</v>
      </c>
      <c r="T389" s="26" t="s">
        <v>130</v>
      </c>
      <c r="U389" s="27" t="s">
        <v>130</v>
      </c>
      <c r="V389" s="28"/>
      <c r="W389" s="26" t="s">
        <v>130</v>
      </c>
      <c r="X389" s="26" t="s">
        <v>130</v>
      </c>
      <c r="Y389" s="26" t="s">
        <v>130</v>
      </c>
      <c r="Z389" s="26" t="s">
        <v>130</v>
      </c>
      <c r="AA389" s="3"/>
      <c r="AB389" s="3"/>
    </row>
    <row r="390" spans="1:28" ht="15.75">
      <c r="A390" s="1">
        <v>7</v>
      </c>
      <c r="B390" s="1">
        <v>21</v>
      </c>
      <c r="C390" s="1">
        <v>581</v>
      </c>
      <c r="D390" s="1">
        <v>225</v>
      </c>
      <c r="F390" s="2" t="s">
        <v>176</v>
      </c>
      <c r="G390" s="39">
        <v>904034117</v>
      </c>
      <c r="H390" s="39" t="s">
        <v>127</v>
      </c>
      <c r="I390" s="39">
        <v>984518571</v>
      </c>
      <c r="J390" s="39"/>
      <c r="K390" s="39" t="s">
        <v>127</v>
      </c>
      <c r="L390" s="45"/>
      <c r="M390" s="45">
        <v>7154043</v>
      </c>
      <c r="N390" s="45"/>
      <c r="O390" s="39" t="s">
        <v>129</v>
      </c>
      <c r="P390" s="39"/>
      <c r="Q390" s="39" t="s">
        <v>128</v>
      </c>
      <c r="R390" s="26" t="s">
        <v>130</v>
      </c>
      <c r="S390" s="26" t="s">
        <v>130</v>
      </c>
      <c r="T390" s="26" t="s">
        <v>130</v>
      </c>
      <c r="U390" s="27" t="s">
        <v>130</v>
      </c>
      <c r="V390" s="28"/>
      <c r="W390" s="26" t="s">
        <v>130</v>
      </c>
      <c r="X390" s="26" t="s">
        <v>130</v>
      </c>
      <c r="Y390" s="26" t="s">
        <v>130</v>
      </c>
      <c r="Z390" s="26" t="s">
        <v>130</v>
      </c>
      <c r="AA390" s="3"/>
      <c r="AB390" s="3"/>
    </row>
    <row r="391" spans="1:28" ht="15.75">
      <c r="A391" s="1">
        <v>7</v>
      </c>
      <c r="B391" s="1">
        <v>21</v>
      </c>
      <c r="C391" s="1">
        <v>581</v>
      </c>
      <c r="D391" s="1">
        <v>227</v>
      </c>
      <c r="F391" s="2" t="s">
        <v>177</v>
      </c>
      <c r="G391" s="39">
        <v>116720780</v>
      </c>
      <c r="H391" s="39" t="s">
        <v>127</v>
      </c>
      <c r="I391" s="39">
        <v>123277715</v>
      </c>
      <c r="J391" s="39"/>
      <c r="K391" s="39" t="s">
        <v>127</v>
      </c>
      <c r="L391" s="45"/>
      <c r="M391" s="45">
        <v>1105070</v>
      </c>
      <c r="N391" s="45"/>
      <c r="O391" s="39" t="s">
        <v>129</v>
      </c>
      <c r="P391" s="39"/>
      <c r="Q391" s="39" t="s">
        <v>128</v>
      </c>
      <c r="R391" s="26" t="s">
        <v>130</v>
      </c>
      <c r="S391" s="26" t="s">
        <v>130</v>
      </c>
      <c r="T391" s="26" t="s">
        <v>130</v>
      </c>
      <c r="U391" s="27" t="s">
        <v>130</v>
      </c>
      <c r="V391" s="28"/>
      <c r="W391" s="26" t="s">
        <v>130</v>
      </c>
      <c r="X391" s="26" t="s">
        <v>130</v>
      </c>
      <c r="Y391" s="26" t="s">
        <v>130</v>
      </c>
      <c r="Z391" s="26" t="s">
        <v>130</v>
      </c>
      <c r="AA391" s="3"/>
      <c r="AB391" s="3"/>
    </row>
    <row r="392" spans="1:28" ht="15.75" customHeight="1">
      <c r="A392" s="1">
        <v>7</v>
      </c>
      <c r="B392" s="1">
        <v>21</v>
      </c>
      <c r="C392" s="1">
        <v>581</v>
      </c>
      <c r="D392" s="1">
        <v>405</v>
      </c>
      <c r="F392" s="2" t="s">
        <v>279</v>
      </c>
      <c r="G392" s="39">
        <v>250233957</v>
      </c>
      <c r="H392" s="39" t="s">
        <v>127</v>
      </c>
      <c r="I392" s="39">
        <v>269649490</v>
      </c>
      <c r="J392" s="39"/>
      <c r="K392" s="39" t="s">
        <v>127</v>
      </c>
      <c r="L392" s="45"/>
      <c r="M392" s="45">
        <v>2276400</v>
      </c>
      <c r="N392" s="45"/>
      <c r="O392" s="39" t="s">
        <v>129</v>
      </c>
      <c r="P392" s="39"/>
      <c r="Q392" s="39" t="s">
        <v>128</v>
      </c>
      <c r="R392" s="26" t="s">
        <v>130</v>
      </c>
      <c r="S392" s="26" t="s">
        <v>130</v>
      </c>
      <c r="T392" s="26" t="s">
        <v>130</v>
      </c>
      <c r="U392" s="27" t="s">
        <v>130</v>
      </c>
      <c r="V392" s="28"/>
      <c r="W392" s="26" t="s">
        <v>130</v>
      </c>
      <c r="X392" s="26" t="s">
        <v>130</v>
      </c>
      <c r="Y392" s="26" t="s">
        <v>130</v>
      </c>
      <c r="Z392" s="26" t="s">
        <v>130</v>
      </c>
      <c r="AA392" s="3"/>
      <c r="AB392" s="3"/>
    </row>
    <row r="393" spans="1:28" ht="15.75">
      <c r="A393" s="1">
        <v>7</v>
      </c>
      <c r="B393" s="1">
        <v>21</v>
      </c>
      <c r="C393" s="1">
        <v>581</v>
      </c>
      <c r="D393" s="1">
        <v>485</v>
      </c>
      <c r="F393" s="2" t="s">
        <v>312</v>
      </c>
      <c r="G393" s="39">
        <v>921930716</v>
      </c>
      <c r="H393" s="39" t="s">
        <v>127</v>
      </c>
      <c r="I393" s="39">
        <v>895981099</v>
      </c>
      <c r="J393" s="39"/>
      <c r="K393" s="39" t="s">
        <v>127</v>
      </c>
      <c r="L393" s="45"/>
      <c r="M393" s="45">
        <v>5568316</v>
      </c>
      <c r="N393" s="45"/>
      <c r="O393" s="39" t="s">
        <v>129</v>
      </c>
      <c r="P393" s="39"/>
      <c r="Q393" s="39" t="s">
        <v>128</v>
      </c>
      <c r="R393" s="26" t="s">
        <v>130</v>
      </c>
      <c r="S393" s="26" t="s">
        <v>130</v>
      </c>
      <c r="T393" s="26" t="s">
        <v>130</v>
      </c>
      <c r="U393" s="27" t="s">
        <v>130</v>
      </c>
      <c r="V393" s="28"/>
      <c r="W393" s="26" t="s">
        <v>130</v>
      </c>
      <c r="X393" s="26" t="s">
        <v>130</v>
      </c>
      <c r="Y393" s="26" t="s">
        <v>130</v>
      </c>
      <c r="Z393" s="26" t="s">
        <v>130</v>
      </c>
      <c r="AA393" s="3"/>
      <c r="AB393" s="3"/>
    </row>
    <row r="394" spans="7:28" ht="15.75">
      <c r="G394" s="13"/>
      <c r="H394" s="13"/>
      <c r="I394" s="13"/>
      <c r="J394" s="13"/>
      <c r="K394" s="13"/>
      <c r="L394" s="13"/>
      <c r="M394" s="13"/>
      <c r="N394" s="13"/>
      <c r="O394" s="13"/>
      <c r="P394" s="13"/>
      <c r="Q394" s="12"/>
      <c r="R394" s="26"/>
      <c r="S394" s="26"/>
      <c r="T394" s="26"/>
      <c r="U394" s="27"/>
      <c r="V394" s="28"/>
      <c r="W394" s="26"/>
      <c r="X394" s="26"/>
      <c r="Y394" s="26"/>
      <c r="Z394" s="26"/>
      <c r="AA394" s="3"/>
      <c r="AB394" s="3"/>
    </row>
    <row r="395" spans="1:28" ht="15.75">
      <c r="A395" s="1">
        <v>0</v>
      </c>
      <c r="B395" s="1">
        <v>59</v>
      </c>
      <c r="C395" s="1">
        <v>582</v>
      </c>
      <c r="D395" s="1">
        <v>0</v>
      </c>
      <c r="E395" s="2" t="s">
        <v>352</v>
      </c>
      <c r="G395" s="13">
        <f aca="true" t="shared" si="131" ref="G395:Q395">SUM(G396:G398)</f>
        <v>1167660214</v>
      </c>
      <c r="H395" s="13">
        <f t="shared" si="131"/>
        <v>1123266314</v>
      </c>
      <c r="I395" s="13">
        <f t="shared" si="131"/>
        <v>1182998234</v>
      </c>
      <c r="J395" s="13"/>
      <c r="K395" s="13">
        <f t="shared" si="131"/>
        <v>1157582361</v>
      </c>
      <c r="L395" s="13"/>
      <c r="M395" s="13">
        <f t="shared" si="131"/>
        <v>12867834</v>
      </c>
      <c r="N395" s="13"/>
      <c r="O395" s="13">
        <f t="shared" si="131"/>
        <v>10233021</v>
      </c>
      <c r="P395" s="13"/>
      <c r="Q395" s="13">
        <f t="shared" si="131"/>
        <v>2820029</v>
      </c>
      <c r="R395" s="26">
        <f>ROUND((M395/$G395)*1000,2)</f>
        <v>11.02</v>
      </c>
      <c r="S395" s="26">
        <f>ROUND((O395/$G395)*1000,2)</f>
        <v>8.76</v>
      </c>
      <c r="T395" s="26">
        <f>ROUND((Q395/H395)*1000,2)</f>
        <v>2.51</v>
      </c>
      <c r="U395" s="27">
        <f>SUM(R395:T395)</f>
        <v>22.29</v>
      </c>
      <c r="V395" s="28"/>
      <c r="W395" s="26">
        <f>ROUND((M395/$I395)*1000,2)</f>
        <v>10.88</v>
      </c>
      <c r="X395" s="26">
        <f>ROUND((O395/$I395)*1000,2)</f>
        <v>8.65</v>
      </c>
      <c r="Y395" s="26">
        <f>ROUND((Q395/K395)*1000,2)</f>
        <v>2.44</v>
      </c>
      <c r="Z395" s="26">
        <f>SUM(W395:Y395)</f>
        <v>21.970000000000002</v>
      </c>
      <c r="AA395" s="3"/>
      <c r="AB395" s="3"/>
    </row>
    <row r="396" spans="1:28" ht="15.75">
      <c r="A396" s="1">
        <v>0</v>
      </c>
      <c r="B396" s="1">
        <v>59</v>
      </c>
      <c r="C396" s="1">
        <v>582</v>
      </c>
      <c r="D396" s="1">
        <v>404</v>
      </c>
      <c r="F396" s="2" t="s">
        <v>353</v>
      </c>
      <c r="G396" s="13">
        <v>279963709</v>
      </c>
      <c r="H396" s="13">
        <v>266568709</v>
      </c>
      <c r="I396" s="13">
        <v>284304679</v>
      </c>
      <c r="J396" s="13"/>
      <c r="K396" s="13">
        <v>278765092</v>
      </c>
      <c r="L396" s="13"/>
      <c r="M396" s="13">
        <v>3852659</v>
      </c>
      <c r="N396" s="13"/>
      <c r="O396" s="13">
        <v>2583394</v>
      </c>
      <c r="P396" s="13"/>
      <c r="Q396" s="13">
        <v>698723</v>
      </c>
      <c r="R396" s="26">
        <f>ROUND((M396/$G396)*1000,2)</f>
        <v>13.76</v>
      </c>
      <c r="S396" s="26">
        <f>ROUND((O396/$G396)*1000,2)</f>
        <v>9.23</v>
      </c>
      <c r="T396" s="26">
        <f>ROUND((Q396/H396)*1000,2)</f>
        <v>2.62</v>
      </c>
      <c r="U396" s="27">
        <f>SUM(R396:T396)</f>
        <v>25.610000000000003</v>
      </c>
      <c r="V396" s="28"/>
      <c r="W396" s="26">
        <f>ROUND((M396/$I396)*1000,2)</f>
        <v>13.55</v>
      </c>
      <c r="X396" s="26">
        <f>ROUND((O396/$I396)*1000,2)</f>
        <v>9.09</v>
      </c>
      <c r="Y396" s="26">
        <f>ROUND((Q396/K396)*1000,2)</f>
        <v>2.51</v>
      </c>
      <c r="Z396" s="26">
        <f>SUM(W396:Y396)</f>
        <v>25.15</v>
      </c>
      <c r="AA396" s="3"/>
      <c r="AB396" s="3"/>
    </row>
    <row r="397" spans="1:28" ht="15.75">
      <c r="A397" s="1">
        <v>6</v>
      </c>
      <c r="B397" s="1">
        <v>59</v>
      </c>
      <c r="C397" s="1">
        <v>582</v>
      </c>
      <c r="D397" s="1">
        <v>477</v>
      </c>
      <c r="F397" s="2" t="s">
        <v>354</v>
      </c>
      <c r="G397" s="13">
        <v>388082990</v>
      </c>
      <c r="H397" s="13">
        <v>384365490</v>
      </c>
      <c r="I397" s="13">
        <v>406533410</v>
      </c>
      <c r="J397" s="13"/>
      <c r="K397" s="13">
        <v>402921987</v>
      </c>
      <c r="L397" s="13"/>
      <c r="M397" s="13">
        <v>4147432</v>
      </c>
      <c r="N397" s="13"/>
      <c r="O397" s="13">
        <v>3780225</v>
      </c>
      <c r="P397" s="13"/>
      <c r="Q397" s="13">
        <v>977166</v>
      </c>
      <c r="R397" s="26">
        <f>ROUND((M397/$G397)*1000,2)</f>
        <v>10.69</v>
      </c>
      <c r="S397" s="26">
        <f>ROUND((O397/$G397)*1000,2)</f>
        <v>9.74</v>
      </c>
      <c r="T397" s="26">
        <f>ROUND((Q397/H397)*1000,2)</f>
        <v>2.54</v>
      </c>
      <c r="U397" s="27">
        <f>SUM(R397:T397)</f>
        <v>22.97</v>
      </c>
      <c r="V397" s="28"/>
      <c r="W397" s="26">
        <f>ROUND((M397/$I397)*1000,2)</f>
        <v>10.2</v>
      </c>
      <c r="X397" s="26">
        <f>ROUND((O397/$I397)*1000,2)</f>
        <v>9.3</v>
      </c>
      <c r="Y397" s="26">
        <f>ROUND((Q397/K397)*1000,2)</f>
        <v>2.43</v>
      </c>
      <c r="Z397" s="26">
        <f>SUM(W397:Y397)</f>
        <v>21.93</v>
      </c>
      <c r="AA397" s="3"/>
      <c r="AB397" s="3"/>
    </row>
    <row r="398" spans="1:28" ht="15.75">
      <c r="A398" s="1">
        <v>0</v>
      </c>
      <c r="B398" s="1">
        <v>59</v>
      </c>
      <c r="C398" s="1">
        <v>582</v>
      </c>
      <c r="D398" s="1">
        <v>532</v>
      </c>
      <c r="F398" s="2" t="s">
        <v>355</v>
      </c>
      <c r="G398" s="13">
        <v>499613515</v>
      </c>
      <c r="H398" s="13">
        <v>472332115</v>
      </c>
      <c r="I398" s="13">
        <v>492160145</v>
      </c>
      <c r="J398" s="13"/>
      <c r="K398" s="13">
        <v>475895282</v>
      </c>
      <c r="L398" s="13"/>
      <c r="M398" s="13">
        <v>4867743</v>
      </c>
      <c r="N398" s="13"/>
      <c r="O398" s="13">
        <v>3869402</v>
      </c>
      <c r="P398" s="13"/>
      <c r="Q398" s="13">
        <v>1144140</v>
      </c>
      <c r="R398" s="26">
        <f>ROUND((M398/$G398)*1000,2)</f>
        <v>9.74</v>
      </c>
      <c r="S398" s="26">
        <f>ROUND((O398/$G398)*1000,2)+0.01</f>
        <v>7.75</v>
      </c>
      <c r="T398" s="26">
        <f>ROUND((Q398/H398)*1000,2)</f>
        <v>2.42</v>
      </c>
      <c r="U398" s="27">
        <f>SUM(R398:T398)</f>
        <v>19.910000000000004</v>
      </c>
      <c r="V398" s="28"/>
      <c r="W398" s="26">
        <f>ROUND((M398/$I398)*1000,2)</f>
        <v>9.89</v>
      </c>
      <c r="X398" s="26">
        <f>ROUND((O398/$I398)*1000,2)</f>
        <v>7.86</v>
      </c>
      <c r="Y398" s="26">
        <f>ROUND((Q398/K398)*1000,2)</f>
        <v>2.4</v>
      </c>
      <c r="Z398" s="26">
        <f>SUM(W398:Y398)</f>
        <v>20.15</v>
      </c>
      <c r="AA398" s="3"/>
      <c r="AB398" s="3"/>
    </row>
    <row r="399" spans="1:28" ht="15.75">
      <c r="A399" s="3"/>
      <c r="B399" s="3"/>
      <c r="C399" s="3"/>
      <c r="D399" s="3"/>
      <c r="G399" s="46" t="s">
        <v>356</v>
      </c>
      <c r="H399" s="46" t="s">
        <v>356</v>
      </c>
      <c r="I399" s="46"/>
      <c r="J399" s="13"/>
      <c r="K399" s="13"/>
      <c r="L399" s="46"/>
      <c r="M399" s="46" t="s">
        <v>356</v>
      </c>
      <c r="N399" s="46"/>
      <c r="O399" s="46"/>
      <c r="P399" s="46"/>
      <c r="Q399" s="47"/>
      <c r="R399" s="28" t="s">
        <v>356</v>
      </c>
      <c r="S399" s="28"/>
      <c r="T399" s="28"/>
      <c r="U399" s="35"/>
      <c r="V399" s="28"/>
      <c r="W399" s="28"/>
      <c r="X399" s="28"/>
      <c r="Y399" s="28"/>
      <c r="Z399" s="28" t="s">
        <v>356</v>
      </c>
      <c r="AA399" s="3"/>
      <c r="AB399" s="3"/>
    </row>
    <row r="400" spans="7:28" ht="15.75">
      <c r="G400" s="46" t="s">
        <v>356</v>
      </c>
      <c r="H400" s="46" t="s">
        <v>356</v>
      </c>
      <c r="I400" s="46"/>
      <c r="J400" s="13" t="s">
        <v>357</v>
      </c>
      <c r="K400" s="13"/>
      <c r="L400" s="46" t="s">
        <v>358</v>
      </c>
      <c r="M400" s="46" t="s">
        <v>356</v>
      </c>
      <c r="N400" s="46" t="s">
        <v>359</v>
      </c>
      <c r="O400" s="46"/>
      <c r="P400" s="3" t="s">
        <v>360</v>
      </c>
      <c r="Q400" s="47"/>
      <c r="R400" s="3" t="s">
        <v>361</v>
      </c>
      <c r="S400" s="28"/>
      <c r="T400" s="28"/>
      <c r="U400" s="35" t="s">
        <v>362</v>
      </c>
      <c r="V400" s="28"/>
      <c r="W400" s="28"/>
      <c r="X400" s="28"/>
      <c r="Y400" s="28"/>
      <c r="Z400" s="28" t="s">
        <v>356</v>
      </c>
      <c r="AA400" s="3"/>
      <c r="AB400" s="3"/>
    </row>
    <row r="401" spans="5:28" ht="20.25">
      <c r="E401" s="2" t="s">
        <v>363</v>
      </c>
      <c r="G401" s="46">
        <v>155088444028</v>
      </c>
      <c r="H401" s="46">
        <v>147594554364</v>
      </c>
      <c r="I401" s="46">
        <v>160557804648</v>
      </c>
      <c r="J401" s="46"/>
      <c r="K401" s="46">
        <v>154967267825</v>
      </c>
      <c r="L401" s="46"/>
      <c r="M401" s="46">
        <v>1736453667</v>
      </c>
      <c r="N401" s="46"/>
      <c r="O401" s="46">
        <v>1310497542</v>
      </c>
      <c r="P401" s="46"/>
      <c r="Q401" s="46">
        <v>363318165</v>
      </c>
      <c r="R401" s="28"/>
      <c r="S401" s="28"/>
      <c r="T401" s="28" t="s">
        <v>364</v>
      </c>
      <c r="U401" s="35"/>
      <c r="V401" s="28"/>
      <c r="W401" s="28"/>
      <c r="X401" s="28"/>
      <c r="Y401" s="28"/>
      <c r="Z401" s="28"/>
      <c r="AA401" s="3"/>
      <c r="AB401" s="3"/>
    </row>
    <row r="402" spans="5:28" ht="23.25" customHeight="1">
      <c r="E402" s="1"/>
      <c r="F402" s="1"/>
      <c r="G402" s="46"/>
      <c r="H402" s="46"/>
      <c r="I402" s="46"/>
      <c r="J402" s="46"/>
      <c r="K402" s="46"/>
      <c r="L402" s="46"/>
      <c r="M402" s="46"/>
      <c r="N402" s="46"/>
      <c r="O402" s="46"/>
      <c r="P402" s="46"/>
      <c r="Q402" s="46"/>
      <c r="R402" s="28"/>
      <c r="S402" s="28"/>
      <c r="AA402" s="3"/>
      <c r="AB402" s="3"/>
    </row>
    <row r="403" spans="20:26" ht="15.75">
      <c r="T403" s="28" t="s">
        <v>365</v>
      </c>
      <c r="U403" s="35"/>
      <c r="V403" s="28"/>
      <c r="W403" s="28">
        <v>10.83</v>
      </c>
      <c r="X403" s="28">
        <v>8.17</v>
      </c>
      <c r="Y403" s="28">
        <v>2.34</v>
      </c>
      <c r="Z403" s="28">
        <v>21.34</v>
      </c>
    </row>
    <row r="404" spans="5:28" ht="15.75">
      <c r="E404" s="1"/>
      <c r="F404" s="1"/>
      <c r="L404" s="46"/>
      <c r="M404" s="46"/>
      <c r="N404" s="46"/>
      <c r="O404" s="46"/>
      <c r="P404" s="46"/>
      <c r="Q404" s="48"/>
      <c r="R404" s="28"/>
      <c r="S404" s="28"/>
      <c r="T404" s="28" t="s">
        <v>366</v>
      </c>
      <c r="U404" s="35"/>
      <c r="V404" s="28"/>
      <c r="W404" s="28">
        <v>-0.36</v>
      </c>
      <c r="X404" s="28">
        <v>1.55</v>
      </c>
      <c r="Y404" s="28">
        <v>1.6</v>
      </c>
      <c r="Z404" s="28">
        <v>3.72</v>
      </c>
      <c r="AA404" s="3"/>
      <c r="AB404" s="3"/>
    </row>
    <row r="405" spans="5:28" ht="15.75">
      <c r="E405" s="1"/>
      <c r="F405" s="1"/>
      <c r="O405" s="1"/>
      <c r="P405" s="1"/>
      <c r="R405" s="28"/>
      <c r="S405" s="28"/>
      <c r="T405" s="28" t="s">
        <v>367</v>
      </c>
      <c r="U405" s="35"/>
      <c r="V405" s="28"/>
      <c r="W405" s="28">
        <v>12.58</v>
      </c>
      <c r="X405" s="28">
        <v>7.88</v>
      </c>
      <c r="Y405" s="28">
        <v>2.41</v>
      </c>
      <c r="Z405" s="28">
        <v>23.12</v>
      </c>
      <c r="AA405" s="3"/>
      <c r="AB405" s="3"/>
    </row>
    <row r="406" spans="5:28" ht="15.75">
      <c r="E406" s="1"/>
      <c r="F406" s="1"/>
      <c r="O406" s="1"/>
      <c r="P406" s="1"/>
      <c r="R406" s="28"/>
      <c r="S406" s="28"/>
      <c r="T406" s="28" t="s">
        <v>368</v>
      </c>
      <c r="U406" s="35"/>
      <c r="V406" s="28"/>
      <c r="W406" s="28">
        <v>23.75</v>
      </c>
      <c r="X406" s="28">
        <v>29</v>
      </c>
      <c r="Y406" s="28">
        <v>2.94</v>
      </c>
      <c r="Z406" s="28">
        <v>47.63999999999999</v>
      </c>
      <c r="AA406" s="3"/>
      <c r="AB406" s="3"/>
    </row>
    <row r="407" spans="5:28" ht="15.75">
      <c r="E407" s="1"/>
      <c r="F407" s="1"/>
      <c r="O407" s="1"/>
      <c r="P407" s="1"/>
      <c r="R407" s="28"/>
      <c r="S407" s="28"/>
      <c r="T407" s="28"/>
      <c r="U407" s="35"/>
      <c r="V407" s="28"/>
      <c r="W407" s="28"/>
      <c r="X407" s="28"/>
      <c r="Y407" s="28"/>
      <c r="Z407" s="28"/>
      <c r="AA407" s="3"/>
      <c r="AB407" s="3"/>
    </row>
    <row r="408" spans="5:28" s="53" customFormat="1" ht="19.5">
      <c r="E408" s="49" t="s">
        <v>369</v>
      </c>
      <c r="F408" s="49"/>
      <c r="G408" s="50"/>
      <c r="H408" s="50"/>
      <c r="I408" s="50"/>
      <c r="J408" s="51"/>
      <c r="K408" s="51"/>
      <c r="L408" s="50"/>
      <c r="M408" s="50"/>
      <c r="N408" s="50"/>
      <c r="O408" s="50"/>
      <c r="P408" s="50"/>
      <c r="Q408" s="52"/>
      <c r="S408" s="49"/>
      <c r="T408" s="54"/>
      <c r="U408" s="55"/>
      <c r="V408" s="54"/>
      <c r="W408" s="54"/>
      <c r="X408" s="54"/>
      <c r="Y408" s="54"/>
      <c r="Z408" s="54"/>
      <c r="AA408" s="52"/>
      <c r="AB408" s="52"/>
    </row>
    <row r="409" spans="5:28" s="53" customFormat="1" ht="19.5">
      <c r="E409" s="49"/>
      <c r="F409" s="49"/>
      <c r="G409" s="50"/>
      <c r="H409" s="50"/>
      <c r="I409" s="50"/>
      <c r="J409" s="51"/>
      <c r="K409" s="51"/>
      <c r="L409" s="50"/>
      <c r="M409" s="50"/>
      <c r="N409" s="50"/>
      <c r="O409" s="50"/>
      <c r="P409" s="50"/>
      <c r="Q409" s="52"/>
      <c r="S409" s="49"/>
      <c r="T409" s="49"/>
      <c r="U409" s="56"/>
      <c r="V409" s="52"/>
      <c r="W409" s="57"/>
      <c r="X409" s="57"/>
      <c r="Y409" s="57"/>
      <c r="Z409" s="57"/>
      <c r="AA409" s="52"/>
      <c r="AB409" s="52"/>
    </row>
    <row r="410" spans="5:28" s="53" customFormat="1" ht="19.5">
      <c r="E410" s="49" t="s">
        <v>370</v>
      </c>
      <c r="F410" s="49"/>
      <c r="G410" s="50"/>
      <c r="H410" s="50"/>
      <c r="I410" s="50"/>
      <c r="J410" s="51"/>
      <c r="K410" s="51"/>
      <c r="L410" s="50"/>
      <c r="M410" s="50"/>
      <c r="N410" s="50"/>
      <c r="O410" s="50"/>
      <c r="P410" s="50"/>
      <c r="Q410" s="52"/>
      <c r="S410" s="49"/>
      <c r="T410" s="49"/>
      <c r="U410" s="56"/>
      <c r="V410" s="52"/>
      <c r="W410" s="57"/>
      <c r="X410" s="57"/>
      <c r="Y410" s="57"/>
      <c r="Z410" s="57"/>
      <c r="AA410" s="52"/>
      <c r="AB410" s="52"/>
    </row>
    <row r="411" spans="7:28" ht="15.75">
      <c r="G411" s="46"/>
      <c r="H411" s="46"/>
      <c r="I411" s="46"/>
      <c r="J411" s="13"/>
      <c r="K411" s="13"/>
      <c r="L411" s="46"/>
      <c r="M411" s="46"/>
      <c r="N411" s="46"/>
      <c r="O411" s="46"/>
      <c r="P411" s="46"/>
      <c r="Q411" s="3"/>
      <c r="S411" s="2"/>
      <c r="T411" s="2"/>
      <c r="U411" s="33"/>
      <c r="V411" s="3"/>
      <c r="W411" s="58"/>
      <c r="X411" s="58"/>
      <c r="Y411" s="58"/>
      <c r="Z411" s="58"/>
      <c r="AA411" s="3"/>
      <c r="AB411" s="3"/>
    </row>
    <row r="412" spans="7:28" ht="15.75">
      <c r="G412" s="46"/>
      <c r="H412" s="46"/>
      <c r="I412" s="46"/>
      <c r="J412" s="13"/>
      <c r="K412" s="13"/>
      <c r="L412" s="46"/>
      <c r="M412" s="46"/>
      <c r="N412" s="46"/>
      <c r="O412" s="46"/>
      <c r="P412" s="46"/>
      <c r="Q412" s="3"/>
      <c r="R412" s="59"/>
      <c r="S412" s="59"/>
      <c r="AA412" s="3"/>
      <c r="AB412" s="3"/>
    </row>
    <row r="413" spans="7:28" ht="15.75">
      <c r="G413" s="13"/>
      <c r="H413" s="13"/>
      <c r="I413" s="13"/>
      <c r="J413" s="13"/>
      <c r="K413" s="13"/>
      <c r="L413" s="13"/>
      <c r="M413" s="13"/>
      <c r="N413" s="13"/>
      <c r="O413" s="13"/>
      <c r="P413" s="13"/>
      <c r="Q413" s="13"/>
      <c r="R413" s="59"/>
      <c r="S413" s="59"/>
      <c r="T413" s="59"/>
      <c r="U413" s="60"/>
      <c r="V413" s="46"/>
      <c r="W413" s="59"/>
      <c r="X413" s="3"/>
      <c r="Y413" s="3"/>
      <c r="Z413" s="59"/>
      <c r="AA413" s="3"/>
      <c r="AB413" s="3"/>
    </row>
    <row r="414" spans="7:28" ht="15.75">
      <c r="G414" s="13"/>
      <c r="H414" s="13"/>
      <c r="I414" s="13"/>
      <c r="J414" s="13"/>
      <c r="K414" s="13"/>
      <c r="L414" s="13"/>
      <c r="M414" s="13"/>
      <c r="N414" s="13"/>
      <c r="O414" s="13"/>
      <c r="P414" s="13"/>
      <c r="Q414" s="13"/>
      <c r="R414" s="3"/>
      <c r="S414" s="3"/>
      <c r="T414" s="59"/>
      <c r="U414" s="60"/>
      <c r="V414" s="46"/>
      <c r="W414" s="58"/>
      <c r="X414" s="3"/>
      <c r="Y414" s="3"/>
      <c r="Z414" s="59"/>
      <c r="AA414" s="3"/>
      <c r="AB414" s="3"/>
    </row>
    <row r="415" spans="7:28" ht="15.75">
      <c r="G415" s="13"/>
      <c r="H415" s="13"/>
      <c r="I415" s="13"/>
      <c r="J415" s="13"/>
      <c r="K415" s="13"/>
      <c r="L415" s="13"/>
      <c r="M415" s="13"/>
      <c r="N415" s="13"/>
      <c r="O415" s="13"/>
      <c r="P415" s="13"/>
      <c r="Q415" s="13"/>
      <c r="R415" s="59"/>
      <c r="S415" s="59"/>
      <c r="T415" s="3"/>
      <c r="U415" s="43"/>
      <c r="V415" s="46"/>
      <c r="W415" s="58"/>
      <c r="X415" s="3"/>
      <c r="Y415" s="3"/>
      <c r="Z415" s="3"/>
      <c r="AA415" s="3"/>
      <c r="AB415" s="3"/>
    </row>
    <row r="416" spans="7:28" ht="15.75">
      <c r="G416" s="13"/>
      <c r="H416" s="13"/>
      <c r="I416" s="13"/>
      <c r="J416" s="13"/>
      <c r="K416" s="13"/>
      <c r="L416" s="13"/>
      <c r="M416" s="13"/>
      <c r="N416" s="13"/>
      <c r="O416" s="13"/>
      <c r="P416" s="13"/>
      <c r="Q416" s="13"/>
      <c r="R416" s="59"/>
      <c r="S416" s="59"/>
      <c r="T416" s="59"/>
      <c r="U416" s="60"/>
      <c r="V416" s="46"/>
      <c r="W416" s="58"/>
      <c r="X416" s="3"/>
      <c r="Y416" s="3"/>
      <c r="Z416" s="3"/>
      <c r="AA416" s="3"/>
      <c r="AB416" s="3"/>
    </row>
    <row r="417" spans="7:28" ht="15.75">
      <c r="G417" s="13"/>
      <c r="H417" s="13"/>
      <c r="I417" s="13"/>
      <c r="J417" s="13"/>
      <c r="K417" s="13"/>
      <c r="L417" s="13"/>
      <c r="M417" s="13"/>
      <c r="N417" s="13"/>
      <c r="O417" s="13"/>
      <c r="P417" s="13"/>
      <c r="Q417" s="13"/>
      <c r="R417" s="59"/>
      <c r="S417" s="59"/>
      <c r="T417" s="59"/>
      <c r="U417" s="60"/>
      <c r="V417" s="3"/>
      <c r="W417" s="58"/>
      <c r="X417" s="3"/>
      <c r="Y417" s="3"/>
      <c r="Z417" s="3"/>
      <c r="AA417" s="3"/>
      <c r="AB417" s="3"/>
    </row>
    <row r="418" spans="7:28" ht="15.75">
      <c r="G418" s="13"/>
      <c r="H418" s="13"/>
      <c r="I418" s="13"/>
      <c r="J418" s="13"/>
      <c r="K418" s="13"/>
      <c r="L418" s="13"/>
      <c r="M418" s="13"/>
      <c r="N418" s="13"/>
      <c r="O418" s="13"/>
      <c r="P418" s="13"/>
      <c r="Q418" s="13"/>
      <c r="R418" s="59"/>
      <c r="S418" s="59"/>
      <c r="T418" s="59"/>
      <c r="U418" s="60"/>
      <c r="V418" s="3"/>
      <c r="W418" s="3"/>
      <c r="X418" s="3"/>
      <c r="Y418" s="3"/>
      <c r="Z418" s="3"/>
      <c r="AA418" s="3"/>
      <c r="AB418" s="3"/>
    </row>
    <row r="419" spans="7:28" ht="15.75">
      <c r="G419" s="13"/>
      <c r="H419" s="13"/>
      <c r="I419" s="13"/>
      <c r="J419" s="13"/>
      <c r="K419" s="13"/>
      <c r="L419" s="13"/>
      <c r="M419" s="13"/>
      <c r="N419" s="13"/>
      <c r="O419" s="13"/>
      <c r="P419" s="13"/>
      <c r="Q419" s="13"/>
      <c r="R419" s="38"/>
      <c r="S419" s="38"/>
      <c r="T419" s="59"/>
      <c r="U419" s="60"/>
      <c r="V419" s="3"/>
      <c r="W419" s="3"/>
      <c r="X419" s="3"/>
      <c r="Y419" s="3"/>
      <c r="Z419" s="3"/>
      <c r="AA419" s="3"/>
      <c r="AB419" s="3"/>
    </row>
    <row r="420" spans="7:28" ht="15.75">
      <c r="G420" s="13"/>
      <c r="H420" s="13"/>
      <c r="I420" s="13"/>
      <c r="J420" s="13"/>
      <c r="K420" s="13"/>
      <c r="L420" s="13"/>
      <c r="M420" s="13"/>
      <c r="N420" s="13"/>
      <c r="O420" s="13"/>
      <c r="P420" s="13"/>
      <c r="Q420" s="13"/>
      <c r="R420" s="3"/>
      <c r="S420" s="3"/>
      <c r="T420" s="38"/>
      <c r="U420" s="61"/>
      <c r="V420" s="3"/>
      <c r="W420" s="3"/>
      <c r="X420" s="3"/>
      <c r="Y420" s="3"/>
      <c r="Z420" s="3"/>
      <c r="AA420" s="3"/>
      <c r="AB420" s="3"/>
    </row>
    <row r="421" spans="7:28" ht="15.75">
      <c r="G421" s="46"/>
      <c r="H421" s="46"/>
      <c r="I421" s="46"/>
      <c r="J421" s="13"/>
      <c r="K421" s="13"/>
      <c r="L421" s="38"/>
      <c r="M421" s="38"/>
      <c r="N421" s="38"/>
      <c r="O421" s="46"/>
      <c r="P421" s="46"/>
      <c r="Q421" s="38"/>
      <c r="R421" s="59"/>
      <c r="S421" s="59"/>
      <c r="T421" s="3"/>
      <c r="U421" s="43"/>
      <c r="V421" s="3"/>
      <c r="W421" s="3"/>
      <c r="X421" s="3"/>
      <c r="Y421" s="3"/>
      <c r="Z421" s="3"/>
      <c r="AA421" s="3"/>
      <c r="AB421" s="3"/>
    </row>
    <row r="422" spans="5:28" ht="15.75">
      <c r="E422" s="1"/>
      <c r="F422" s="62"/>
      <c r="N422" s="46"/>
      <c r="R422" s="28"/>
      <c r="S422" s="28"/>
      <c r="T422" s="28"/>
      <c r="U422" s="35"/>
      <c r="V422" s="28"/>
      <c r="W422" s="28"/>
      <c r="X422" s="28"/>
      <c r="Y422" s="28"/>
      <c r="Z422" s="28"/>
      <c r="AA422" s="3"/>
      <c r="AB422" s="3"/>
    </row>
    <row r="423" spans="7:28" ht="15.75">
      <c r="G423" s="46"/>
      <c r="H423" s="46"/>
      <c r="I423" s="46"/>
      <c r="J423" s="13"/>
      <c r="K423" s="13"/>
      <c r="L423" s="38"/>
      <c r="M423" s="38"/>
      <c r="N423" s="38"/>
      <c r="O423" s="46"/>
      <c r="P423" s="46"/>
      <c r="Q423" s="38"/>
      <c r="R423" s="59"/>
      <c r="S423" s="59"/>
      <c r="T423" s="59"/>
      <c r="U423" s="60"/>
      <c r="V423" s="3"/>
      <c r="W423" s="3"/>
      <c r="X423" s="3"/>
      <c r="Y423" s="3"/>
      <c r="Z423" s="3"/>
      <c r="AA423" s="3"/>
      <c r="AB423" s="3"/>
    </row>
    <row r="424" spans="7:28" ht="15.75">
      <c r="G424" s="46"/>
      <c r="H424" s="46"/>
      <c r="I424" s="46"/>
      <c r="J424" s="13"/>
      <c r="K424" s="13"/>
      <c r="L424" s="38"/>
      <c r="M424" s="38"/>
      <c r="N424" s="38"/>
      <c r="O424" s="46"/>
      <c r="P424" s="46"/>
      <c r="Q424" s="38"/>
      <c r="R424" s="3"/>
      <c r="S424" s="3"/>
      <c r="T424" s="59"/>
      <c r="U424" s="60"/>
      <c r="V424" s="3"/>
      <c r="W424" s="3"/>
      <c r="X424" s="3"/>
      <c r="Y424" s="3"/>
      <c r="Z424" s="3"/>
      <c r="AA424" s="3"/>
      <c r="AB424" s="3"/>
    </row>
    <row r="425" spans="20:26" ht="15.75">
      <c r="T425" s="3"/>
      <c r="U425" s="43"/>
      <c r="V425" s="3"/>
      <c r="W425" s="3"/>
      <c r="X425" s="3"/>
      <c r="Y425" s="3"/>
      <c r="Z425" s="3"/>
    </row>
  </sheetData>
  <sheetProtection/>
  <mergeCells count="13">
    <mergeCell ref="R14:U14"/>
    <mergeCell ref="W14:Z14"/>
    <mergeCell ref="W1:Z1"/>
    <mergeCell ref="E2:Z2"/>
    <mergeCell ref="E3:Z3"/>
    <mergeCell ref="E4:Z4"/>
    <mergeCell ref="E5:Z5"/>
    <mergeCell ref="E7:Z7"/>
    <mergeCell ref="E9:Z9"/>
    <mergeCell ref="R12:U12"/>
    <mergeCell ref="W12:Z12"/>
    <mergeCell ref="R13:U13"/>
    <mergeCell ref="W13:Z13"/>
  </mergeCells>
  <printOptions/>
  <pageMargins left="0.3" right="0.3" top="0.5" bottom="0.6" header="0.4" footer="0.4"/>
  <pageSetup horizontalDpi="600" verticalDpi="600" orientation="landscape" scale="55" r:id="rId1"/>
  <headerFooter alignWithMargins="0">
    <oddHeader>&amp;R6-25-15</oddHeader>
    <oddFooter>&amp;L&amp;F&amp;CPage &amp;P of &amp;N</oddFooter>
  </headerFooter>
  <rowBreaks count="1" manualBreakCount="1">
    <brk id="172" min="4" max="25" man="1"/>
  </rowBreaks>
</worksheet>
</file>

<file path=xl/worksheets/sheet2.xml><?xml version="1.0" encoding="utf-8"?>
<worksheet xmlns="http://schemas.openxmlformats.org/spreadsheetml/2006/main" xmlns:r="http://schemas.openxmlformats.org/officeDocument/2006/relationships">
  <sheetPr>
    <tabColor indexed="14"/>
  </sheetPr>
  <dimension ref="A1:L225"/>
  <sheetViews>
    <sheetView tabSelected="1" zoomScalePageLayoutView="0" workbookViewId="0" topLeftCell="A3">
      <selection activeCell="B3" sqref="B3"/>
    </sheetView>
  </sheetViews>
  <sheetFormatPr defaultColWidth="8.88671875" defaultRowHeight="15.75"/>
  <cols>
    <col min="1" max="1" width="4.6640625" style="63" customWidth="1"/>
    <col min="2" max="16384" width="8.88671875" style="64" customWidth="1"/>
  </cols>
  <sheetData>
    <row r="1" ht="12">
      <c r="G1" s="65" t="s">
        <v>371</v>
      </c>
    </row>
    <row r="2" ht="12">
      <c r="G2" s="65" t="s">
        <v>372</v>
      </c>
    </row>
    <row r="3" ht="12">
      <c r="G3" s="65" t="s">
        <v>373</v>
      </c>
    </row>
    <row r="4" ht="11.25">
      <c r="A4" s="66" t="s">
        <v>374</v>
      </c>
    </row>
    <row r="5" ht="11.25">
      <c r="A5" s="67"/>
    </row>
    <row r="6" spans="1:12" s="69" customFormat="1" ht="15" customHeight="1">
      <c r="A6" s="68" t="s">
        <v>375</v>
      </c>
      <c r="B6" s="76" t="s">
        <v>376</v>
      </c>
      <c r="C6" s="76"/>
      <c r="D6" s="76"/>
      <c r="E6" s="76"/>
      <c r="F6" s="76"/>
      <c r="G6" s="76"/>
      <c r="H6" s="76"/>
      <c r="I6" s="76"/>
      <c r="J6" s="76"/>
      <c r="K6" s="76"/>
      <c r="L6" s="76"/>
    </row>
    <row r="7" spans="1:12" s="69" customFormat="1" ht="13.5" customHeight="1">
      <c r="A7" s="68" t="s">
        <v>377</v>
      </c>
      <c r="B7" s="76" t="s">
        <v>378</v>
      </c>
      <c r="C7" s="76"/>
      <c r="D7" s="76"/>
      <c r="E7" s="76"/>
      <c r="F7" s="76"/>
      <c r="G7" s="76"/>
      <c r="H7" s="76"/>
      <c r="I7" s="76"/>
      <c r="J7" s="76"/>
      <c r="K7" s="76"/>
      <c r="L7" s="76"/>
    </row>
    <row r="8" spans="1:12" s="69" customFormat="1" ht="48.75" customHeight="1">
      <c r="A8" s="68" t="s">
        <v>379</v>
      </c>
      <c r="B8" s="76" t="s">
        <v>380</v>
      </c>
      <c r="C8" s="78"/>
      <c r="D8" s="78"/>
      <c r="E8" s="78"/>
      <c r="F8" s="78"/>
      <c r="G8" s="78"/>
      <c r="H8" s="78"/>
      <c r="I8" s="78"/>
      <c r="J8" s="78"/>
      <c r="K8" s="78"/>
      <c r="L8" s="78"/>
    </row>
    <row r="9" spans="1:12" s="69" customFormat="1" ht="26.25" customHeight="1">
      <c r="A9" s="68" t="s">
        <v>357</v>
      </c>
      <c r="B9" s="76" t="s">
        <v>381</v>
      </c>
      <c r="C9" s="78"/>
      <c r="D9" s="78"/>
      <c r="E9" s="78"/>
      <c r="F9" s="78"/>
      <c r="G9" s="78"/>
      <c r="H9" s="78"/>
      <c r="I9" s="78"/>
      <c r="J9" s="78"/>
      <c r="K9" s="78"/>
      <c r="L9" s="78"/>
    </row>
    <row r="10" spans="1:12" s="69" customFormat="1" ht="27.75" customHeight="1">
      <c r="A10" s="68" t="s">
        <v>358</v>
      </c>
      <c r="B10" s="76" t="s">
        <v>382</v>
      </c>
      <c r="C10" s="78"/>
      <c r="D10" s="78"/>
      <c r="E10" s="78"/>
      <c r="F10" s="78"/>
      <c r="G10" s="78"/>
      <c r="H10" s="78"/>
      <c r="I10" s="78"/>
      <c r="J10" s="78"/>
      <c r="K10" s="78"/>
      <c r="L10" s="78"/>
    </row>
    <row r="11" spans="1:12" s="69" customFormat="1" ht="14.25" customHeight="1">
      <c r="A11" s="68" t="s">
        <v>359</v>
      </c>
      <c r="B11" s="76" t="s">
        <v>383</v>
      </c>
      <c r="C11" s="76"/>
      <c r="D11" s="76"/>
      <c r="E11" s="76"/>
      <c r="F11" s="76"/>
      <c r="G11" s="76"/>
      <c r="H11" s="76"/>
      <c r="I11" s="76"/>
      <c r="J11" s="76"/>
      <c r="K11" s="76"/>
      <c r="L11" s="76"/>
    </row>
    <row r="12" spans="1:12" s="69" customFormat="1" ht="16.5" customHeight="1">
      <c r="A12" s="68" t="s">
        <v>360</v>
      </c>
      <c r="B12" s="76" t="s">
        <v>384</v>
      </c>
      <c r="C12" s="78"/>
      <c r="D12" s="78"/>
      <c r="E12" s="78"/>
      <c r="F12" s="78"/>
      <c r="G12" s="78"/>
      <c r="H12" s="78"/>
      <c r="I12" s="78"/>
      <c r="J12" s="78"/>
      <c r="K12" s="78"/>
      <c r="L12" s="78"/>
    </row>
    <row r="13" spans="1:12" s="69" customFormat="1" ht="27.75" customHeight="1">
      <c r="A13" s="68" t="s">
        <v>361</v>
      </c>
      <c r="B13" s="76" t="s">
        <v>385</v>
      </c>
      <c r="C13" s="78"/>
      <c r="D13" s="78"/>
      <c r="E13" s="78"/>
      <c r="F13" s="78"/>
      <c r="G13" s="78"/>
      <c r="H13" s="78"/>
      <c r="I13" s="78"/>
      <c r="J13" s="78"/>
      <c r="K13" s="78"/>
      <c r="L13" s="78"/>
    </row>
    <row r="14" spans="1:12" s="69" customFormat="1" ht="12.75" customHeight="1">
      <c r="A14" s="68" t="s">
        <v>362</v>
      </c>
      <c r="B14" s="76" t="s">
        <v>386</v>
      </c>
      <c r="C14" s="76"/>
      <c r="D14" s="76"/>
      <c r="E14" s="76"/>
      <c r="F14" s="76"/>
      <c r="G14" s="76"/>
      <c r="H14" s="76"/>
      <c r="I14" s="76"/>
      <c r="J14" s="76"/>
      <c r="K14" s="76"/>
      <c r="L14" s="76"/>
    </row>
    <row r="15" spans="1:12" s="69" customFormat="1" ht="20.25" customHeight="1">
      <c r="A15" s="68" t="s">
        <v>387</v>
      </c>
      <c r="B15" s="76" t="s">
        <v>388</v>
      </c>
      <c r="C15" s="76"/>
      <c r="D15" s="76"/>
      <c r="E15" s="76"/>
      <c r="F15" s="76"/>
      <c r="G15" s="76"/>
      <c r="H15" s="76"/>
      <c r="I15" s="76"/>
      <c r="J15" s="76"/>
      <c r="K15" s="76"/>
      <c r="L15" s="76"/>
    </row>
    <row r="16" s="69" customFormat="1" ht="11.25">
      <c r="A16" s="70"/>
    </row>
    <row r="17" spans="1:3" s="69" customFormat="1" ht="13.5" customHeight="1">
      <c r="A17" s="79" t="s">
        <v>389</v>
      </c>
      <c r="B17" s="79"/>
      <c r="C17" s="79"/>
    </row>
    <row r="18" spans="1:2" s="69" customFormat="1" ht="11.25">
      <c r="A18" s="70" t="s">
        <v>25</v>
      </c>
      <c r="B18" s="68"/>
    </row>
    <row r="19" spans="1:12" s="69" customFormat="1" ht="13.5" customHeight="1">
      <c r="A19" s="68">
        <v>1</v>
      </c>
      <c r="B19" s="76" t="s">
        <v>390</v>
      </c>
      <c r="C19" s="76"/>
      <c r="D19" s="76"/>
      <c r="E19" s="76"/>
      <c r="F19" s="76"/>
      <c r="G19" s="76"/>
      <c r="H19" s="76"/>
      <c r="I19" s="76"/>
      <c r="J19" s="76"/>
      <c r="K19" s="76"/>
      <c r="L19" s="76"/>
    </row>
    <row r="20" spans="1:12" s="69" customFormat="1" ht="13.5" customHeight="1">
      <c r="A20" s="68">
        <v>2</v>
      </c>
      <c r="B20" s="76" t="s">
        <v>391</v>
      </c>
      <c r="C20" s="77"/>
      <c r="D20" s="77"/>
      <c r="E20" s="77"/>
      <c r="F20" s="77"/>
      <c r="G20" s="77"/>
      <c r="H20" s="77"/>
      <c r="I20" s="77"/>
      <c r="J20" s="77"/>
      <c r="K20" s="77"/>
      <c r="L20" s="77"/>
    </row>
    <row r="21" spans="1:12" s="69" customFormat="1" ht="22.5" customHeight="1">
      <c r="A21" s="68">
        <v>3</v>
      </c>
      <c r="B21" s="76" t="s">
        <v>392</v>
      </c>
      <c r="C21" s="77"/>
      <c r="D21" s="77"/>
      <c r="E21" s="77"/>
      <c r="F21" s="77"/>
      <c r="G21" s="77"/>
      <c r="H21" s="77"/>
      <c r="I21" s="77"/>
      <c r="J21" s="77"/>
      <c r="K21" s="77"/>
      <c r="L21" s="77"/>
    </row>
    <row r="22" spans="1:12" s="69" customFormat="1" ht="15.75">
      <c r="A22" s="68">
        <v>4</v>
      </c>
      <c r="B22" s="76" t="s">
        <v>393</v>
      </c>
      <c r="C22" s="77"/>
      <c r="D22" s="77"/>
      <c r="E22" s="77"/>
      <c r="F22" s="77"/>
      <c r="G22" s="77"/>
      <c r="H22" s="77"/>
      <c r="I22" s="77"/>
      <c r="J22" s="77"/>
      <c r="K22" s="77"/>
      <c r="L22" s="77"/>
    </row>
    <row r="23" spans="1:12" s="69" customFormat="1" ht="13.5" customHeight="1">
      <c r="A23" s="68">
        <v>5</v>
      </c>
      <c r="B23" s="76" t="s">
        <v>394</v>
      </c>
      <c r="C23" s="77"/>
      <c r="D23" s="77"/>
      <c r="E23" s="77"/>
      <c r="F23" s="77"/>
      <c r="G23" s="77"/>
      <c r="H23" s="77"/>
      <c r="I23" s="77"/>
      <c r="J23" s="77"/>
      <c r="K23" s="77"/>
      <c r="L23" s="77"/>
    </row>
    <row r="24" spans="1:12" s="69" customFormat="1" ht="15.75">
      <c r="A24" s="68">
        <v>6</v>
      </c>
      <c r="B24" s="76" t="s">
        <v>395</v>
      </c>
      <c r="C24" s="77"/>
      <c r="D24" s="77"/>
      <c r="E24" s="77"/>
      <c r="F24" s="77"/>
      <c r="G24" s="77"/>
      <c r="H24" s="77"/>
      <c r="I24" s="77"/>
      <c r="J24" s="77"/>
      <c r="K24" s="77"/>
      <c r="L24" s="77"/>
    </row>
    <row r="25" spans="1:12" s="69" customFormat="1" ht="25.5" customHeight="1">
      <c r="A25" s="68">
        <v>7</v>
      </c>
      <c r="B25" s="76" t="s">
        <v>396</v>
      </c>
      <c r="C25" s="77"/>
      <c r="D25" s="77"/>
      <c r="E25" s="77"/>
      <c r="F25" s="77"/>
      <c r="G25" s="77"/>
      <c r="H25" s="77"/>
      <c r="I25" s="77"/>
      <c r="J25" s="77"/>
      <c r="K25" s="77"/>
      <c r="L25" s="77"/>
    </row>
    <row r="26" spans="1:12" s="69" customFormat="1" ht="15.75">
      <c r="A26" s="68">
        <v>8</v>
      </c>
      <c r="B26" s="76" t="s">
        <v>397</v>
      </c>
      <c r="C26" s="77"/>
      <c r="D26" s="77"/>
      <c r="E26" s="77"/>
      <c r="F26" s="77"/>
      <c r="G26" s="77"/>
      <c r="H26" s="77"/>
      <c r="I26" s="77"/>
      <c r="J26" s="77"/>
      <c r="K26" s="77"/>
      <c r="L26" s="77"/>
    </row>
    <row r="27" spans="1:12" s="69" customFormat="1" ht="15.75">
      <c r="A27" s="68">
        <v>9</v>
      </c>
      <c r="B27" s="76" t="s">
        <v>398</v>
      </c>
      <c r="C27" s="77"/>
      <c r="D27" s="77"/>
      <c r="E27" s="77"/>
      <c r="F27" s="77"/>
      <c r="G27" s="77"/>
      <c r="H27" s="77"/>
      <c r="I27" s="77"/>
      <c r="J27" s="77"/>
      <c r="K27" s="77"/>
      <c r="L27" s="77"/>
    </row>
    <row r="28" spans="1:12" s="69" customFormat="1" ht="38.25" customHeight="1">
      <c r="A28" s="68">
        <v>10</v>
      </c>
      <c r="B28" s="76" t="s">
        <v>399</v>
      </c>
      <c r="C28" s="77"/>
      <c r="D28" s="77"/>
      <c r="E28" s="77"/>
      <c r="F28" s="77"/>
      <c r="G28" s="77"/>
      <c r="H28" s="77"/>
      <c r="I28" s="77"/>
      <c r="J28" s="77"/>
      <c r="K28" s="77"/>
      <c r="L28" s="77"/>
    </row>
    <row r="29" spans="1:12" s="69" customFormat="1" ht="12.75" customHeight="1">
      <c r="A29" s="68">
        <v>11</v>
      </c>
      <c r="B29" s="76" t="s">
        <v>400</v>
      </c>
      <c r="C29" s="77"/>
      <c r="D29" s="77"/>
      <c r="E29" s="77"/>
      <c r="F29" s="77"/>
      <c r="G29" s="77"/>
      <c r="H29" s="77"/>
      <c r="I29" s="77"/>
      <c r="J29" s="77"/>
      <c r="K29" s="77"/>
      <c r="L29" s="77"/>
    </row>
    <row r="30" spans="1:12" s="69" customFormat="1" ht="12.75" customHeight="1">
      <c r="A30" s="68">
        <v>12</v>
      </c>
      <c r="B30" s="76" t="s">
        <v>401</v>
      </c>
      <c r="C30" s="77"/>
      <c r="D30" s="77"/>
      <c r="E30" s="77"/>
      <c r="F30" s="77"/>
      <c r="G30" s="77"/>
      <c r="H30" s="77"/>
      <c r="I30" s="77"/>
      <c r="J30" s="77"/>
      <c r="K30" s="77"/>
      <c r="L30" s="77"/>
    </row>
    <row r="31" spans="1:12" s="69" customFormat="1" ht="12.75" customHeight="1">
      <c r="A31" s="68">
        <v>13</v>
      </c>
      <c r="B31" s="76" t="s">
        <v>402</v>
      </c>
      <c r="C31" s="77"/>
      <c r="D31" s="77"/>
      <c r="E31" s="77"/>
      <c r="F31" s="77"/>
      <c r="G31" s="77"/>
      <c r="H31" s="77"/>
      <c r="I31" s="77"/>
      <c r="J31" s="77"/>
      <c r="K31" s="77"/>
      <c r="L31" s="77"/>
    </row>
    <row r="32" spans="1:12" s="69" customFormat="1" ht="12.75" customHeight="1">
      <c r="A32" s="68">
        <v>14</v>
      </c>
      <c r="B32" s="76" t="s">
        <v>403</v>
      </c>
      <c r="C32" s="77"/>
      <c r="D32" s="77"/>
      <c r="E32" s="77"/>
      <c r="F32" s="77"/>
      <c r="G32" s="77"/>
      <c r="H32" s="77"/>
      <c r="I32" s="77"/>
      <c r="J32" s="77"/>
      <c r="K32" s="77"/>
      <c r="L32" s="77"/>
    </row>
    <row r="33" spans="1:12" s="69" customFormat="1" ht="12.75" customHeight="1">
      <c r="A33" s="68">
        <v>15</v>
      </c>
      <c r="B33" s="76" t="s">
        <v>404</v>
      </c>
      <c r="C33" s="77"/>
      <c r="D33" s="77"/>
      <c r="E33" s="77"/>
      <c r="F33" s="77"/>
      <c r="G33" s="77"/>
      <c r="H33" s="77"/>
      <c r="I33" s="77"/>
      <c r="J33" s="77"/>
      <c r="K33" s="77"/>
      <c r="L33" s="77"/>
    </row>
    <row r="34" s="69" customFormat="1" ht="11.25">
      <c r="B34" s="70"/>
    </row>
    <row r="35" s="69" customFormat="1" ht="11.25">
      <c r="B35" s="70"/>
    </row>
    <row r="36" s="69" customFormat="1" ht="11.25">
      <c r="B36" s="70"/>
    </row>
    <row r="37" s="69" customFormat="1" ht="11.25">
      <c r="A37" s="70"/>
    </row>
    <row r="38" s="69" customFormat="1" ht="11.25">
      <c r="A38" s="70"/>
    </row>
    <row r="39" s="69" customFormat="1" ht="11.25">
      <c r="A39" s="70"/>
    </row>
    <row r="40" s="69" customFormat="1" ht="11.25">
      <c r="A40" s="70"/>
    </row>
    <row r="41" s="69" customFormat="1" ht="11.25">
      <c r="A41" s="70"/>
    </row>
    <row r="42" s="69" customFormat="1" ht="11.25">
      <c r="A42" s="70"/>
    </row>
    <row r="43" s="69" customFormat="1" ht="11.25">
      <c r="A43" s="70"/>
    </row>
    <row r="44" s="69" customFormat="1" ht="11.25">
      <c r="A44" s="70"/>
    </row>
    <row r="45" s="69" customFormat="1" ht="11.25">
      <c r="A45" s="70"/>
    </row>
    <row r="46" s="69" customFormat="1" ht="11.25">
      <c r="A46" s="70"/>
    </row>
    <row r="47" s="69" customFormat="1" ht="11.25">
      <c r="A47" s="70"/>
    </row>
    <row r="48" s="69" customFormat="1" ht="11.25">
      <c r="A48" s="70"/>
    </row>
    <row r="49" s="69" customFormat="1" ht="11.25">
      <c r="A49" s="70"/>
    </row>
    <row r="50" s="69" customFormat="1" ht="11.25">
      <c r="A50" s="70"/>
    </row>
    <row r="51" s="69" customFormat="1" ht="11.25">
      <c r="A51" s="70"/>
    </row>
    <row r="52" s="69" customFormat="1" ht="11.25">
      <c r="A52" s="70"/>
    </row>
    <row r="53" s="69" customFormat="1" ht="11.25">
      <c r="A53" s="70"/>
    </row>
    <row r="54" s="69" customFormat="1" ht="11.25">
      <c r="A54" s="70"/>
    </row>
    <row r="55" s="69" customFormat="1" ht="11.25">
      <c r="A55" s="70"/>
    </row>
    <row r="56" s="69" customFormat="1" ht="11.25">
      <c r="A56" s="70"/>
    </row>
    <row r="57" s="69" customFormat="1" ht="11.25">
      <c r="A57" s="70"/>
    </row>
    <row r="58" s="69" customFormat="1" ht="11.25">
      <c r="A58" s="70"/>
    </row>
    <row r="59" s="69" customFormat="1" ht="11.25">
      <c r="A59" s="70"/>
    </row>
    <row r="60" s="69" customFormat="1" ht="11.25">
      <c r="A60" s="70"/>
    </row>
    <row r="61" s="69" customFormat="1" ht="11.25">
      <c r="A61" s="70"/>
    </row>
    <row r="62" s="69" customFormat="1" ht="11.25">
      <c r="A62" s="70"/>
    </row>
    <row r="63" s="69" customFormat="1" ht="11.25">
      <c r="A63" s="70"/>
    </row>
    <row r="64" s="69" customFormat="1" ht="11.25">
      <c r="A64" s="70"/>
    </row>
    <row r="65" s="69" customFormat="1" ht="11.25">
      <c r="A65" s="70"/>
    </row>
    <row r="66" s="69" customFormat="1" ht="11.25">
      <c r="A66" s="70"/>
    </row>
    <row r="67" s="69" customFormat="1" ht="11.25">
      <c r="A67" s="70"/>
    </row>
    <row r="68" s="69" customFormat="1" ht="11.25">
      <c r="A68" s="70"/>
    </row>
    <row r="69" s="69" customFormat="1" ht="11.25">
      <c r="A69" s="70"/>
    </row>
    <row r="70" s="69" customFormat="1" ht="11.25">
      <c r="A70" s="70"/>
    </row>
    <row r="71" s="69" customFormat="1" ht="11.25">
      <c r="A71" s="70"/>
    </row>
    <row r="72" s="69" customFormat="1" ht="11.25">
      <c r="A72" s="70"/>
    </row>
    <row r="73" s="69" customFormat="1" ht="11.25">
      <c r="A73" s="70"/>
    </row>
    <row r="74" s="69" customFormat="1" ht="11.25">
      <c r="A74" s="70"/>
    </row>
    <row r="75" s="69" customFormat="1" ht="11.25">
      <c r="A75" s="70"/>
    </row>
    <row r="76" s="69" customFormat="1" ht="11.25">
      <c r="A76" s="70"/>
    </row>
    <row r="77" s="69" customFormat="1" ht="11.25">
      <c r="A77" s="70"/>
    </row>
    <row r="78" s="69" customFormat="1" ht="11.25">
      <c r="A78" s="70"/>
    </row>
    <row r="79" s="69" customFormat="1" ht="11.25">
      <c r="A79" s="70"/>
    </row>
    <row r="80" s="69" customFormat="1" ht="11.25">
      <c r="A80" s="70"/>
    </row>
    <row r="81" s="69" customFormat="1" ht="11.25">
      <c r="A81" s="70"/>
    </row>
    <row r="82" s="69" customFormat="1" ht="11.25">
      <c r="A82" s="70"/>
    </row>
    <row r="83" s="69" customFormat="1" ht="11.25">
      <c r="A83" s="70"/>
    </row>
    <row r="84" s="69" customFormat="1" ht="11.25">
      <c r="A84" s="70"/>
    </row>
    <row r="85" s="69" customFormat="1" ht="11.25">
      <c r="A85" s="70"/>
    </row>
    <row r="86" s="69" customFormat="1" ht="11.25">
      <c r="A86" s="70"/>
    </row>
    <row r="87" s="69" customFormat="1" ht="11.25">
      <c r="A87" s="70"/>
    </row>
    <row r="88" s="69" customFormat="1" ht="11.25">
      <c r="A88" s="70"/>
    </row>
    <row r="89" s="69" customFormat="1" ht="11.25">
      <c r="A89" s="70"/>
    </row>
    <row r="90" s="69" customFormat="1" ht="11.25">
      <c r="A90" s="70"/>
    </row>
    <row r="91" s="69" customFormat="1" ht="11.25">
      <c r="A91" s="70"/>
    </row>
    <row r="92" s="69" customFormat="1" ht="11.25">
      <c r="A92" s="70"/>
    </row>
    <row r="93" s="69" customFormat="1" ht="11.25">
      <c r="A93" s="70"/>
    </row>
    <row r="94" s="69" customFormat="1" ht="11.25">
      <c r="A94" s="70"/>
    </row>
    <row r="95" s="69" customFormat="1" ht="11.25">
      <c r="A95" s="70"/>
    </row>
    <row r="96" s="69" customFormat="1" ht="11.25">
      <c r="A96" s="70"/>
    </row>
    <row r="97" s="69" customFormat="1" ht="11.25">
      <c r="A97" s="70"/>
    </row>
    <row r="98" s="69" customFormat="1" ht="11.25">
      <c r="A98" s="70"/>
    </row>
    <row r="99" s="69" customFormat="1" ht="11.25">
      <c r="A99" s="70"/>
    </row>
    <row r="100" s="69" customFormat="1" ht="11.25">
      <c r="A100" s="70"/>
    </row>
    <row r="101" s="69" customFormat="1" ht="11.25">
      <c r="A101" s="70"/>
    </row>
    <row r="102" s="69" customFormat="1" ht="11.25">
      <c r="A102" s="70"/>
    </row>
    <row r="103" s="69" customFormat="1" ht="11.25">
      <c r="A103" s="70"/>
    </row>
    <row r="104" s="69" customFormat="1" ht="11.25">
      <c r="A104" s="70"/>
    </row>
    <row r="105" s="69" customFormat="1" ht="11.25">
      <c r="A105" s="70"/>
    </row>
    <row r="106" s="69" customFormat="1" ht="11.25">
      <c r="A106" s="70"/>
    </row>
    <row r="107" s="69" customFormat="1" ht="11.25">
      <c r="A107" s="70"/>
    </row>
    <row r="108" s="69" customFormat="1" ht="11.25">
      <c r="A108" s="70"/>
    </row>
    <row r="109" s="69" customFormat="1" ht="11.25">
      <c r="A109" s="70"/>
    </row>
    <row r="110" s="69" customFormat="1" ht="11.25">
      <c r="A110" s="70"/>
    </row>
    <row r="111" s="69" customFormat="1" ht="11.25">
      <c r="A111" s="70"/>
    </row>
    <row r="112" s="69" customFormat="1" ht="11.25">
      <c r="A112" s="70"/>
    </row>
    <row r="113" s="69" customFormat="1" ht="11.25">
      <c r="A113" s="70"/>
    </row>
    <row r="114" s="69" customFormat="1" ht="11.25">
      <c r="A114" s="70"/>
    </row>
    <row r="115" s="69" customFormat="1" ht="11.25">
      <c r="A115" s="70"/>
    </row>
    <row r="116" s="69" customFormat="1" ht="11.25">
      <c r="A116" s="70"/>
    </row>
    <row r="117" s="69" customFormat="1" ht="11.25">
      <c r="A117" s="70"/>
    </row>
    <row r="118" s="69" customFormat="1" ht="11.25">
      <c r="A118" s="70"/>
    </row>
    <row r="119" s="69" customFormat="1" ht="11.25">
      <c r="A119" s="70"/>
    </row>
    <row r="120" s="69" customFormat="1" ht="11.25">
      <c r="A120" s="70"/>
    </row>
    <row r="121" s="69" customFormat="1" ht="11.25">
      <c r="A121" s="70"/>
    </row>
    <row r="122" s="69" customFormat="1" ht="11.25">
      <c r="A122" s="70"/>
    </row>
    <row r="123" s="69" customFormat="1" ht="11.25">
      <c r="A123" s="70"/>
    </row>
    <row r="124" s="69" customFormat="1" ht="11.25">
      <c r="A124" s="70"/>
    </row>
    <row r="125" s="69" customFormat="1" ht="11.25">
      <c r="A125" s="70"/>
    </row>
    <row r="126" s="69" customFormat="1" ht="11.25">
      <c r="A126" s="70"/>
    </row>
    <row r="127" s="69" customFormat="1" ht="11.25">
      <c r="A127" s="70"/>
    </row>
    <row r="128" s="69" customFormat="1" ht="11.25">
      <c r="A128" s="70"/>
    </row>
    <row r="129" s="69" customFormat="1" ht="11.25">
      <c r="A129" s="70"/>
    </row>
    <row r="130" s="69" customFormat="1" ht="11.25">
      <c r="A130" s="70"/>
    </row>
    <row r="131" s="69" customFormat="1" ht="11.25">
      <c r="A131" s="70"/>
    </row>
    <row r="132" s="69" customFormat="1" ht="11.25">
      <c r="A132" s="70"/>
    </row>
    <row r="133" s="69" customFormat="1" ht="11.25">
      <c r="A133" s="70"/>
    </row>
    <row r="134" s="69" customFormat="1" ht="11.25">
      <c r="A134" s="70"/>
    </row>
    <row r="135" s="69" customFormat="1" ht="11.25">
      <c r="A135" s="70"/>
    </row>
    <row r="136" s="69" customFormat="1" ht="11.25">
      <c r="A136" s="70"/>
    </row>
    <row r="137" s="69" customFormat="1" ht="11.25">
      <c r="A137" s="70"/>
    </row>
    <row r="138" s="69" customFormat="1" ht="11.25">
      <c r="A138" s="70"/>
    </row>
    <row r="139" s="69" customFormat="1" ht="11.25">
      <c r="A139" s="70"/>
    </row>
    <row r="140" s="69" customFormat="1" ht="11.25">
      <c r="A140" s="70"/>
    </row>
    <row r="141" s="69" customFormat="1" ht="11.25">
      <c r="A141" s="70"/>
    </row>
    <row r="142" s="69" customFormat="1" ht="11.25">
      <c r="A142" s="70"/>
    </row>
    <row r="143" s="69" customFormat="1" ht="11.25">
      <c r="A143" s="70"/>
    </row>
    <row r="144" s="69" customFormat="1" ht="11.25">
      <c r="A144" s="70"/>
    </row>
    <row r="145" s="69" customFormat="1" ht="11.25">
      <c r="A145" s="70"/>
    </row>
    <row r="146" s="69" customFormat="1" ht="11.25">
      <c r="A146" s="70"/>
    </row>
    <row r="147" s="69" customFormat="1" ht="11.25">
      <c r="A147" s="70"/>
    </row>
    <row r="148" s="69" customFormat="1" ht="11.25">
      <c r="A148" s="70"/>
    </row>
    <row r="149" s="69" customFormat="1" ht="11.25">
      <c r="A149" s="70"/>
    </row>
    <row r="150" s="69" customFormat="1" ht="11.25">
      <c r="A150" s="70"/>
    </row>
    <row r="151" s="69" customFormat="1" ht="11.25">
      <c r="A151" s="70"/>
    </row>
    <row r="152" s="69" customFormat="1" ht="11.25">
      <c r="A152" s="70"/>
    </row>
    <row r="153" s="69" customFormat="1" ht="11.25">
      <c r="A153" s="70"/>
    </row>
    <row r="154" s="69" customFormat="1" ht="11.25">
      <c r="A154" s="70"/>
    </row>
    <row r="155" s="69" customFormat="1" ht="11.25">
      <c r="A155" s="70"/>
    </row>
    <row r="156" s="69" customFormat="1" ht="11.25">
      <c r="A156" s="70"/>
    </row>
    <row r="157" s="69" customFormat="1" ht="11.25">
      <c r="A157" s="70"/>
    </row>
    <row r="158" s="69" customFormat="1" ht="11.25">
      <c r="A158" s="70"/>
    </row>
    <row r="159" s="69" customFormat="1" ht="11.25">
      <c r="A159" s="70"/>
    </row>
    <row r="160" s="69" customFormat="1" ht="11.25">
      <c r="A160" s="70"/>
    </row>
    <row r="161" s="69" customFormat="1" ht="11.25">
      <c r="A161" s="70"/>
    </row>
    <row r="162" s="69" customFormat="1" ht="11.25">
      <c r="A162" s="70"/>
    </row>
    <row r="163" s="69" customFormat="1" ht="11.25">
      <c r="A163" s="70"/>
    </row>
    <row r="164" s="69" customFormat="1" ht="11.25">
      <c r="A164" s="70"/>
    </row>
    <row r="165" s="69" customFormat="1" ht="11.25">
      <c r="A165" s="70"/>
    </row>
    <row r="166" s="69" customFormat="1" ht="11.25">
      <c r="A166" s="70"/>
    </row>
    <row r="167" s="69" customFormat="1" ht="11.25">
      <c r="A167" s="70"/>
    </row>
    <row r="168" s="69" customFormat="1" ht="11.25">
      <c r="A168" s="70"/>
    </row>
    <row r="169" s="69" customFormat="1" ht="11.25">
      <c r="A169" s="70"/>
    </row>
    <row r="170" s="69" customFormat="1" ht="11.25">
      <c r="A170" s="70"/>
    </row>
    <row r="171" s="69" customFormat="1" ht="11.25">
      <c r="A171" s="70"/>
    </row>
    <row r="172" s="69" customFormat="1" ht="11.25">
      <c r="A172" s="70"/>
    </row>
    <row r="173" s="69" customFormat="1" ht="11.25">
      <c r="A173" s="70"/>
    </row>
    <row r="174" s="69" customFormat="1" ht="11.25">
      <c r="A174" s="70"/>
    </row>
    <row r="175" s="69" customFormat="1" ht="11.25">
      <c r="A175" s="70"/>
    </row>
    <row r="176" s="69" customFormat="1" ht="11.25">
      <c r="A176" s="70"/>
    </row>
    <row r="177" s="69" customFormat="1" ht="11.25">
      <c r="A177" s="70"/>
    </row>
    <row r="178" s="69" customFormat="1" ht="11.25">
      <c r="A178" s="70"/>
    </row>
    <row r="179" s="69" customFormat="1" ht="11.25">
      <c r="A179" s="70"/>
    </row>
    <row r="180" s="69" customFormat="1" ht="11.25">
      <c r="A180" s="70"/>
    </row>
    <row r="181" s="69" customFormat="1" ht="11.25">
      <c r="A181" s="70"/>
    </row>
    <row r="182" s="69" customFormat="1" ht="11.25">
      <c r="A182" s="70"/>
    </row>
    <row r="183" s="69" customFormat="1" ht="11.25">
      <c r="A183" s="70"/>
    </row>
    <row r="184" s="69" customFormat="1" ht="11.25">
      <c r="A184" s="70"/>
    </row>
    <row r="185" s="69" customFormat="1" ht="11.25">
      <c r="A185" s="70"/>
    </row>
    <row r="186" s="69" customFormat="1" ht="11.25">
      <c r="A186" s="70"/>
    </row>
    <row r="187" s="69" customFormat="1" ht="11.25">
      <c r="A187" s="70"/>
    </row>
    <row r="188" s="69" customFormat="1" ht="11.25">
      <c r="A188" s="70"/>
    </row>
    <row r="189" s="69" customFormat="1" ht="11.25">
      <c r="A189" s="70"/>
    </row>
    <row r="190" s="69" customFormat="1" ht="11.25">
      <c r="A190" s="70"/>
    </row>
    <row r="191" s="69" customFormat="1" ht="11.25">
      <c r="A191" s="70"/>
    </row>
    <row r="192" s="69" customFormat="1" ht="11.25">
      <c r="A192" s="70"/>
    </row>
    <row r="193" s="69" customFormat="1" ht="11.25">
      <c r="A193" s="70"/>
    </row>
    <row r="194" s="69" customFormat="1" ht="11.25">
      <c r="A194" s="70"/>
    </row>
    <row r="195" s="69" customFormat="1" ht="11.25">
      <c r="A195" s="70"/>
    </row>
    <row r="196" s="69" customFormat="1" ht="11.25">
      <c r="A196" s="70"/>
    </row>
    <row r="197" s="69" customFormat="1" ht="11.25">
      <c r="A197" s="70"/>
    </row>
    <row r="198" s="69" customFormat="1" ht="11.25">
      <c r="A198" s="70"/>
    </row>
    <row r="199" s="69" customFormat="1" ht="11.25">
      <c r="A199" s="70"/>
    </row>
    <row r="200" s="69" customFormat="1" ht="11.25">
      <c r="A200" s="70"/>
    </row>
    <row r="201" s="69" customFormat="1" ht="11.25">
      <c r="A201" s="70"/>
    </row>
    <row r="202" s="69" customFormat="1" ht="11.25">
      <c r="A202" s="70"/>
    </row>
    <row r="203" s="69" customFormat="1" ht="11.25">
      <c r="A203" s="70"/>
    </row>
    <row r="204" s="69" customFormat="1" ht="11.25">
      <c r="A204" s="70"/>
    </row>
    <row r="205" s="69" customFormat="1" ht="11.25">
      <c r="A205" s="70"/>
    </row>
    <row r="206" s="69" customFormat="1" ht="11.25">
      <c r="A206" s="70"/>
    </row>
    <row r="207" s="69" customFormat="1" ht="11.25">
      <c r="A207" s="70"/>
    </row>
    <row r="208" s="69" customFormat="1" ht="11.25">
      <c r="A208" s="70"/>
    </row>
    <row r="209" s="69" customFormat="1" ht="11.25">
      <c r="A209" s="70"/>
    </row>
    <row r="210" s="69" customFormat="1" ht="11.25">
      <c r="A210" s="70"/>
    </row>
    <row r="211" s="69" customFormat="1" ht="11.25">
      <c r="A211" s="70"/>
    </row>
    <row r="212" s="69" customFormat="1" ht="11.25">
      <c r="A212" s="70"/>
    </row>
    <row r="213" s="69" customFormat="1" ht="11.25">
      <c r="A213" s="70"/>
    </row>
    <row r="214" s="69" customFormat="1" ht="11.25">
      <c r="A214" s="70"/>
    </row>
    <row r="215" s="69" customFormat="1" ht="11.25">
      <c r="A215" s="70"/>
    </row>
    <row r="216" s="69" customFormat="1" ht="11.25">
      <c r="A216" s="70"/>
    </row>
    <row r="217" s="69" customFormat="1" ht="11.25">
      <c r="A217" s="70"/>
    </row>
    <row r="218" s="69" customFormat="1" ht="11.25">
      <c r="A218" s="70"/>
    </row>
    <row r="219" s="69" customFormat="1" ht="11.25">
      <c r="A219" s="70"/>
    </row>
    <row r="220" s="69" customFormat="1" ht="11.25">
      <c r="A220" s="70"/>
    </row>
    <row r="221" s="69" customFormat="1" ht="11.25">
      <c r="A221" s="70"/>
    </row>
    <row r="222" s="69" customFormat="1" ht="11.25">
      <c r="A222" s="70"/>
    </row>
    <row r="223" s="69" customFormat="1" ht="11.25">
      <c r="A223" s="70"/>
    </row>
    <row r="224" s="69" customFormat="1" ht="11.25">
      <c r="A224" s="70"/>
    </row>
    <row r="225" s="69" customFormat="1" ht="11.25">
      <c r="A225" s="70"/>
    </row>
  </sheetData>
  <sheetProtection sheet="1" objects="1" scenarios="1"/>
  <mergeCells count="26">
    <mergeCell ref="B11:L11"/>
    <mergeCell ref="B6:L6"/>
    <mergeCell ref="B7:L7"/>
    <mergeCell ref="B8:L8"/>
    <mergeCell ref="B9:L9"/>
    <mergeCell ref="B10:L10"/>
    <mergeCell ref="B25:L25"/>
    <mergeCell ref="B12:L12"/>
    <mergeCell ref="B13:L13"/>
    <mergeCell ref="B14:L14"/>
    <mergeCell ref="B15:L15"/>
    <mergeCell ref="A17:C17"/>
    <mergeCell ref="B19:L19"/>
    <mergeCell ref="B20:L20"/>
    <mergeCell ref="B21:L21"/>
    <mergeCell ref="B22:L22"/>
    <mergeCell ref="B23:L23"/>
    <mergeCell ref="B24:L24"/>
    <mergeCell ref="B32:L32"/>
    <mergeCell ref="B33:L33"/>
    <mergeCell ref="B26:L26"/>
    <mergeCell ref="B27:L27"/>
    <mergeCell ref="B28:L28"/>
    <mergeCell ref="B29:L29"/>
    <mergeCell ref="B30:L30"/>
    <mergeCell ref="B31:L31"/>
  </mergeCells>
  <printOptions/>
  <pageMargins left="0.75" right="0.75" top="0.52" bottom="0.26" header="0.38" footer="0.34"/>
  <pageSetup horizontalDpi="600" verticalDpi="600" orientation="landscape" scale="90"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Leclerc, Ron</dc:creator>
  <cp:keywords/>
  <dc:description/>
  <cp:lastModifiedBy>mcote</cp:lastModifiedBy>
  <cp:lastPrinted>2015-06-25T17:07:00Z</cp:lastPrinted>
  <dcterms:created xsi:type="dcterms:W3CDTF">2015-06-25T16:57:46Z</dcterms:created>
  <dcterms:modified xsi:type="dcterms:W3CDTF">2015-07-01T13:00:47Z</dcterms:modified>
  <cp:category/>
  <cp:version/>
  <cp:contentType/>
  <cp:contentStatus/>
</cp:coreProperties>
</file>