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oIT - DOE\Financial Reports- Tools\"/>
    </mc:Choice>
  </mc:AlternateContent>
  <bookViews>
    <workbookView xWindow="-60" yWindow="-285" windowWidth="11340" windowHeight="6030"/>
  </bookViews>
  <sheets>
    <sheet name="Per Pupil Cost" sheetId="2" r:id="rId1"/>
  </sheets>
  <calcPr calcId="162913"/>
</workbook>
</file>

<file path=xl/calcChain.xml><?xml version="1.0" encoding="utf-8"?>
<calcChain xmlns="http://schemas.openxmlformats.org/spreadsheetml/2006/main">
  <c r="E49" i="2" l="1"/>
  <c r="G54" i="2"/>
  <c r="G58" i="2" s="1"/>
  <c r="G96" i="2" s="1"/>
  <c r="F54" i="2"/>
  <c r="F58" i="2" s="1"/>
  <c r="F96" i="2" s="1"/>
  <c r="F99" i="2" s="1"/>
  <c r="F101" i="2" s="1"/>
  <c r="E54" i="2"/>
  <c r="D49" i="2"/>
  <c r="D54" i="2"/>
  <c r="D58" i="2" s="1"/>
  <c r="D96" i="2" s="1"/>
  <c r="E58" i="2"/>
  <c r="E96" i="2"/>
  <c r="G31" i="2"/>
  <c r="G95" i="2" s="1"/>
  <c r="G66" i="2"/>
  <c r="G97" i="2"/>
  <c r="G85" i="2"/>
  <c r="G98" i="2" s="1"/>
  <c r="G91" i="2"/>
  <c r="G100" i="2"/>
  <c r="F31" i="2"/>
  <c r="F95" i="2"/>
  <c r="F66" i="2"/>
  <c r="F97" i="2" s="1"/>
  <c r="F85" i="2"/>
  <c r="F98" i="2"/>
  <c r="E31" i="2"/>
  <c r="E95" i="2"/>
  <c r="E66" i="2"/>
  <c r="E97" i="2" s="1"/>
  <c r="E99" i="2" s="1"/>
  <c r="E101" i="2" s="1"/>
  <c r="E85" i="2"/>
  <c r="E98" i="2"/>
  <c r="D31" i="2"/>
  <c r="D95" i="2"/>
  <c r="D66" i="2"/>
  <c r="D97" i="2" s="1"/>
  <c r="D85" i="2"/>
  <c r="D98" i="2"/>
  <c r="F91" i="2"/>
  <c r="F100" i="2" s="1"/>
  <c r="E91" i="2"/>
  <c r="E100" i="2" s="1"/>
  <c r="D91" i="2"/>
  <c r="D100" i="2"/>
  <c r="D99" i="2" l="1"/>
  <c r="D101" i="2" s="1"/>
  <c r="G99" i="2"/>
  <c r="G101" i="2" s="1"/>
</calcChain>
</file>

<file path=xl/sharedStrings.xml><?xml version="1.0" encoding="utf-8"?>
<sst xmlns="http://schemas.openxmlformats.org/spreadsheetml/2006/main" count="121" uniqueCount="104">
  <si>
    <t xml:space="preserve"> </t>
  </si>
  <si>
    <t xml:space="preserve">       </t>
  </si>
  <si>
    <t>Example</t>
  </si>
  <si>
    <t>=</t>
  </si>
  <si>
    <t>Page 3, Line 12, Col.2</t>
  </si>
  <si>
    <t>(Total Food Service Revenue)</t>
  </si>
  <si>
    <t>New Hampshire Department of Education</t>
  </si>
  <si>
    <t xml:space="preserve">      is necessary under High School. You can calculate the ADM adjustment using  </t>
  </si>
  <si>
    <t xml:space="preserve">      AV1 forms:</t>
  </si>
  <si>
    <t>Page 3, Line 14, Col.2</t>
  </si>
  <si>
    <t>Page 3, Line 15, Col.2</t>
  </si>
  <si>
    <t>Page 3, Line 16, Col.2</t>
  </si>
  <si>
    <t>Page 3, Line 17, Col.2</t>
  </si>
  <si>
    <t>Page 3, Line 19, Col.2</t>
  </si>
  <si>
    <t>Page 3, Line 20, Col.2</t>
  </si>
  <si>
    <t>Page 3, Line 21, Col.2</t>
  </si>
  <si>
    <t>Page 3, Line 22, Col.2</t>
  </si>
  <si>
    <t>Page 3, Line 23, Col.2</t>
  </si>
  <si>
    <t>Page 3, Line 24, Col.2</t>
  </si>
  <si>
    <t>Elementary</t>
  </si>
  <si>
    <t>Mid/Jr</t>
  </si>
  <si>
    <t>High</t>
  </si>
  <si>
    <t xml:space="preserve">This template is a modified version of the per pupil cost calculation found in the DOE-25 template.  It can be used to calculate an estimate of </t>
  </si>
  <si>
    <t xml:space="preserve">cost per pupil before the school year has ended.  This can be particularly useful in budget development for districts that base tuition on cost </t>
  </si>
  <si>
    <t>DOE-25 Estimates</t>
  </si>
  <si>
    <t>less</t>
  </si>
  <si>
    <t>Page 22, Line 14, Col. 1/2/3 Reg Tuition to NH LEAs</t>
  </si>
  <si>
    <t>Page 22, Line 15, Col. 1/2/3 Reg Tuition to LEAs outside NH</t>
  </si>
  <si>
    <t>Page 22, Line 18, Col. 1/2/3 SPED Tuition to NH LEAs</t>
  </si>
  <si>
    <t>Page 22, Line 19, Col. 1/2/3 SPED Tuition to LEAs outside NH</t>
  </si>
  <si>
    <t>Page 22, Line 21, Col. 1/2/3 SPED Tuition to Pvt. Schs and SAUs</t>
  </si>
  <si>
    <t>Page 22, Line 22, Col. 1/2/3 SPED Residential Costs</t>
  </si>
  <si>
    <t>Page 22, Line 23, Col. 1/2/3 Voc Tuition to NH LEAs</t>
  </si>
  <si>
    <t>Page 22, Line 24, Col. 1/2/3 Voc Tuition to LEAs outside NH</t>
  </si>
  <si>
    <t>Page 22, Line 26, Col. 1/2/3 Voc Tuition to Pvt. Schs and SAUs</t>
  </si>
  <si>
    <t>Page 22, Line 17, Col. 1/2/3 Reg Tuition to Pvt. Schs and SAUs</t>
  </si>
  <si>
    <t>Page 23, Line 13/14/15, Col. 7 Summer School</t>
  </si>
  <si>
    <t>Estimate of ADM in Attendance that will be reported on the A3</t>
  </si>
  <si>
    <t>STEP 3  Sum Food Service Revenue from Sale of Lunches:</t>
  </si>
  <si>
    <t>STEP 4  Prorate Food Revenue to the Elem, M/JH, and High Levels</t>
  </si>
  <si>
    <t>STEP 5  Determine Net Food Service Cost for Elem, M/JH and High</t>
  </si>
  <si>
    <t>STEP 1  Sum gross current expenditures for Instruction:</t>
  </si>
  <si>
    <t>STEP 2 Sum gross current expenditures for Food Service:</t>
  </si>
  <si>
    <t>STEP 6  Determine Transportation Expenditure without Capital Items:</t>
  </si>
  <si>
    <t>STEP 7 Sum Tuition, Capital and Summer School:</t>
  </si>
  <si>
    <t>STEP 8  Estimate ADM in Attendance</t>
  </si>
  <si>
    <t>Step 1 Gross Instructional Expenditures</t>
  </si>
  <si>
    <t>Step 5 Net Food Service</t>
  </si>
  <si>
    <t>plus</t>
  </si>
  <si>
    <t>Step 6 Transportation</t>
  </si>
  <si>
    <t>equals</t>
  </si>
  <si>
    <t>per</t>
  </si>
  <si>
    <t>Adjustments for Part-Time Vocational Students - See Note Below</t>
  </si>
  <si>
    <t>ADM Adjustment for Part-Time Voc:</t>
  </si>
  <si>
    <t>ESTIMATING CURRENT EXPENDITURE PER PUPIL</t>
  </si>
  <si>
    <t>The example shown is a calculation of the elementary per pupil cost.  Middle/junior high school and high school per pupil costs may be</t>
  </si>
  <si>
    <t>calculated by following the steps in the example and using the appropriate financial and attendance data. For example, the General Fund</t>
  </si>
  <si>
    <t xml:space="preserve">expenditures to be entered on the first line are from page 7 for the Elementary column, page 8 for the Mid/Jr column, and page 9 for the High </t>
  </si>
  <si>
    <t>Add Page 7/8/9 (elem, m/j, high) Line 11, Col.7</t>
  </si>
  <si>
    <t>Page 7/8/9 (elem, m/jh, high), Line 14, Col. 7</t>
  </si>
  <si>
    <t>Page 11/12/13  (elem, m/jh, high), Line 14, Col. 7</t>
  </si>
  <si>
    <t xml:space="preserve">Page 15, Line 1/2/3 (elem, m/jh, high), Col.7 </t>
  </si>
  <si>
    <t>Subtract Page 11/12/13 (elem, m/jh, high), Line 11, Col. 5</t>
  </si>
  <si>
    <t>Subtract Page 7/8/9 (elem, m/jh, high), Line 11, Col. 5</t>
  </si>
  <si>
    <t>Add Page 11/12/13 (elem, m/jh, high), Line 11, Col.7</t>
  </si>
  <si>
    <t>Page 23, Line 12, Col. 3/4/5 (elem, m/jh, high), Capital Items</t>
  </si>
  <si>
    <t>Page 22, Line 16, Col. 3 to Reg Tuition to Pinkerton/Coe Brown</t>
  </si>
  <si>
    <t>Page 22, Line 20, Col. 3 SPED Tuition to Pinkerton/Coe Brown</t>
  </si>
  <si>
    <t>Page 22, Line 25, Col. 3 Voc Tuition to Pinkerton/Coe Brown</t>
  </si>
  <si>
    <t>Enter District Name and Year:</t>
  </si>
  <si>
    <t xml:space="preserve">The Department uses each district's DOE-25 and A3 ADM to calculate a per pupil cost.  Current expenditures from the General Fund, the </t>
  </si>
  <si>
    <t xml:space="preserve">             districts by 0.25. Then divide that amount by the full tuition rate to arrive at </t>
  </si>
  <si>
    <t xml:space="preserve">             of the receiving district to arrive at the ADM to be subtracted.</t>
  </si>
  <si>
    <t xml:space="preserve">             receiving district by 0.25.  Then divide that amount by the full tuition rate</t>
  </si>
  <si>
    <t xml:space="preserve">Special Revenue Fund and the net cost of Food Service are summed.  From this total, expenditures for tuition, transportation, capital outlay, </t>
  </si>
  <si>
    <t>which has been adjusted for part-time vocational students, to arrive at the district's per pupil cost.</t>
  </si>
  <si>
    <t xml:space="preserve">debt service and summer school are subtracted.  The total modified current expenditure is  then divided by the ADM in attendance, </t>
  </si>
  <si>
    <t>(Gross Food Service Expenditure)</t>
  </si>
  <si>
    <t>FS Revenue</t>
  </si>
  <si>
    <t>Total Gross FS Expenditures                20,000</t>
  </si>
  <si>
    <t>(Transportation Current Expenditure)</t>
  </si>
  <si>
    <t>Adjusted ADM</t>
  </si>
  <si>
    <t>STEP 9   Compute Cost Per Pupil</t>
  </si>
  <si>
    <t>Step 7 Tuition, Capital and Summer School</t>
  </si>
  <si>
    <t>Total Net Cost</t>
  </si>
  <si>
    <t>(Tuition, Capital and Summer)</t>
  </si>
  <si>
    <t>(Gross Instructional Expenditures)</t>
  </si>
  <si>
    <t xml:space="preserve">based on the ratio of Expenditures at these levels. </t>
  </si>
  <si>
    <t>divide</t>
  </si>
  <si>
    <t>by Step 8 Adjusted ADM-A</t>
  </si>
  <si>
    <t>three columns to the right of the example.  This worksheet will automatically calculate your district's cost per pupil.</t>
  </si>
  <si>
    <t>per pupil or districts without tuition agreements.  It is suggested that protection be turned before using this template.</t>
  </si>
  <si>
    <r>
      <t xml:space="preserve">School Column.  Line references are base on the FY03 DOE-25.  </t>
    </r>
    <r>
      <rPr>
        <b/>
        <sz val="9"/>
        <rFont val="Arial"/>
      </rPr>
      <t>Enter your best estimate for year-end expenditures under the</t>
    </r>
  </si>
  <si>
    <r>
      <t>Elem Gross FS Expenditures</t>
    </r>
    <r>
      <rPr>
        <sz val="9"/>
        <rFont val="Arial"/>
      </rPr>
      <t xml:space="preserve">  X FSR = </t>
    </r>
    <r>
      <rPr>
        <u/>
        <sz val="9"/>
        <rFont val="Arial"/>
      </rPr>
      <t>10,000</t>
    </r>
    <r>
      <rPr>
        <sz val="9"/>
        <rFont val="Arial"/>
      </rPr>
      <t xml:space="preserve">  X 16,000 =</t>
    </r>
  </si>
  <si>
    <r>
      <t>Net Food Cost</t>
    </r>
    <r>
      <rPr>
        <vertAlign val="subscript"/>
        <sz val="9"/>
        <rFont val="Arial"/>
      </rPr>
      <t xml:space="preserve"> </t>
    </r>
    <r>
      <rPr>
        <sz val="9"/>
        <rFont val="Arial"/>
      </rPr>
      <t>= Level Expenditure  - Prorated Revenue</t>
    </r>
  </si>
  <si>
    <r>
      <t>Current Expenditure Per Pupil</t>
    </r>
    <r>
      <rPr>
        <sz val="9"/>
        <rFont val="Arial"/>
      </rPr>
      <t xml:space="preserve"> = Net Cost /Adj ADM-A</t>
    </r>
  </si>
  <si>
    <r>
      <t xml:space="preserve">  · </t>
    </r>
    <r>
      <rPr>
        <sz val="9"/>
        <rFont val="Arial"/>
      </rPr>
      <t xml:space="preserve">   If part-time voc students travel to or from your high school, an ADM adjustment </t>
    </r>
  </si>
  <si>
    <r>
      <t xml:space="preserve">       </t>
    </r>
    <r>
      <rPr>
        <b/>
        <sz val="9"/>
        <rFont val="Arial"/>
      </rPr>
      <t xml:space="preserve">o </t>
    </r>
    <r>
      <rPr>
        <sz val="9"/>
        <rFont val="Arial"/>
      </rPr>
      <t xml:space="preserve">   If your school receives students, divide the total tuition to be billed to other </t>
    </r>
  </si>
  <si>
    <r>
      <t xml:space="preserve">             the ADM to be </t>
    </r>
    <r>
      <rPr>
        <u/>
        <sz val="9"/>
        <rFont val="Arial"/>
      </rPr>
      <t>added.</t>
    </r>
  </si>
  <si>
    <r>
      <t xml:space="preserve">      </t>
    </r>
    <r>
      <rPr>
        <b/>
        <sz val="9"/>
        <rFont val="Arial"/>
      </rPr>
      <t xml:space="preserve"> o </t>
    </r>
    <r>
      <rPr>
        <sz val="9"/>
        <rFont val="Arial"/>
      </rPr>
      <t xml:space="preserve">   If your school sends out students, divide the total tuition you pay each </t>
    </r>
  </si>
  <si>
    <r>
      <t xml:space="preserve">    </t>
    </r>
    <r>
      <rPr>
        <b/>
        <sz val="9"/>
        <rFont val="Arial"/>
      </rPr>
      <t xml:space="preserve">  o </t>
    </r>
    <r>
      <rPr>
        <sz val="9"/>
        <rFont val="Arial"/>
      </rPr>
      <t xml:space="preserve">   Make comparable adjustments for out-of-state students.</t>
    </r>
  </si>
  <si>
    <t>Division of Program Support, Bureau of Information Services</t>
  </si>
  <si>
    <t>101 Pleasant Street, Concord, NH  03301-3860</t>
  </si>
  <si>
    <t>TEL 603-271-2778   FAX 603-271-3875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</si>
</sst>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7" formatCode="0.0"/>
    <numFmt numFmtId="170" formatCode="_(* #,##0.0_);_(* \(#,##0.0\);_(* &quot;-&quot;??_);_(@_)"/>
    <numFmt numFmtId="171" formatCode="_(* #,##0_);_(* \(#,##0\);_(* &quot;-&quot;??_);_(@_)"/>
    <numFmt numFmtId="188" formatCode="&quot;$&quot;#,##0"/>
  </numFmts>
  <fonts count="10" x14ac:knownFonts="1">
    <font>
      <sz val="8"/>
      <name val="Arial"/>
    </font>
    <font>
      <sz val="8"/>
      <name val="Arial"/>
    </font>
    <font>
      <sz val="10"/>
      <name val="Arial"/>
    </font>
    <font>
      <sz val="9"/>
      <name val="Arial"/>
    </font>
    <font>
      <b/>
      <sz val="9"/>
      <name val="Arial"/>
    </font>
    <font>
      <u/>
      <sz val="9"/>
      <name val="Arial"/>
    </font>
    <font>
      <b/>
      <u val="singleAccounting"/>
      <sz val="9"/>
      <name val="Arial"/>
    </font>
    <font>
      <u val="singleAccounting"/>
      <sz val="9"/>
      <name val="Arial"/>
    </font>
    <font>
      <vertAlign val="subscript"/>
      <sz val="9"/>
      <name val="Arial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1" fontId="3" fillId="0" borderId="0" xfId="1" applyNumberFormat="1" applyFont="1"/>
    <xf numFmtId="0" fontId="5" fillId="0" borderId="0" xfId="0" applyFont="1" applyBorder="1" applyAlignment="1">
      <alignment horizontal="center"/>
    </xf>
    <xf numFmtId="171" fontId="6" fillId="0" borderId="5" xfId="1" applyNumberFormat="1" applyFont="1" applyBorder="1" applyAlignment="1">
      <alignment horizontal="center"/>
    </xf>
    <xf numFmtId="171" fontId="7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1" fontId="3" fillId="0" borderId="5" xfId="1" applyNumberFormat="1" applyFont="1" applyBorder="1"/>
    <xf numFmtId="171" fontId="3" fillId="0" borderId="0" xfId="1" applyNumberFormat="1" applyFont="1" applyBorder="1" applyAlignment="1">
      <alignment horizontal="center"/>
    </xf>
    <xf numFmtId="0" fontId="3" fillId="0" borderId="5" xfId="0" applyFont="1" applyBorder="1"/>
    <xf numFmtId="0" fontId="3" fillId="0" borderId="0" xfId="0" quotePrefix="1" applyFont="1"/>
    <xf numFmtId="171" fontId="3" fillId="2" borderId="6" xfId="1" applyNumberFormat="1" applyFont="1" applyFill="1" applyBorder="1" applyProtection="1">
      <protection locked="0"/>
    </xf>
    <xf numFmtId="171" fontId="3" fillId="0" borderId="7" xfId="1" applyNumberFormat="1" applyFont="1" applyBorder="1"/>
    <xf numFmtId="171" fontId="4" fillId="0" borderId="8" xfId="1" applyNumberFormat="1" applyFont="1" applyBorder="1"/>
    <xf numFmtId="171" fontId="3" fillId="2" borderId="9" xfId="1" applyNumberFormat="1" applyFont="1" applyFill="1" applyBorder="1" applyProtection="1">
      <protection locked="0"/>
    </xf>
    <xf numFmtId="171" fontId="4" fillId="0" borderId="0" xfId="1" applyNumberFormat="1" applyFont="1" applyAlignment="1">
      <alignment horizontal="center"/>
    </xf>
    <xf numFmtId="171" fontId="4" fillId="0" borderId="9" xfId="1" applyNumberFormat="1" applyFont="1" applyBorder="1"/>
    <xf numFmtId="0" fontId="5" fillId="0" borderId="0" xfId="0" applyFont="1"/>
    <xf numFmtId="3" fontId="3" fillId="0" borderId="0" xfId="1" applyNumberFormat="1" applyFont="1"/>
    <xf numFmtId="171" fontId="3" fillId="0" borderId="10" xfId="1" applyNumberFormat="1" applyFont="1" applyBorder="1"/>
    <xf numFmtId="171" fontId="3" fillId="0" borderId="5" xfId="1" applyNumberFormat="1" applyFont="1" applyBorder="1" applyAlignment="1">
      <alignment horizontal="center"/>
    </xf>
    <xf numFmtId="171" fontId="3" fillId="0" borderId="0" xfId="1" applyNumberFormat="1" applyFont="1" applyAlignment="1">
      <alignment horizontal="center"/>
    </xf>
    <xf numFmtId="171" fontId="7" fillId="0" borderId="5" xfId="1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71" fontId="3" fillId="0" borderId="11" xfId="1" applyNumberFormat="1" applyFont="1" applyBorder="1" applyAlignment="1">
      <alignment horizontal="center"/>
    </xf>
    <xf numFmtId="171" fontId="3" fillId="0" borderId="12" xfId="1" applyNumberFormat="1" applyFont="1" applyBorder="1"/>
    <xf numFmtId="171" fontId="3" fillId="0" borderId="13" xfId="1" applyNumberFormat="1" applyFont="1" applyBorder="1"/>
    <xf numFmtId="0" fontId="3" fillId="0" borderId="0" xfId="0" applyFont="1" applyAlignment="1">
      <alignment horizontal="right"/>
    </xf>
    <xf numFmtId="171" fontId="4" fillId="0" borderId="7" xfId="1" applyNumberFormat="1" applyFont="1" applyBorder="1"/>
    <xf numFmtId="171" fontId="3" fillId="0" borderId="6" xfId="1" applyNumberFormat="1" applyFont="1" applyFill="1" applyBorder="1" applyProtection="1"/>
    <xf numFmtId="171" fontId="3" fillId="0" borderId="8" xfId="1" applyNumberFormat="1" applyFont="1" applyBorder="1"/>
    <xf numFmtId="167" fontId="3" fillId="0" borderId="5" xfId="1" applyNumberFormat="1" applyFont="1" applyBorder="1"/>
    <xf numFmtId="167" fontId="3" fillId="2" borderId="6" xfId="1" applyNumberFormat="1" applyFont="1" applyFill="1" applyBorder="1" applyProtection="1">
      <protection locked="0"/>
    </xf>
    <xf numFmtId="167" fontId="3" fillId="0" borderId="6" xfId="1" applyNumberFormat="1" applyFont="1" applyFill="1" applyBorder="1" applyProtection="1"/>
    <xf numFmtId="167" fontId="3" fillId="0" borderId="0" xfId="1" applyNumberFormat="1" applyFont="1"/>
    <xf numFmtId="171" fontId="3" fillId="0" borderId="14" xfId="1" applyNumberFormat="1" applyFont="1" applyBorder="1"/>
    <xf numFmtId="171" fontId="3" fillId="0" borderId="15" xfId="1" applyNumberFormat="1" applyFont="1" applyBorder="1"/>
    <xf numFmtId="171" fontId="3" fillId="0" borderId="1" xfId="1" applyNumberFormat="1" applyFont="1" applyBorder="1"/>
    <xf numFmtId="171" fontId="3" fillId="0" borderId="0" xfId="1" applyNumberFormat="1" applyFont="1" applyBorder="1"/>
    <xf numFmtId="171" fontId="3" fillId="0" borderId="16" xfId="1" applyNumberFormat="1" applyFont="1" applyBorder="1"/>
    <xf numFmtId="171" fontId="3" fillId="0" borderId="17" xfId="1" applyNumberFormat="1" applyFont="1" applyBorder="1"/>
    <xf numFmtId="170" fontId="3" fillId="0" borderId="0" xfId="1" applyNumberFormat="1" applyFont="1"/>
    <xf numFmtId="0" fontId="4" fillId="0" borderId="0" xfId="0" applyFont="1"/>
    <xf numFmtId="188" fontId="3" fillId="0" borderId="7" xfId="1" applyNumberFormat="1" applyFont="1" applyBorder="1"/>
    <xf numFmtId="43" fontId="4" fillId="3" borderId="2" xfId="1" applyNumberFormat="1" applyFont="1" applyFill="1" applyBorder="1"/>
    <xf numFmtId="43" fontId="4" fillId="3" borderId="18" xfId="1" applyNumberFormat="1" applyFont="1" applyFill="1" applyBorder="1"/>
    <xf numFmtId="0" fontId="4" fillId="0" borderId="0" xfId="2" applyFont="1"/>
    <xf numFmtId="0" fontId="3" fillId="0" borderId="0" xfId="2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1" fontId="3" fillId="2" borderId="2" xfId="1" applyNumberFormat="1" applyFont="1" applyFill="1" applyBorder="1" applyAlignment="1" applyProtection="1">
      <alignment horizontal="center"/>
      <protection locked="0"/>
    </xf>
    <xf numFmtId="171" fontId="3" fillId="2" borderId="3" xfId="1" applyNumberFormat="1" applyFont="1" applyFill="1" applyBorder="1" applyAlignment="1" applyProtection="1">
      <alignment horizontal="center"/>
      <protection locked="0"/>
    </xf>
    <xf numFmtId="171" fontId="3" fillId="2" borderId="4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1" fontId="3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calculating cost per pupil tex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showGridLines="0" tabSelected="1" topLeftCell="A19" workbookViewId="0">
      <selection activeCell="B24" sqref="B24"/>
    </sheetView>
  </sheetViews>
  <sheetFormatPr defaultRowHeight="12" x14ac:dyDescent="0.2"/>
  <cols>
    <col min="1" max="1" width="10.1640625" style="1" customWidth="1"/>
    <col min="2" max="2" width="59.83203125" style="1" customWidth="1"/>
    <col min="3" max="3" width="8.33203125" style="1" customWidth="1"/>
    <col min="4" max="4" width="18.6640625" style="6" customWidth="1"/>
    <col min="5" max="6" width="19.83203125" style="6" customWidth="1"/>
    <col min="7" max="7" width="20.83203125" style="6" customWidth="1"/>
    <col min="8" max="16384" width="9.33203125" style="1"/>
  </cols>
  <sheetData>
    <row r="1" spans="1:9" x14ac:dyDescent="0.2">
      <c r="B1" s="54" t="s">
        <v>6</v>
      </c>
      <c r="C1" s="54"/>
      <c r="D1" s="54"/>
      <c r="E1" s="54"/>
      <c r="F1" s="54"/>
      <c r="G1" s="54"/>
      <c r="H1" s="52">
        <v>37823</v>
      </c>
      <c r="I1" s="53"/>
    </row>
    <row r="2" spans="1:9" x14ac:dyDescent="0.2">
      <c r="A2" s="3"/>
      <c r="B2" s="53" t="s">
        <v>101</v>
      </c>
      <c r="C2" s="53"/>
      <c r="D2" s="53"/>
      <c r="E2" s="53"/>
      <c r="F2" s="53"/>
      <c r="G2" s="53"/>
    </row>
    <row r="3" spans="1:9" x14ac:dyDescent="0.2">
      <c r="A3" s="3"/>
      <c r="B3" s="53" t="s">
        <v>102</v>
      </c>
      <c r="C3" s="53"/>
      <c r="D3" s="53"/>
      <c r="E3" s="53"/>
      <c r="F3" s="53"/>
      <c r="G3" s="53"/>
    </row>
    <row r="4" spans="1:9" x14ac:dyDescent="0.2">
      <c r="B4" s="53" t="s">
        <v>103</v>
      </c>
      <c r="C4" s="53"/>
      <c r="D4" s="53"/>
      <c r="E4" s="53"/>
      <c r="F4" s="53"/>
      <c r="G4" s="53"/>
    </row>
    <row r="6" spans="1:9" x14ac:dyDescent="0.2">
      <c r="A6" s="61" t="s">
        <v>54</v>
      </c>
      <c r="B6" s="61"/>
      <c r="C6" s="61"/>
      <c r="D6" s="61"/>
      <c r="E6" s="61"/>
      <c r="F6" s="61"/>
      <c r="G6" s="61"/>
    </row>
    <row r="8" spans="1:9" x14ac:dyDescent="0.2">
      <c r="A8" s="58" t="s">
        <v>70</v>
      </c>
      <c r="B8" s="58"/>
      <c r="C8" s="58"/>
      <c r="D8" s="58"/>
      <c r="E8" s="58"/>
      <c r="F8" s="58"/>
      <c r="G8" s="58"/>
    </row>
    <row r="9" spans="1:9" x14ac:dyDescent="0.2">
      <c r="A9" s="58" t="s">
        <v>74</v>
      </c>
      <c r="B9" s="58"/>
      <c r="C9" s="58"/>
      <c r="D9" s="58"/>
      <c r="E9" s="58"/>
      <c r="F9" s="58"/>
      <c r="G9" s="58"/>
    </row>
    <row r="10" spans="1:9" x14ac:dyDescent="0.2">
      <c r="A10" s="58" t="s">
        <v>76</v>
      </c>
      <c r="B10" s="58"/>
      <c r="C10" s="58"/>
      <c r="D10" s="58"/>
      <c r="E10" s="58"/>
      <c r="F10" s="58"/>
      <c r="G10" s="58"/>
    </row>
    <row r="11" spans="1:9" x14ac:dyDescent="0.2">
      <c r="A11" s="58" t="s">
        <v>75</v>
      </c>
      <c r="B11" s="58"/>
      <c r="C11" s="58"/>
      <c r="D11" s="58"/>
      <c r="E11" s="58"/>
      <c r="F11" s="58"/>
      <c r="G11" s="58"/>
    </row>
    <row r="13" spans="1:9" x14ac:dyDescent="0.2">
      <c r="A13" s="58" t="s">
        <v>22</v>
      </c>
      <c r="B13" s="58"/>
      <c r="C13" s="58"/>
      <c r="D13" s="58"/>
      <c r="E13" s="58"/>
      <c r="F13" s="58"/>
      <c r="G13" s="58"/>
    </row>
    <row r="14" spans="1:9" x14ac:dyDescent="0.2">
      <c r="A14" s="58" t="s">
        <v>23</v>
      </c>
      <c r="B14" s="58"/>
      <c r="C14" s="58"/>
      <c r="D14" s="58"/>
      <c r="E14" s="58"/>
      <c r="F14" s="58"/>
      <c r="G14" s="58"/>
    </row>
    <row r="15" spans="1:9" x14ac:dyDescent="0.2">
      <c r="A15" s="58" t="s">
        <v>91</v>
      </c>
      <c r="B15" s="58"/>
      <c r="C15" s="58"/>
      <c r="D15" s="58"/>
      <c r="E15" s="58"/>
      <c r="F15" s="58"/>
      <c r="G15" s="58"/>
    </row>
    <row r="17" spans="1:7" x14ac:dyDescent="0.2">
      <c r="A17" s="58" t="s">
        <v>55</v>
      </c>
      <c r="B17" s="58"/>
      <c r="C17" s="58"/>
      <c r="D17" s="58"/>
      <c r="E17" s="58"/>
      <c r="F17" s="58"/>
      <c r="G17" s="58"/>
    </row>
    <row r="18" spans="1:7" x14ac:dyDescent="0.2">
      <c r="A18" s="58" t="s">
        <v>56</v>
      </c>
      <c r="B18" s="58"/>
      <c r="C18" s="58"/>
      <c r="D18" s="58"/>
      <c r="E18" s="58"/>
      <c r="F18" s="58"/>
      <c r="G18" s="58"/>
    </row>
    <row r="19" spans="1:7" x14ac:dyDescent="0.2">
      <c r="A19" s="58" t="s">
        <v>57</v>
      </c>
      <c r="B19" s="58"/>
      <c r="C19" s="58"/>
      <c r="D19" s="58"/>
      <c r="E19" s="58"/>
      <c r="F19" s="58"/>
      <c r="G19" s="58"/>
    </row>
    <row r="20" spans="1:7" x14ac:dyDescent="0.2">
      <c r="A20" s="58" t="s">
        <v>92</v>
      </c>
      <c r="B20" s="59"/>
      <c r="C20" s="59"/>
      <c r="D20" s="59"/>
      <c r="E20" s="59"/>
      <c r="F20" s="59"/>
      <c r="G20" s="59"/>
    </row>
    <row r="21" spans="1:7" x14ac:dyDescent="0.2">
      <c r="A21" s="59" t="s">
        <v>90</v>
      </c>
      <c r="B21" s="59"/>
      <c r="C21" s="59"/>
      <c r="D21" s="59"/>
      <c r="E21" s="59"/>
      <c r="F21" s="59"/>
      <c r="G21" s="59"/>
    </row>
    <row r="22" spans="1:7" x14ac:dyDescent="0.2">
      <c r="A22" s="5"/>
      <c r="B22" s="5"/>
      <c r="C22" s="5"/>
      <c r="D22" s="5"/>
      <c r="E22" s="5"/>
      <c r="F22" s="5"/>
      <c r="G22" s="5"/>
    </row>
    <row r="23" spans="1:7" ht="12.75" thickBot="1" x14ac:dyDescent="0.25">
      <c r="E23" s="60" t="s">
        <v>69</v>
      </c>
      <c r="F23" s="60"/>
      <c r="G23" s="60"/>
    </row>
    <row r="24" spans="1:7" ht="12.75" thickBot="1" x14ac:dyDescent="0.25">
      <c r="E24" s="55"/>
      <c r="F24" s="56"/>
      <c r="G24" s="57"/>
    </row>
    <row r="26" spans="1:7" ht="14.25" x14ac:dyDescent="0.35">
      <c r="B26" s="7" t="s">
        <v>24</v>
      </c>
      <c r="D26" s="8" t="s">
        <v>2</v>
      </c>
      <c r="E26" s="9" t="s">
        <v>19</v>
      </c>
      <c r="F26" s="9" t="s">
        <v>20</v>
      </c>
      <c r="G26" s="9" t="s">
        <v>21</v>
      </c>
    </row>
    <row r="27" spans="1:7" ht="8.25" customHeight="1" x14ac:dyDescent="0.2">
      <c r="B27" s="10"/>
      <c r="D27" s="11"/>
      <c r="E27" s="12"/>
      <c r="F27" s="12"/>
      <c r="G27" s="12"/>
    </row>
    <row r="28" spans="1:7" x14ac:dyDescent="0.2">
      <c r="A28" s="1" t="s">
        <v>41</v>
      </c>
      <c r="D28" s="13"/>
    </row>
    <row r="29" spans="1:7" x14ac:dyDescent="0.2">
      <c r="B29" s="1" t="s">
        <v>59</v>
      </c>
      <c r="C29" s="14" t="s">
        <v>3</v>
      </c>
      <c r="D29" s="11">
        <v>200000</v>
      </c>
      <c r="E29" s="15"/>
      <c r="F29" s="15"/>
      <c r="G29" s="15"/>
    </row>
    <row r="30" spans="1:7" x14ac:dyDescent="0.2">
      <c r="B30" s="1" t="s">
        <v>60</v>
      </c>
      <c r="C30" s="14" t="s">
        <v>3</v>
      </c>
      <c r="D30" s="11">
        <v>15000</v>
      </c>
      <c r="E30" s="15"/>
      <c r="F30" s="15"/>
      <c r="G30" s="15"/>
    </row>
    <row r="31" spans="1:7" ht="12.75" thickBot="1" x14ac:dyDescent="0.25">
      <c r="B31" s="1" t="s">
        <v>86</v>
      </c>
      <c r="C31" s="14" t="s">
        <v>3</v>
      </c>
      <c r="D31" s="16">
        <f>SUM(D29:D30)</f>
        <v>215000</v>
      </c>
      <c r="E31" s="17">
        <f>SUM(E29:E30)</f>
        <v>0</v>
      </c>
      <c r="F31" s="17">
        <f>SUM(F29:F30)</f>
        <v>0</v>
      </c>
      <c r="G31" s="17">
        <f>SUM(G29:G30)</f>
        <v>0</v>
      </c>
    </row>
    <row r="32" spans="1:7" ht="12.75" thickTop="1" x14ac:dyDescent="0.2">
      <c r="D32" s="11"/>
    </row>
    <row r="33" spans="1:7" x14ac:dyDescent="0.2">
      <c r="A33" s="1" t="s">
        <v>42</v>
      </c>
      <c r="D33" s="11"/>
    </row>
    <row r="34" spans="1:7" ht="12.75" thickBot="1" x14ac:dyDescent="0.25">
      <c r="B34" s="1" t="s">
        <v>61</v>
      </c>
      <c r="C34" s="14" t="s">
        <v>3</v>
      </c>
      <c r="D34" s="11">
        <v>10000</v>
      </c>
      <c r="E34" s="18"/>
      <c r="F34" s="18"/>
      <c r="G34" s="18"/>
    </row>
    <row r="35" spans="1:7" ht="17.25" customHeight="1" thickTop="1" x14ac:dyDescent="0.2">
      <c r="B35" s="1" t="s">
        <v>77</v>
      </c>
      <c r="C35" s="14"/>
      <c r="D35" s="11"/>
    </row>
    <row r="36" spans="1:7" x14ac:dyDescent="0.2">
      <c r="D36" s="11"/>
    </row>
    <row r="37" spans="1:7" x14ac:dyDescent="0.2">
      <c r="A37" s="1" t="s">
        <v>38</v>
      </c>
      <c r="D37" s="11"/>
      <c r="E37" s="19" t="s">
        <v>78</v>
      </c>
    </row>
    <row r="38" spans="1:7" x14ac:dyDescent="0.2">
      <c r="B38" s="1" t="s">
        <v>4</v>
      </c>
      <c r="C38" s="14" t="s">
        <v>3</v>
      </c>
      <c r="D38" s="11">
        <v>5000</v>
      </c>
      <c r="E38" s="15"/>
    </row>
    <row r="39" spans="1:7" x14ac:dyDescent="0.2">
      <c r="B39" s="1" t="s">
        <v>9</v>
      </c>
      <c r="C39" s="14" t="s">
        <v>3</v>
      </c>
      <c r="D39" s="11">
        <v>2000</v>
      </c>
      <c r="E39" s="15"/>
    </row>
    <row r="40" spans="1:7" x14ac:dyDescent="0.2">
      <c r="B40" s="1" t="s">
        <v>10</v>
      </c>
      <c r="C40" s="14" t="s">
        <v>3</v>
      </c>
      <c r="D40" s="11">
        <v>0</v>
      </c>
      <c r="E40" s="15"/>
    </row>
    <row r="41" spans="1:7" x14ac:dyDescent="0.2">
      <c r="B41" s="1" t="s">
        <v>11</v>
      </c>
      <c r="C41" s="14" t="s">
        <v>3</v>
      </c>
      <c r="D41" s="11">
        <v>0</v>
      </c>
      <c r="E41" s="15"/>
    </row>
    <row r="42" spans="1:7" x14ac:dyDescent="0.2">
      <c r="B42" s="1" t="s">
        <v>12</v>
      </c>
      <c r="C42" s="14" t="s">
        <v>3</v>
      </c>
      <c r="D42" s="11">
        <v>0</v>
      </c>
      <c r="E42" s="15"/>
    </row>
    <row r="43" spans="1:7" x14ac:dyDescent="0.2">
      <c r="B43" s="1" t="s">
        <v>13</v>
      </c>
      <c r="C43" s="14" t="s">
        <v>3</v>
      </c>
      <c r="D43" s="11">
        <v>500</v>
      </c>
      <c r="E43" s="15"/>
    </row>
    <row r="44" spans="1:7" x14ac:dyDescent="0.2">
      <c r="B44" s="1" t="s">
        <v>14</v>
      </c>
      <c r="C44" s="14" t="s">
        <v>3</v>
      </c>
      <c r="D44" s="11">
        <v>0</v>
      </c>
      <c r="E44" s="15"/>
    </row>
    <row r="45" spans="1:7" x14ac:dyDescent="0.2">
      <c r="B45" s="1" t="s">
        <v>15</v>
      </c>
      <c r="C45" s="14" t="s">
        <v>3</v>
      </c>
      <c r="D45" s="11">
        <v>0</v>
      </c>
      <c r="E45" s="15"/>
    </row>
    <row r="46" spans="1:7" x14ac:dyDescent="0.2">
      <c r="B46" s="1" t="s">
        <v>16</v>
      </c>
      <c r="C46" s="14" t="s">
        <v>3</v>
      </c>
      <c r="D46" s="11">
        <v>1000</v>
      </c>
      <c r="E46" s="15"/>
    </row>
    <row r="47" spans="1:7" x14ac:dyDescent="0.2">
      <c r="B47" s="1" t="s">
        <v>17</v>
      </c>
      <c r="C47" s="14" t="s">
        <v>3</v>
      </c>
      <c r="D47" s="11">
        <v>0</v>
      </c>
      <c r="E47" s="15"/>
    </row>
    <row r="48" spans="1:7" x14ac:dyDescent="0.2">
      <c r="B48" s="1" t="s">
        <v>18</v>
      </c>
      <c r="C48" s="14" t="s">
        <v>3</v>
      </c>
      <c r="D48" s="11">
        <v>500</v>
      </c>
      <c r="E48" s="15"/>
    </row>
    <row r="49" spans="1:7" ht="12.75" thickBot="1" x14ac:dyDescent="0.25">
      <c r="B49" s="1" t="s">
        <v>5</v>
      </c>
      <c r="D49" s="16">
        <f>SUM(D38:D48)</f>
        <v>9000</v>
      </c>
      <c r="E49" s="20">
        <f>SUM(E38:E48)</f>
        <v>0</v>
      </c>
    </row>
    <row r="50" spans="1:7" ht="12.75" thickTop="1" x14ac:dyDescent="0.2">
      <c r="D50" s="11"/>
    </row>
    <row r="51" spans="1:7" x14ac:dyDescent="0.2">
      <c r="D51" s="11"/>
    </row>
    <row r="52" spans="1:7" x14ac:dyDescent="0.2">
      <c r="A52" s="1" t="s">
        <v>39</v>
      </c>
      <c r="D52" s="11"/>
    </row>
    <row r="53" spans="1:7" x14ac:dyDescent="0.2">
      <c r="B53" s="1" t="s">
        <v>87</v>
      </c>
      <c r="D53" s="13"/>
    </row>
    <row r="54" spans="1:7" x14ac:dyDescent="0.2">
      <c r="B54" s="21" t="s">
        <v>93</v>
      </c>
      <c r="C54" s="2"/>
      <c r="D54" s="22">
        <f>IF(D34=0,0,(D34/20000)*D49)</f>
        <v>4500</v>
      </c>
      <c r="E54" s="23">
        <f>IF(E34=0,0,((E34/(E34+F34+G34))*$E$49))</f>
        <v>0</v>
      </c>
      <c r="F54" s="6">
        <f>IF(F34=0,0,((F34/(E34+F34+G34))*E49))</f>
        <v>0</v>
      </c>
      <c r="G54" s="6">
        <f>IF(G34=0,0,((G34/(E34+F34+G34))*E49))</f>
        <v>0</v>
      </c>
    </row>
    <row r="55" spans="1:7" x14ac:dyDescent="0.2">
      <c r="B55" s="3" t="s">
        <v>79</v>
      </c>
      <c r="D55" s="24"/>
      <c r="E55" s="25"/>
      <c r="F55" s="25"/>
      <c r="G55" s="25"/>
    </row>
    <row r="56" spans="1:7" ht="15" customHeight="1" x14ac:dyDescent="0.35">
      <c r="D56" s="26"/>
    </row>
    <row r="57" spans="1:7" ht="15" customHeight="1" x14ac:dyDescent="0.35">
      <c r="A57" s="1" t="s">
        <v>40</v>
      </c>
      <c r="D57" s="26"/>
    </row>
    <row r="58" spans="1:7" ht="15.75" customHeight="1" thickBot="1" x14ac:dyDescent="0.25">
      <c r="B58" s="27" t="s">
        <v>94</v>
      </c>
      <c r="D58" s="28">
        <f>D34-D54</f>
        <v>5500</v>
      </c>
      <c r="E58" s="29">
        <f>E34-E54</f>
        <v>0</v>
      </c>
      <c r="F58" s="30">
        <f>F34-F54</f>
        <v>0</v>
      </c>
      <c r="G58" s="30">
        <f>G34-G54</f>
        <v>0</v>
      </c>
    </row>
    <row r="59" spans="1:7" ht="15" customHeight="1" thickTop="1" x14ac:dyDescent="0.35">
      <c r="D59" s="26"/>
    </row>
    <row r="60" spans="1:7" x14ac:dyDescent="0.2">
      <c r="B60" s="10"/>
      <c r="D60" s="24"/>
      <c r="E60" s="12"/>
      <c r="F60" s="12"/>
      <c r="G60" s="12"/>
    </row>
    <row r="61" spans="1:7" x14ac:dyDescent="0.2">
      <c r="A61" s="1" t="s">
        <v>43</v>
      </c>
      <c r="D61" s="11"/>
    </row>
    <row r="62" spans="1:7" x14ac:dyDescent="0.2">
      <c r="B62" s="1" t="s">
        <v>58</v>
      </c>
      <c r="D62" s="11">
        <v>13000</v>
      </c>
      <c r="E62" s="15"/>
      <c r="F62" s="15"/>
      <c r="G62" s="15"/>
    </row>
    <row r="63" spans="1:7" x14ac:dyDescent="0.2">
      <c r="B63" s="1" t="s">
        <v>63</v>
      </c>
      <c r="C63" s="31" t="s">
        <v>25</v>
      </c>
      <c r="D63" s="11">
        <v>1000</v>
      </c>
      <c r="E63" s="15"/>
      <c r="F63" s="15"/>
      <c r="G63" s="15"/>
    </row>
    <row r="64" spans="1:7" x14ac:dyDescent="0.2">
      <c r="B64" s="1" t="s">
        <v>64</v>
      </c>
      <c r="C64" s="31"/>
      <c r="D64" s="11">
        <v>3500</v>
      </c>
      <c r="E64" s="15"/>
      <c r="F64" s="15"/>
      <c r="G64" s="15"/>
    </row>
    <row r="65" spans="1:7" x14ac:dyDescent="0.2">
      <c r="B65" s="1" t="s">
        <v>62</v>
      </c>
      <c r="C65" s="31" t="s">
        <v>25</v>
      </c>
      <c r="D65" s="11">
        <v>500</v>
      </c>
      <c r="E65" s="15"/>
      <c r="F65" s="15"/>
      <c r="G65" s="15"/>
    </row>
    <row r="66" spans="1:7" ht="18.75" customHeight="1" thickBot="1" x14ac:dyDescent="0.25">
      <c r="B66" s="1" t="s">
        <v>80</v>
      </c>
      <c r="D66" s="16">
        <f>D62-D63+D64-D65</f>
        <v>15000</v>
      </c>
      <c r="E66" s="32">
        <f>E62-E63+E64-E65</f>
        <v>0</v>
      </c>
      <c r="F66" s="32">
        <f>F62-F63+F64-F65</f>
        <v>0</v>
      </c>
      <c r="G66" s="32">
        <f>G62-G63+G64-G65</f>
        <v>0</v>
      </c>
    </row>
    <row r="67" spans="1:7" ht="12.75" thickTop="1" x14ac:dyDescent="0.2">
      <c r="D67" s="11"/>
    </row>
    <row r="68" spans="1:7" x14ac:dyDescent="0.2">
      <c r="D68" s="11"/>
    </row>
    <row r="69" spans="1:7" x14ac:dyDescent="0.2">
      <c r="A69" s="1" t="s">
        <v>44</v>
      </c>
      <c r="D69" s="11"/>
    </row>
    <row r="70" spans="1:7" x14ac:dyDescent="0.2">
      <c r="B70" s="1" t="s">
        <v>26</v>
      </c>
      <c r="D70" s="11">
        <v>4000</v>
      </c>
      <c r="E70" s="15"/>
      <c r="F70" s="15"/>
      <c r="G70" s="15"/>
    </row>
    <row r="71" spans="1:7" x14ac:dyDescent="0.2">
      <c r="B71" s="1" t="s">
        <v>27</v>
      </c>
      <c r="D71" s="11">
        <v>0</v>
      </c>
      <c r="E71" s="15"/>
      <c r="F71" s="15"/>
      <c r="G71" s="15"/>
    </row>
    <row r="72" spans="1:7" x14ac:dyDescent="0.2">
      <c r="B72" s="1" t="s">
        <v>66</v>
      </c>
      <c r="D72" s="11">
        <v>0</v>
      </c>
      <c r="E72" s="33"/>
      <c r="F72" s="33"/>
      <c r="G72" s="15"/>
    </row>
    <row r="73" spans="1:7" x14ac:dyDescent="0.2">
      <c r="B73" s="1" t="s">
        <v>35</v>
      </c>
      <c r="D73" s="11">
        <v>0</v>
      </c>
      <c r="E73" s="15"/>
      <c r="F73" s="15"/>
      <c r="G73" s="15"/>
    </row>
    <row r="74" spans="1:7" x14ac:dyDescent="0.2">
      <c r="B74" s="1" t="s">
        <v>28</v>
      </c>
      <c r="D74" s="11">
        <v>0</v>
      </c>
      <c r="E74" s="15"/>
      <c r="F74" s="15"/>
      <c r="G74" s="15"/>
    </row>
    <row r="75" spans="1:7" x14ac:dyDescent="0.2">
      <c r="B75" s="1" t="s">
        <v>29</v>
      </c>
      <c r="D75" s="11">
        <v>2000</v>
      </c>
      <c r="E75" s="15"/>
      <c r="F75" s="15"/>
      <c r="G75" s="15"/>
    </row>
    <row r="76" spans="1:7" x14ac:dyDescent="0.2">
      <c r="B76" s="1" t="s">
        <v>67</v>
      </c>
      <c r="D76" s="11">
        <v>0</v>
      </c>
      <c r="E76" s="33"/>
      <c r="F76" s="33"/>
      <c r="G76" s="15"/>
    </row>
    <row r="77" spans="1:7" x14ac:dyDescent="0.2">
      <c r="B77" s="1" t="s">
        <v>30</v>
      </c>
      <c r="D77" s="11">
        <v>0</v>
      </c>
      <c r="E77" s="15"/>
      <c r="F77" s="15"/>
      <c r="G77" s="15"/>
    </row>
    <row r="78" spans="1:7" x14ac:dyDescent="0.2">
      <c r="B78" s="1" t="s">
        <v>31</v>
      </c>
      <c r="D78" s="11">
        <v>0</v>
      </c>
      <c r="E78" s="15"/>
      <c r="F78" s="15"/>
      <c r="G78" s="15"/>
    </row>
    <row r="79" spans="1:7" x14ac:dyDescent="0.2">
      <c r="B79" s="1" t="s">
        <v>32</v>
      </c>
      <c r="D79" s="11">
        <v>0</v>
      </c>
      <c r="E79" s="15"/>
      <c r="F79" s="15"/>
      <c r="G79" s="15"/>
    </row>
    <row r="80" spans="1:7" x14ac:dyDescent="0.2">
      <c r="B80" s="1" t="s">
        <v>33</v>
      </c>
      <c r="D80" s="11">
        <v>0</v>
      </c>
      <c r="E80" s="15"/>
      <c r="F80" s="15"/>
      <c r="G80" s="15"/>
    </row>
    <row r="81" spans="1:7" x14ac:dyDescent="0.2">
      <c r="B81" s="1" t="s">
        <v>68</v>
      </c>
      <c r="D81" s="11">
        <v>0</v>
      </c>
      <c r="E81" s="33"/>
      <c r="F81" s="33"/>
      <c r="G81" s="15"/>
    </row>
    <row r="82" spans="1:7" x14ac:dyDescent="0.2">
      <c r="B82" s="1" t="s">
        <v>34</v>
      </c>
      <c r="D82" s="11">
        <v>0</v>
      </c>
      <c r="E82" s="15"/>
      <c r="F82" s="15"/>
      <c r="G82" s="15"/>
    </row>
    <row r="83" spans="1:7" x14ac:dyDescent="0.2">
      <c r="B83" s="1" t="s">
        <v>65</v>
      </c>
      <c r="D83" s="11">
        <v>1500</v>
      </c>
      <c r="E83" s="15"/>
      <c r="F83" s="15"/>
      <c r="G83" s="15"/>
    </row>
    <row r="84" spans="1:7" x14ac:dyDescent="0.2">
      <c r="B84" s="1" t="s">
        <v>36</v>
      </c>
      <c r="D84" s="11">
        <v>0</v>
      </c>
      <c r="E84" s="15"/>
      <c r="F84" s="15"/>
      <c r="G84" s="15"/>
    </row>
    <row r="85" spans="1:7" ht="18.75" customHeight="1" thickBot="1" x14ac:dyDescent="0.25">
      <c r="B85" s="1" t="s">
        <v>85</v>
      </c>
      <c r="D85" s="16">
        <f>SUM(D70:D84)</f>
        <v>7500</v>
      </c>
      <c r="E85" s="34">
        <f>SUM(E70:E84)</f>
        <v>0</v>
      </c>
      <c r="F85" s="34">
        <f>SUM(F70:F84)</f>
        <v>0</v>
      </c>
      <c r="G85" s="34">
        <f>SUM(G70:G84)</f>
        <v>0</v>
      </c>
    </row>
    <row r="86" spans="1:7" ht="12.75" thickTop="1" x14ac:dyDescent="0.2">
      <c r="D86" s="11"/>
    </row>
    <row r="87" spans="1:7" x14ac:dyDescent="0.2">
      <c r="D87" s="11"/>
    </row>
    <row r="88" spans="1:7" x14ac:dyDescent="0.2">
      <c r="A88" s="1" t="s">
        <v>45</v>
      </c>
      <c r="D88" s="11"/>
    </row>
    <row r="89" spans="1:7" x14ac:dyDescent="0.2">
      <c r="B89" s="1" t="s">
        <v>37</v>
      </c>
      <c r="D89" s="35">
        <v>50</v>
      </c>
      <c r="E89" s="36"/>
      <c r="F89" s="36"/>
      <c r="G89" s="36"/>
    </row>
    <row r="90" spans="1:7" x14ac:dyDescent="0.2">
      <c r="B90" s="1" t="s">
        <v>52</v>
      </c>
      <c r="D90" s="35"/>
      <c r="E90" s="37"/>
      <c r="F90" s="37"/>
      <c r="G90" s="36"/>
    </row>
    <row r="91" spans="1:7" x14ac:dyDescent="0.2">
      <c r="B91" s="1" t="s">
        <v>81</v>
      </c>
      <c r="D91" s="35">
        <f>D89-D90</f>
        <v>50</v>
      </c>
      <c r="E91" s="38">
        <f>E89+E90</f>
        <v>0</v>
      </c>
      <c r="F91" s="38">
        <f>F89+F90</f>
        <v>0</v>
      </c>
      <c r="G91" s="38">
        <f>G89+G90</f>
        <v>0</v>
      </c>
    </row>
    <row r="92" spans="1:7" x14ac:dyDescent="0.2">
      <c r="D92" s="35"/>
      <c r="E92" s="38"/>
      <c r="F92" s="38"/>
      <c r="G92" s="38"/>
    </row>
    <row r="93" spans="1:7" x14ac:dyDescent="0.2">
      <c r="A93" s="1" t="s">
        <v>82</v>
      </c>
      <c r="D93" s="11"/>
      <c r="E93" s="38"/>
      <c r="F93" s="1"/>
      <c r="G93" s="1"/>
    </row>
    <row r="94" spans="1:7" ht="10.5" customHeight="1" x14ac:dyDescent="0.2">
      <c r="D94" s="11"/>
    </row>
    <row r="95" spans="1:7" ht="17.25" customHeight="1" x14ac:dyDescent="0.2">
      <c r="B95" s="1" t="s">
        <v>46</v>
      </c>
      <c r="D95" s="11">
        <f>D31</f>
        <v>215000</v>
      </c>
      <c r="E95" s="6">
        <f>E31</f>
        <v>0</v>
      </c>
      <c r="F95" s="6">
        <f>F31</f>
        <v>0</v>
      </c>
      <c r="G95" s="6">
        <f>G31</f>
        <v>0</v>
      </c>
    </row>
    <row r="96" spans="1:7" ht="17.25" customHeight="1" x14ac:dyDescent="0.2">
      <c r="A96" s="31" t="s">
        <v>48</v>
      </c>
      <c r="B96" s="4" t="s">
        <v>47</v>
      </c>
      <c r="C96" s="1" t="s">
        <v>0</v>
      </c>
      <c r="D96" s="11">
        <f>D58</f>
        <v>5500</v>
      </c>
      <c r="E96" s="6">
        <f>E58</f>
        <v>0</v>
      </c>
      <c r="F96" s="6">
        <f>F58</f>
        <v>0</v>
      </c>
      <c r="G96" s="6">
        <f>G58</f>
        <v>0</v>
      </c>
    </row>
    <row r="97" spans="1:7" ht="17.25" customHeight="1" x14ac:dyDescent="0.2">
      <c r="A97" s="31" t="s">
        <v>25</v>
      </c>
      <c r="B97" s="1" t="s">
        <v>49</v>
      </c>
      <c r="D97" s="11">
        <f>-1*D66</f>
        <v>-15000</v>
      </c>
      <c r="E97" s="6">
        <f>-E66</f>
        <v>0</v>
      </c>
      <c r="F97" s="6">
        <f>-F66</f>
        <v>0</v>
      </c>
      <c r="G97" s="6">
        <f>-G66</f>
        <v>0</v>
      </c>
    </row>
    <row r="98" spans="1:7" ht="17.25" customHeight="1" thickBot="1" x14ac:dyDescent="0.25">
      <c r="A98" s="31" t="s">
        <v>25</v>
      </c>
      <c r="B98" s="1" t="s">
        <v>83</v>
      </c>
      <c r="D98" s="39">
        <f>-1*D85</f>
        <v>-7500</v>
      </c>
      <c r="E98" s="40">
        <f>-E85</f>
        <v>0</v>
      </c>
      <c r="F98" s="41">
        <f>-F85</f>
        <v>0</v>
      </c>
      <c r="G98" s="41">
        <f>-G85</f>
        <v>0</v>
      </c>
    </row>
    <row r="99" spans="1:7" ht="17.25" customHeight="1" x14ac:dyDescent="0.2">
      <c r="A99" s="31" t="s">
        <v>50</v>
      </c>
      <c r="B99" s="1" t="s">
        <v>84</v>
      </c>
      <c r="D99" s="11">
        <f>SUM(D95:D98)</f>
        <v>198000</v>
      </c>
      <c r="E99" s="42">
        <f>SUM(E95:E98)</f>
        <v>0</v>
      </c>
      <c r="F99" s="42">
        <f>SUM(F95:F98)</f>
        <v>0</v>
      </c>
      <c r="G99" s="43">
        <f>SUM(G95:G98)</f>
        <v>0</v>
      </c>
    </row>
    <row r="100" spans="1:7" ht="17.25" customHeight="1" thickBot="1" x14ac:dyDescent="0.25">
      <c r="A100" s="31" t="s">
        <v>88</v>
      </c>
      <c r="B100" s="1" t="s">
        <v>89</v>
      </c>
      <c r="C100" s="31" t="s">
        <v>51</v>
      </c>
      <c r="D100" s="44">
        <f>D91</f>
        <v>50</v>
      </c>
      <c r="E100" s="45">
        <f>E91</f>
        <v>0</v>
      </c>
      <c r="F100" s="45">
        <f>F91</f>
        <v>0</v>
      </c>
      <c r="G100" s="45">
        <f>G91</f>
        <v>0</v>
      </c>
    </row>
    <row r="101" spans="1:7" ht="17.25" customHeight="1" thickBot="1" x14ac:dyDescent="0.25">
      <c r="A101" s="31"/>
      <c r="B101" s="46" t="s">
        <v>95</v>
      </c>
      <c r="D101" s="47">
        <f>D99/D100</f>
        <v>3960</v>
      </c>
      <c r="E101" s="48">
        <f>IF(E99=0,0,E99/E100)</f>
        <v>0</v>
      </c>
      <c r="F101" s="48">
        <f>IF(F99=0,0,F99/F100)</f>
        <v>0</v>
      </c>
      <c r="G101" s="49">
        <f>IF(G99=0,0,G99/G100)</f>
        <v>0</v>
      </c>
    </row>
    <row r="102" spans="1:7" ht="12.75" thickTop="1" x14ac:dyDescent="0.2"/>
    <row r="103" spans="1:7" s="51" customFormat="1" x14ac:dyDescent="0.2">
      <c r="A103" s="50" t="s">
        <v>53</v>
      </c>
      <c r="D103" s="6"/>
    </row>
    <row r="104" spans="1:7" s="51" customFormat="1" x14ac:dyDescent="0.2">
      <c r="A104" s="50" t="s">
        <v>96</v>
      </c>
      <c r="D104" s="6"/>
    </row>
    <row r="105" spans="1:7" s="51" customFormat="1" x14ac:dyDescent="0.2">
      <c r="A105" s="51" t="s">
        <v>7</v>
      </c>
      <c r="D105" s="6"/>
    </row>
    <row r="106" spans="1:7" s="51" customFormat="1" x14ac:dyDescent="0.2">
      <c r="A106" s="51" t="s">
        <v>8</v>
      </c>
      <c r="D106" s="6"/>
    </row>
    <row r="107" spans="1:7" s="51" customFormat="1" x14ac:dyDescent="0.2">
      <c r="A107" s="51" t="s">
        <v>97</v>
      </c>
      <c r="D107" s="6"/>
    </row>
    <row r="108" spans="1:7" s="51" customFormat="1" x14ac:dyDescent="0.2">
      <c r="A108" s="51" t="s">
        <v>71</v>
      </c>
      <c r="D108" s="6"/>
    </row>
    <row r="109" spans="1:7" s="51" customFormat="1" x14ac:dyDescent="0.2">
      <c r="A109" s="51" t="s">
        <v>98</v>
      </c>
      <c r="D109" s="6"/>
    </row>
    <row r="110" spans="1:7" s="51" customFormat="1" x14ac:dyDescent="0.2">
      <c r="A110" s="51" t="s">
        <v>99</v>
      </c>
      <c r="D110" s="6"/>
    </row>
    <row r="111" spans="1:7" s="51" customFormat="1" x14ac:dyDescent="0.2">
      <c r="A111" s="51" t="s">
        <v>73</v>
      </c>
      <c r="D111" s="6"/>
    </row>
    <row r="112" spans="1:7" s="51" customFormat="1" x14ac:dyDescent="0.2">
      <c r="A112" s="51" t="s">
        <v>72</v>
      </c>
      <c r="D112" s="6"/>
    </row>
    <row r="113" spans="1:4" s="51" customFormat="1" x14ac:dyDescent="0.2">
      <c r="A113" s="51" t="s">
        <v>100</v>
      </c>
      <c r="D113" s="6"/>
    </row>
    <row r="114" spans="1:4" s="51" customFormat="1" ht="13.5" customHeight="1" x14ac:dyDescent="0.2">
      <c r="A114" s="51" t="s">
        <v>1</v>
      </c>
      <c r="D114" s="6"/>
    </row>
  </sheetData>
  <sheetProtection formatCells="0" formatColumns="0" formatRows="0" insertColumns="0" insertRows="0" deleteColumns="0" deleteRows="0"/>
  <mergeCells count="20">
    <mergeCell ref="A6:G6"/>
    <mergeCell ref="A18:G18"/>
    <mergeCell ref="A17:G17"/>
    <mergeCell ref="A8:G8"/>
    <mergeCell ref="A9:G9"/>
    <mergeCell ref="A10:G10"/>
    <mergeCell ref="A11:G11"/>
    <mergeCell ref="A13:G13"/>
    <mergeCell ref="A14:G14"/>
    <mergeCell ref="A15:G15"/>
    <mergeCell ref="H1:I1"/>
    <mergeCell ref="B1:G1"/>
    <mergeCell ref="B2:G2"/>
    <mergeCell ref="B3:G3"/>
    <mergeCell ref="B4:G4"/>
    <mergeCell ref="E24:G24"/>
    <mergeCell ref="A19:G19"/>
    <mergeCell ref="A20:G20"/>
    <mergeCell ref="A21:G21"/>
    <mergeCell ref="E23:G23"/>
  </mergeCells>
  <phoneticPr fontId="0" type="noConversion"/>
  <pageMargins left="0.75" right="0.33" top="0.5" bottom="0.7" header="0.3" footer="0.4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Pupil Cost</vt:lpstr>
    </vt:vector>
  </TitlesOfParts>
  <Company>NH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Sandy Hyslop</dc:creator>
  <cp:lastModifiedBy>Bosse, Grant</cp:lastModifiedBy>
  <cp:lastPrinted>2003-08-21T16:38:58Z</cp:lastPrinted>
  <dcterms:created xsi:type="dcterms:W3CDTF">2003-05-30T15:18:11Z</dcterms:created>
  <dcterms:modified xsi:type="dcterms:W3CDTF">2020-03-06T17:14:20Z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506223908</vt:i4>
  </property>
  <property fmtid="{D5CDD505-2E9C-101B-9397-08002B2CF9AE}" pid="3" name="_EmailSubject">
    <vt:lpwstr>cpp estimate</vt:lpwstr>
  </property>
  <property fmtid="{D5CDD505-2E9C-101B-9397-08002B2CF9AE}" pid="4" name="_AuthorEmail">
    <vt:lpwstr>SFellows@ed.state.nh.us</vt:lpwstr>
  </property>
  <property fmtid="{D5CDD505-2E9C-101B-9397-08002B2CF9AE}" pid="5" name="_AuthorEmailDisplayName">
    <vt:lpwstr>Fellows, Sallie</vt:lpwstr>
  </property>
  <property fmtid="{D5CDD505-2E9C-101B-9397-08002B2CF9AE}" pid="6" name="_ReviewingToolsShownOnce">
    <vt:lpwstr/>
  </property>
</Properties>
</file>