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i.j.kincaid\Documents\data\website\"/>
    </mc:Choice>
  </mc:AlternateContent>
  <bookViews>
    <workbookView xWindow="0" yWindow="0" windowWidth="25200" windowHeight="11850"/>
  </bookViews>
  <sheets>
    <sheet name="FY2022 Muni Rpt " sheetId="1" r:id="rId1"/>
  </sheets>
  <definedNames>
    <definedName name="_xlnm.Print_Area" localSheetId="0">'FY2022 Muni Rpt '!$E$1:$X$270</definedName>
    <definedName name="_xlnm.Print_Titles" localSheetId="0">'FY2022 Muni Rpt '!$E:$E,'FY2022 Muni Rpt 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3" i="1" l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K157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O139" i="1"/>
  <c r="C139" i="1"/>
  <c r="C138" i="1"/>
  <c r="C137" i="1"/>
  <c r="C136" i="1"/>
  <c r="M135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M119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K106" i="1"/>
  <c r="C106" i="1"/>
  <c r="C105" i="1"/>
  <c r="C104" i="1"/>
  <c r="C103" i="1"/>
  <c r="C102" i="1"/>
  <c r="M101" i="1"/>
  <c r="C101" i="1"/>
  <c r="O100" i="1"/>
  <c r="C100" i="1"/>
  <c r="O99" i="1"/>
  <c r="C99" i="1"/>
  <c r="C98" i="1"/>
  <c r="C97" i="1"/>
  <c r="C96" i="1"/>
  <c r="C95" i="1"/>
  <c r="C94" i="1"/>
  <c r="C93" i="1"/>
  <c r="O92" i="1"/>
  <c r="C92" i="1"/>
  <c r="C91" i="1"/>
  <c r="M91" i="1"/>
  <c r="C90" i="1"/>
  <c r="O89" i="1"/>
  <c r="C89" i="1"/>
  <c r="O88" i="1"/>
  <c r="C88" i="1"/>
  <c r="M88" i="1"/>
  <c r="O87" i="1"/>
  <c r="C87" i="1"/>
  <c r="O86" i="1"/>
  <c r="C86" i="1"/>
  <c r="O85" i="1"/>
  <c r="K85" i="1"/>
  <c r="C85" i="1"/>
  <c r="O84" i="1"/>
  <c r="C84" i="1"/>
  <c r="M84" i="1"/>
  <c r="O83" i="1"/>
  <c r="C83" i="1"/>
  <c r="O82" i="1"/>
  <c r="C82" i="1"/>
  <c r="O81" i="1"/>
  <c r="K81" i="1"/>
  <c r="C81" i="1"/>
  <c r="O80" i="1"/>
  <c r="C80" i="1"/>
  <c r="M80" i="1"/>
  <c r="O79" i="1"/>
  <c r="C79" i="1"/>
  <c r="O78" i="1"/>
  <c r="C78" i="1"/>
  <c r="O77" i="1"/>
  <c r="K77" i="1"/>
  <c r="C77" i="1"/>
  <c r="O76" i="1"/>
  <c r="C76" i="1"/>
  <c r="M76" i="1"/>
  <c r="O75" i="1"/>
  <c r="C75" i="1"/>
  <c r="O74" i="1"/>
  <c r="C74" i="1"/>
  <c r="O73" i="1"/>
  <c r="K73" i="1"/>
  <c r="C73" i="1"/>
  <c r="O72" i="1"/>
  <c r="C72" i="1"/>
  <c r="M72" i="1"/>
  <c r="O71" i="1"/>
  <c r="C71" i="1"/>
  <c r="O70" i="1"/>
  <c r="C70" i="1"/>
  <c r="O69" i="1"/>
  <c r="K69" i="1"/>
  <c r="C69" i="1"/>
  <c r="O68" i="1"/>
  <c r="C68" i="1"/>
  <c r="M68" i="1"/>
  <c r="O67" i="1"/>
  <c r="C67" i="1"/>
  <c r="O66" i="1"/>
  <c r="C66" i="1"/>
  <c r="O65" i="1"/>
  <c r="K65" i="1"/>
  <c r="C65" i="1"/>
  <c r="O64" i="1"/>
  <c r="C64" i="1"/>
  <c r="M64" i="1"/>
  <c r="O63" i="1"/>
  <c r="C63" i="1"/>
  <c r="O62" i="1"/>
  <c r="C62" i="1"/>
  <c r="O61" i="1"/>
  <c r="K61" i="1"/>
  <c r="C61" i="1"/>
  <c r="O60" i="1"/>
  <c r="C60" i="1"/>
  <c r="M60" i="1"/>
  <c r="O59" i="1"/>
  <c r="C59" i="1"/>
  <c r="O58" i="1"/>
  <c r="C58" i="1"/>
  <c r="O57" i="1"/>
  <c r="K57" i="1"/>
  <c r="C57" i="1"/>
  <c r="O56" i="1"/>
  <c r="C56" i="1"/>
  <c r="M56" i="1"/>
  <c r="O55" i="1"/>
  <c r="C55" i="1"/>
  <c r="O54" i="1"/>
  <c r="C54" i="1"/>
  <c r="O53" i="1"/>
  <c r="K53" i="1"/>
  <c r="C53" i="1"/>
  <c r="O52" i="1"/>
  <c r="C52" i="1"/>
  <c r="M52" i="1"/>
  <c r="O51" i="1"/>
  <c r="C51" i="1"/>
  <c r="O50" i="1"/>
  <c r="C50" i="1"/>
  <c r="O49" i="1"/>
  <c r="K49" i="1"/>
  <c r="C49" i="1"/>
  <c r="O48" i="1"/>
  <c r="C48" i="1"/>
  <c r="O47" i="1"/>
  <c r="M47" i="1"/>
  <c r="C47" i="1"/>
  <c r="O46" i="1"/>
  <c r="C46" i="1"/>
  <c r="O45" i="1"/>
  <c r="K45" i="1"/>
  <c r="C45" i="1"/>
  <c r="O44" i="1"/>
  <c r="C44" i="1"/>
  <c r="O43" i="1"/>
  <c r="M43" i="1"/>
  <c r="C43" i="1"/>
  <c r="O42" i="1"/>
  <c r="C42" i="1"/>
  <c r="O41" i="1"/>
  <c r="K41" i="1"/>
  <c r="C41" i="1"/>
  <c r="O40" i="1"/>
  <c r="C40" i="1"/>
  <c r="O39" i="1"/>
  <c r="M39" i="1"/>
  <c r="C39" i="1"/>
  <c r="O38" i="1"/>
  <c r="C38" i="1"/>
  <c r="O37" i="1"/>
  <c r="K37" i="1"/>
  <c r="C37" i="1"/>
  <c r="O36" i="1"/>
  <c r="C36" i="1"/>
  <c r="O35" i="1"/>
  <c r="M35" i="1"/>
  <c r="C35" i="1"/>
  <c r="O34" i="1"/>
  <c r="C34" i="1"/>
  <c r="O33" i="1"/>
  <c r="K33" i="1"/>
  <c r="C33" i="1"/>
  <c r="O32" i="1"/>
  <c r="M32" i="1"/>
  <c r="C32" i="1"/>
  <c r="O31" i="1"/>
  <c r="K31" i="1"/>
  <c r="C31" i="1"/>
  <c r="O30" i="1"/>
  <c r="M30" i="1"/>
  <c r="C30" i="1"/>
  <c r="O29" i="1"/>
  <c r="K29" i="1"/>
  <c r="C29" i="1"/>
  <c r="O28" i="1"/>
  <c r="M28" i="1"/>
  <c r="C28" i="1"/>
  <c r="O27" i="1"/>
  <c r="K27" i="1"/>
  <c r="C27" i="1"/>
  <c r="O26" i="1"/>
  <c r="M26" i="1"/>
  <c r="C26" i="1"/>
  <c r="O25" i="1"/>
  <c r="K25" i="1"/>
  <c r="C25" i="1"/>
  <c r="O24" i="1"/>
  <c r="M24" i="1"/>
  <c r="C24" i="1"/>
  <c r="O23" i="1"/>
  <c r="K23" i="1"/>
  <c r="C23" i="1"/>
  <c r="O22" i="1"/>
  <c r="M22" i="1"/>
  <c r="C22" i="1"/>
  <c r="O21" i="1"/>
  <c r="K21" i="1"/>
  <c r="C21" i="1"/>
  <c r="O20" i="1"/>
  <c r="M20" i="1"/>
  <c r="C20" i="1"/>
  <c r="O19" i="1"/>
  <c r="K19" i="1"/>
  <c r="C19" i="1"/>
  <c r="O18" i="1"/>
  <c r="M18" i="1"/>
  <c r="C18" i="1"/>
  <c r="O17" i="1"/>
  <c r="K17" i="1"/>
  <c r="C17" i="1"/>
  <c r="O16" i="1"/>
  <c r="M16" i="1"/>
  <c r="C16" i="1"/>
  <c r="O15" i="1"/>
  <c r="K15" i="1"/>
  <c r="C15" i="1"/>
  <c r="O14" i="1"/>
  <c r="M14" i="1"/>
  <c r="C14" i="1"/>
  <c r="O13" i="1"/>
  <c r="K13" i="1"/>
  <c r="C13" i="1"/>
  <c r="O12" i="1"/>
  <c r="M12" i="1"/>
  <c r="C12" i="1"/>
  <c r="O11" i="1"/>
  <c r="K11" i="1"/>
  <c r="C11" i="1"/>
  <c r="O10" i="1"/>
  <c r="M10" i="1"/>
  <c r="C10" i="1"/>
  <c r="P7" i="1"/>
  <c r="O9" i="1"/>
  <c r="M9" i="1"/>
  <c r="U7" i="1"/>
  <c r="J7" i="1"/>
  <c r="G7" i="1"/>
  <c r="M97" i="1"/>
  <c r="H97" i="1"/>
  <c r="Q269" i="1" l="1"/>
  <c r="Q265" i="1"/>
  <c r="Q261" i="1"/>
  <c r="Q267" i="1"/>
  <c r="Q263" i="1"/>
  <c r="Q259" i="1"/>
  <c r="Q247" i="1"/>
  <c r="Q246" i="1"/>
  <c r="Q245" i="1"/>
  <c r="Q244" i="1"/>
  <c r="Q243" i="1"/>
  <c r="Q242" i="1"/>
  <c r="Q241" i="1"/>
  <c r="Q240" i="1"/>
  <c r="Q237" i="1"/>
  <c r="Q236" i="1"/>
  <c r="Q235" i="1"/>
  <c r="Q226" i="1"/>
  <c r="Q257" i="1"/>
  <c r="Q205" i="1"/>
  <c r="Q202" i="1"/>
  <c r="Q198" i="1"/>
  <c r="Q194" i="1"/>
  <c r="Q190" i="1"/>
  <c r="Q186" i="1"/>
  <c r="Q185" i="1"/>
  <c r="Q184" i="1"/>
  <c r="Q183" i="1"/>
  <c r="Q182" i="1"/>
  <c r="Q181" i="1"/>
  <c r="Q180" i="1"/>
  <c r="Q179" i="1"/>
  <c r="Q178" i="1"/>
  <c r="Q177" i="1"/>
  <c r="Q176" i="1"/>
  <c r="Q201" i="1"/>
  <c r="Q197" i="1"/>
  <c r="Q193" i="1"/>
  <c r="Q189" i="1"/>
  <c r="Q239" i="1"/>
  <c r="Q204" i="1"/>
  <c r="Q200" i="1"/>
  <c r="Q196" i="1"/>
  <c r="Q192" i="1"/>
  <c r="Q188" i="1"/>
  <c r="Q203" i="1"/>
  <c r="Q187" i="1"/>
  <c r="Q191" i="1"/>
  <c r="Q158" i="1"/>
  <c r="Q154" i="1"/>
  <c r="Q150" i="1"/>
  <c r="Q146" i="1"/>
  <c r="Q195" i="1"/>
  <c r="Q156" i="1"/>
  <c r="Q152" i="1"/>
  <c r="Q148" i="1"/>
  <c r="Q97" i="1"/>
  <c r="Q93" i="1"/>
  <c r="Q89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98" i="1"/>
  <c r="Q92" i="1"/>
  <c r="Q88" i="1"/>
  <c r="Q91" i="1"/>
  <c r="Q199" i="1"/>
  <c r="H10" i="1"/>
  <c r="Q38" i="1"/>
  <c r="Q42" i="1"/>
  <c r="Q94" i="1"/>
  <c r="Q11" i="1"/>
  <c r="Q17" i="1"/>
  <c r="Q21" i="1"/>
  <c r="Q25" i="1"/>
  <c r="Q27" i="1"/>
  <c r="Q29" i="1"/>
  <c r="Q31" i="1"/>
  <c r="Q33" i="1"/>
  <c r="M34" i="1"/>
  <c r="K36" i="1"/>
  <c r="Q37" i="1"/>
  <c r="M38" i="1"/>
  <c r="K40" i="1"/>
  <c r="Q41" i="1"/>
  <c r="M42" i="1"/>
  <c r="K44" i="1"/>
  <c r="Q45" i="1"/>
  <c r="M46" i="1"/>
  <c r="K48" i="1"/>
  <c r="M51" i="1"/>
  <c r="K52" i="1"/>
  <c r="M55" i="1"/>
  <c r="K56" i="1"/>
  <c r="M59" i="1"/>
  <c r="K60" i="1"/>
  <c r="M63" i="1"/>
  <c r="K64" i="1"/>
  <c r="M67" i="1"/>
  <c r="K68" i="1"/>
  <c r="M71" i="1"/>
  <c r="K72" i="1"/>
  <c r="M75" i="1"/>
  <c r="K76" i="1"/>
  <c r="M79" i="1"/>
  <c r="K80" i="1"/>
  <c r="M83" i="1"/>
  <c r="K84" i="1"/>
  <c r="M87" i="1"/>
  <c r="Q90" i="1"/>
  <c r="M93" i="1"/>
  <c r="K94" i="1"/>
  <c r="K102" i="1"/>
  <c r="M123" i="1"/>
  <c r="K141" i="1"/>
  <c r="M152" i="1"/>
  <c r="K267" i="1"/>
  <c r="K263" i="1"/>
  <c r="K269" i="1"/>
  <c r="K265" i="1"/>
  <c r="K261" i="1"/>
  <c r="K257" i="1"/>
  <c r="K251" i="1"/>
  <c r="K249" i="1"/>
  <c r="K239" i="1"/>
  <c r="K250" i="1"/>
  <c r="K247" i="1"/>
  <c r="K245" i="1"/>
  <c r="K243" i="1"/>
  <c r="K241" i="1"/>
  <c r="K259" i="1"/>
  <c r="K237" i="1"/>
  <c r="K252" i="1"/>
  <c r="K248" i="1"/>
  <c r="K246" i="1"/>
  <c r="K244" i="1"/>
  <c r="K242" i="1"/>
  <c r="K240" i="1"/>
  <c r="K236" i="1"/>
  <c r="K235" i="1"/>
  <c r="K233" i="1"/>
  <c r="K231" i="1"/>
  <c r="K229" i="1"/>
  <c r="K227" i="1"/>
  <c r="K232" i="1"/>
  <c r="K228" i="1"/>
  <c r="K223" i="1"/>
  <c r="K219" i="1"/>
  <c r="K215" i="1"/>
  <c r="K211" i="1"/>
  <c r="K238" i="1"/>
  <c r="K222" i="1"/>
  <c r="K218" i="1"/>
  <c r="K214" i="1"/>
  <c r="K210" i="1"/>
  <c r="K234" i="1"/>
  <c r="K230" i="1"/>
  <c r="K225" i="1"/>
  <c r="K221" i="1"/>
  <c r="K217" i="1"/>
  <c r="K213" i="1"/>
  <c r="K226" i="1"/>
  <c r="K207" i="1"/>
  <c r="K209" i="1"/>
  <c r="K186" i="1"/>
  <c r="K185" i="1"/>
  <c r="K184" i="1"/>
  <c r="K183" i="1"/>
  <c r="K182" i="1"/>
  <c r="K181" i="1"/>
  <c r="K180" i="1"/>
  <c r="K179" i="1"/>
  <c r="K178" i="1"/>
  <c r="K177" i="1"/>
  <c r="K224" i="1"/>
  <c r="K220" i="1"/>
  <c r="K216" i="1"/>
  <c r="K212" i="1"/>
  <c r="Q13" i="1"/>
  <c r="Q15" i="1"/>
  <c r="Q19" i="1"/>
  <c r="Q23" i="1"/>
  <c r="M269" i="1"/>
  <c r="M265" i="1"/>
  <c r="M261" i="1"/>
  <c r="M259" i="1"/>
  <c r="M267" i="1"/>
  <c r="M263" i="1"/>
  <c r="M257" i="1"/>
  <c r="M204" i="1"/>
  <c r="M196" i="1"/>
  <c r="M192" i="1"/>
  <c r="M188" i="1"/>
  <c r="M190" i="1"/>
  <c r="M194" i="1"/>
  <c r="M157" i="1"/>
  <c r="M153" i="1"/>
  <c r="M149" i="1"/>
  <c r="M198" i="1"/>
  <c r="M155" i="1"/>
  <c r="M151" i="1"/>
  <c r="M147" i="1"/>
  <c r="M205" i="1"/>
  <c r="M202" i="1"/>
  <c r="M100" i="1"/>
  <c r="M49" i="1"/>
  <c r="M90" i="1"/>
  <c r="M96" i="1"/>
  <c r="Q9" i="1"/>
  <c r="K10" i="1"/>
  <c r="M11" i="1"/>
  <c r="M7" i="1" s="1"/>
  <c r="K12" i="1"/>
  <c r="M13" i="1"/>
  <c r="K14" i="1"/>
  <c r="M15" i="1"/>
  <c r="K16" i="1"/>
  <c r="M17" i="1"/>
  <c r="K18" i="1"/>
  <c r="M19" i="1"/>
  <c r="K20" i="1"/>
  <c r="M21" i="1"/>
  <c r="K22" i="1"/>
  <c r="M23" i="1"/>
  <c r="K24" i="1"/>
  <c r="M25" i="1"/>
  <c r="K26" i="1"/>
  <c r="M27" i="1"/>
  <c r="K28" i="1"/>
  <c r="M29" i="1"/>
  <c r="K30" i="1"/>
  <c r="M31" i="1"/>
  <c r="K32" i="1"/>
  <c r="M33" i="1"/>
  <c r="K35" i="1"/>
  <c r="Q36" i="1"/>
  <c r="M37" i="1"/>
  <c r="K39" i="1"/>
  <c r="Q40" i="1"/>
  <c r="M41" i="1"/>
  <c r="K43" i="1"/>
  <c r="Q44" i="1"/>
  <c r="M45" i="1"/>
  <c r="K47" i="1"/>
  <c r="Q48" i="1"/>
  <c r="M50" i="1"/>
  <c r="K51" i="1"/>
  <c r="M54" i="1"/>
  <c r="K55" i="1"/>
  <c r="M58" i="1"/>
  <c r="K59" i="1"/>
  <c r="M62" i="1"/>
  <c r="K63" i="1"/>
  <c r="M66" i="1"/>
  <c r="K67" i="1"/>
  <c r="M70" i="1"/>
  <c r="K71" i="1"/>
  <c r="M74" i="1"/>
  <c r="K75" i="1"/>
  <c r="M78" i="1"/>
  <c r="K79" i="1"/>
  <c r="M82" i="1"/>
  <c r="K83" i="1"/>
  <c r="M86" i="1"/>
  <c r="K87" i="1"/>
  <c r="K88" i="1"/>
  <c r="M89" i="1"/>
  <c r="K90" i="1"/>
  <c r="M109" i="1"/>
  <c r="M111" i="1"/>
  <c r="M127" i="1"/>
  <c r="H269" i="1"/>
  <c r="H265" i="1"/>
  <c r="H261" i="1"/>
  <c r="R261" i="1" s="1"/>
  <c r="T261" i="1" s="1"/>
  <c r="H259" i="1"/>
  <c r="H252" i="1"/>
  <c r="H250" i="1"/>
  <c r="H248" i="1"/>
  <c r="H267" i="1"/>
  <c r="H263" i="1"/>
  <c r="H253" i="1"/>
  <c r="H249" i="1"/>
  <c r="H257" i="1"/>
  <c r="H251" i="1"/>
  <c r="H237" i="1"/>
  <c r="H234" i="1"/>
  <c r="H232" i="1"/>
  <c r="H230" i="1"/>
  <c r="H228" i="1"/>
  <c r="H233" i="1"/>
  <c r="R233" i="1" s="1"/>
  <c r="T233" i="1" s="1"/>
  <c r="H229" i="1"/>
  <c r="H239" i="1"/>
  <c r="H231" i="1"/>
  <c r="H208" i="1"/>
  <c r="R208" i="1" s="1"/>
  <c r="T208" i="1" s="1"/>
  <c r="H227" i="1"/>
  <c r="H222" i="1"/>
  <c r="H218" i="1"/>
  <c r="H214" i="1"/>
  <c r="R214" i="1" s="1"/>
  <c r="T214" i="1" s="1"/>
  <c r="H210" i="1"/>
  <c r="H158" i="1"/>
  <c r="H154" i="1"/>
  <c r="H150" i="1"/>
  <c r="H146" i="1"/>
  <c r="H235" i="1"/>
  <c r="H157" i="1"/>
  <c r="H153" i="1"/>
  <c r="R153" i="1" s="1"/>
  <c r="T153" i="1" s="1"/>
  <c r="H149" i="1"/>
  <c r="H156" i="1"/>
  <c r="H152" i="1"/>
  <c r="R152" i="1" s="1"/>
  <c r="H148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5" i="1"/>
  <c r="H151" i="1"/>
  <c r="H147" i="1"/>
  <c r="H142" i="1"/>
  <c r="H138" i="1"/>
  <c r="H145" i="1"/>
  <c r="H141" i="1"/>
  <c r="H137" i="1"/>
  <c r="H99" i="1"/>
  <c r="H95" i="1"/>
  <c r="R95" i="1" s="1"/>
  <c r="T95" i="1" s="1"/>
  <c r="H144" i="1"/>
  <c r="H140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98" i="1"/>
  <c r="H143" i="1"/>
  <c r="H100" i="1"/>
  <c r="H49" i="1"/>
  <c r="H48" i="1"/>
  <c r="R48" i="1" s="1"/>
  <c r="H47" i="1"/>
  <c r="R47" i="1" s="1"/>
  <c r="H46" i="1"/>
  <c r="H45" i="1"/>
  <c r="H44" i="1"/>
  <c r="H43" i="1"/>
  <c r="R43" i="1" s="1"/>
  <c r="H42" i="1"/>
  <c r="H41" i="1"/>
  <c r="H40" i="1"/>
  <c r="H39" i="1"/>
  <c r="R39" i="1" s="1"/>
  <c r="H38" i="1"/>
  <c r="H37" i="1"/>
  <c r="H36" i="1"/>
  <c r="H35" i="1"/>
  <c r="H34" i="1"/>
  <c r="H33" i="1"/>
  <c r="H32" i="1"/>
  <c r="R32" i="1" s="1"/>
  <c r="H31" i="1"/>
  <c r="R31" i="1" s="1"/>
  <c r="H30" i="1"/>
  <c r="H29" i="1"/>
  <c r="H28" i="1"/>
  <c r="H27" i="1"/>
  <c r="R27" i="1" s="1"/>
  <c r="H26" i="1"/>
  <c r="H25" i="1"/>
  <c r="H24" i="1"/>
  <c r="R24" i="1" s="1"/>
  <c r="T24" i="1" s="1"/>
  <c r="H23" i="1"/>
  <c r="R23" i="1" s="1"/>
  <c r="H22" i="1"/>
  <c r="H21" i="1"/>
  <c r="H20" i="1"/>
  <c r="H19" i="1"/>
  <c r="R19" i="1" s="1"/>
  <c r="H18" i="1"/>
  <c r="H17" i="1"/>
  <c r="H16" i="1"/>
  <c r="R16" i="1" s="1"/>
  <c r="T16" i="1" s="1"/>
  <c r="H15" i="1"/>
  <c r="R15" i="1" s="1"/>
  <c r="H14" i="1"/>
  <c r="H13" i="1"/>
  <c r="H12" i="1"/>
  <c r="H11" i="1"/>
  <c r="R11" i="1" s="1"/>
  <c r="H96" i="1"/>
  <c r="Q34" i="1"/>
  <c r="Q46" i="1"/>
  <c r="K9" i="1"/>
  <c r="H9" i="1"/>
  <c r="Q10" i="1"/>
  <c r="Q12" i="1"/>
  <c r="Q14" i="1"/>
  <c r="Q16" i="1"/>
  <c r="Q18" i="1"/>
  <c r="Q20" i="1"/>
  <c r="Q22" i="1"/>
  <c r="Q24" i="1"/>
  <c r="Q26" i="1"/>
  <c r="Q28" i="1"/>
  <c r="Q30" i="1"/>
  <c r="Q32" i="1"/>
  <c r="K34" i="1"/>
  <c r="Q35" i="1"/>
  <c r="M36" i="1"/>
  <c r="K38" i="1"/>
  <c r="Q39" i="1"/>
  <c r="M40" i="1"/>
  <c r="K42" i="1"/>
  <c r="Q43" i="1"/>
  <c r="M44" i="1"/>
  <c r="K46" i="1"/>
  <c r="Q47" i="1"/>
  <c r="M48" i="1"/>
  <c r="K50" i="1"/>
  <c r="M53" i="1"/>
  <c r="K54" i="1"/>
  <c r="M57" i="1"/>
  <c r="K58" i="1"/>
  <c r="M61" i="1"/>
  <c r="K62" i="1"/>
  <c r="M65" i="1"/>
  <c r="K66" i="1"/>
  <c r="M69" i="1"/>
  <c r="K70" i="1"/>
  <c r="M73" i="1"/>
  <c r="K74" i="1"/>
  <c r="M77" i="1"/>
  <c r="K78" i="1"/>
  <c r="M81" i="1"/>
  <c r="K82" i="1"/>
  <c r="M85" i="1"/>
  <c r="K86" i="1"/>
  <c r="M92" i="1"/>
  <c r="H92" i="1"/>
  <c r="R92" i="1" s="1"/>
  <c r="T92" i="1" s="1"/>
  <c r="M94" i="1"/>
  <c r="M105" i="1"/>
  <c r="M115" i="1"/>
  <c r="M131" i="1"/>
  <c r="H139" i="1"/>
  <c r="H93" i="1"/>
  <c r="O93" i="1"/>
  <c r="K95" i="1"/>
  <c r="Q99" i="1"/>
  <c r="Q100" i="1"/>
  <c r="M102" i="1"/>
  <c r="K103" i="1"/>
  <c r="M106" i="1"/>
  <c r="K107" i="1"/>
  <c r="M110" i="1"/>
  <c r="M114" i="1"/>
  <c r="M118" i="1"/>
  <c r="M122" i="1"/>
  <c r="M126" i="1"/>
  <c r="M130" i="1"/>
  <c r="M134" i="1"/>
  <c r="K137" i="1"/>
  <c r="Q142" i="1"/>
  <c r="M144" i="1"/>
  <c r="M148" i="1"/>
  <c r="K153" i="1"/>
  <c r="M178" i="1"/>
  <c r="H89" i="1"/>
  <c r="K91" i="1"/>
  <c r="O267" i="1"/>
  <c r="O263" i="1"/>
  <c r="O269" i="1"/>
  <c r="O265" i="1"/>
  <c r="O261" i="1"/>
  <c r="O257" i="1"/>
  <c r="O259" i="1"/>
  <c r="H90" i="1"/>
  <c r="R90" i="1" s="1"/>
  <c r="T90" i="1" s="1"/>
  <c r="O90" i="1"/>
  <c r="K92" i="1"/>
  <c r="H94" i="1"/>
  <c r="O94" i="1"/>
  <c r="O95" i="1"/>
  <c r="O96" i="1"/>
  <c r="K98" i="1"/>
  <c r="K99" i="1"/>
  <c r="M103" i="1"/>
  <c r="K104" i="1"/>
  <c r="M107" i="1"/>
  <c r="K108" i="1"/>
  <c r="M113" i="1"/>
  <c r="M117" i="1"/>
  <c r="M121" i="1"/>
  <c r="M125" i="1"/>
  <c r="M129" i="1"/>
  <c r="M133" i="1"/>
  <c r="Q138" i="1"/>
  <c r="M140" i="1"/>
  <c r="K149" i="1"/>
  <c r="H50" i="1"/>
  <c r="H51" i="1"/>
  <c r="R51" i="1" s="1"/>
  <c r="T51" i="1" s="1"/>
  <c r="H52" i="1"/>
  <c r="R52" i="1" s="1"/>
  <c r="T52" i="1" s="1"/>
  <c r="H53" i="1"/>
  <c r="H54" i="1"/>
  <c r="H55" i="1"/>
  <c r="R55" i="1" s="1"/>
  <c r="T55" i="1" s="1"/>
  <c r="H56" i="1"/>
  <c r="R56" i="1" s="1"/>
  <c r="T56" i="1" s="1"/>
  <c r="H57" i="1"/>
  <c r="H58" i="1"/>
  <c r="H59" i="1"/>
  <c r="R59" i="1" s="1"/>
  <c r="T59" i="1" s="1"/>
  <c r="H60" i="1"/>
  <c r="R60" i="1" s="1"/>
  <c r="T60" i="1" s="1"/>
  <c r="H61" i="1"/>
  <c r="H62" i="1"/>
  <c r="H63" i="1"/>
  <c r="R63" i="1" s="1"/>
  <c r="T63" i="1" s="1"/>
  <c r="H64" i="1"/>
  <c r="R64" i="1" s="1"/>
  <c r="T64" i="1" s="1"/>
  <c r="H65" i="1"/>
  <c r="H66" i="1"/>
  <c r="H67" i="1"/>
  <c r="R67" i="1" s="1"/>
  <c r="T67" i="1" s="1"/>
  <c r="H68" i="1"/>
  <c r="R68" i="1" s="1"/>
  <c r="T68" i="1" s="1"/>
  <c r="H69" i="1"/>
  <c r="H70" i="1"/>
  <c r="H71" i="1"/>
  <c r="R71" i="1" s="1"/>
  <c r="T71" i="1" s="1"/>
  <c r="H72" i="1"/>
  <c r="R72" i="1" s="1"/>
  <c r="T72" i="1" s="1"/>
  <c r="H73" i="1"/>
  <c r="H74" i="1"/>
  <c r="H75" i="1"/>
  <c r="R75" i="1" s="1"/>
  <c r="T75" i="1" s="1"/>
  <c r="H76" i="1"/>
  <c r="R76" i="1" s="1"/>
  <c r="T76" i="1" s="1"/>
  <c r="H77" i="1"/>
  <c r="H78" i="1"/>
  <c r="H79" i="1"/>
  <c r="R79" i="1" s="1"/>
  <c r="T79" i="1" s="1"/>
  <c r="H80" i="1"/>
  <c r="R80" i="1" s="1"/>
  <c r="T80" i="1" s="1"/>
  <c r="H81" i="1"/>
  <c r="H82" i="1"/>
  <c r="H83" i="1"/>
  <c r="R83" i="1" s="1"/>
  <c r="T83" i="1" s="1"/>
  <c r="H84" i="1"/>
  <c r="R84" i="1" s="1"/>
  <c r="T84" i="1" s="1"/>
  <c r="H85" i="1"/>
  <c r="H86" i="1"/>
  <c r="H87" i="1"/>
  <c r="R87" i="1" s="1"/>
  <c r="T87" i="1" s="1"/>
  <c r="H88" i="1"/>
  <c r="R88" i="1" s="1"/>
  <c r="K89" i="1"/>
  <c r="H91" i="1"/>
  <c r="O91" i="1"/>
  <c r="K93" i="1"/>
  <c r="M95" i="1"/>
  <c r="Q95" i="1"/>
  <c r="Q96" i="1"/>
  <c r="M98" i="1"/>
  <c r="M99" i="1"/>
  <c r="K101" i="1"/>
  <c r="M104" i="1"/>
  <c r="K105" i="1"/>
  <c r="M108" i="1"/>
  <c r="K109" i="1"/>
  <c r="M112" i="1"/>
  <c r="M116" i="1"/>
  <c r="M120" i="1"/>
  <c r="M124" i="1"/>
  <c r="M128" i="1"/>
  <c r="M132" i="1"/>
  <c r="M136" i="1"/>
  <c r="O143" i="1"/>
  <c r="K145" i="1"/>
  <c r="M156" i="1"/>
  <c r="K203" i="1"/>
  <c r="K96" i="1"/>
  <c r="O97" i="1"/>
  <c r="K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M137" i="1"/>
  <c r="K138" i="1"/>
  <c r="Q139" i="1"/>
  <c r="O140" i="1"/>
  <c r="M141" i="1"/>
  <c r="K142" i="1"/>
  <c r="Q143" i="1"/>
  <c r="O144" i="1"/>
  <c r="M145" i="1"/>
  <c r="Q147" i="1"/>
  <c r="Q151" i="1"/>
  <c r="Q155" i="1"/>
  <c r="O180" i="1"/>
  <c r="K187" i="1"/>
  <c r="M211" i="1"/>
  <c r="M219" i="1"/>
  <c r="K97" i="1"/>
  <c r="R97" i="1" s="1"/>
  <c r="O98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O137" i="1"/>
  <c r="M138" i="1"/>
  <c r="K139" i="1"/>
  <c r="Q140" i="1"/>
  <c r="O141" i="1"/>
  <c r="M142" i="1"/>
  <c r="K143" i="1"/>
  <c r="Q144" i="1"/>
  <c r="O145" i="1"/>
  <c r="M146" i="1"/>
  <c r="M150" i="1"/>
  <c r="M154" i="1"/>
  <c r="M158" i="1"/>
  <c r="M182" i="1"/>
  <c r="M193" i="1"/>
  <c r="H193" i="1"/>
  <c r="M195" i="1"/>
  <c r="H2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Q137" i="1"/>
  <c r="O138" i="1"/>
  <c r="M139" i="1"/>
  <c r="K140" i="1"/>
  <c r="Q141" i="1"/>
  <c r="O142" i="1"/>
  <c r="M143" i="1"/>
  <c r="K144" i="1"/>
  <c r="Q145" i="1"/>
  <c r="O146" i="1"/>
  <c r="Q149" i="1"/>
  <c r="O150" i="1"/>
  <c r="Q153" i="1"/>
  <c r="O154" i="1"/>
  <c r="Q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V189" i="1"/>
  <c r="O189" i="1"/>
  <c r="M215" i="1"/>
  <c r="M223" i="1"/>
  <c r="K146" i="1"/>
  <c r="O147" i="1"/>
  <c r="K150" i="1"/>
  <c r="O151" i="1"/>
  <c r="K154" i="1"/>
  <c r="O155" i="1"/>
  <c r="K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M177" i="1"/>
  <c r="O179" i="1"/>
  <c r="M181" i="1"/>
  <c r="O183" i="1"/>
  <c r="O184" i="1"/>
  <c r="O185" i="1"/>
  <c r="O186" i="1"/>
  <c r="M189" i="1"/>
  <c r="H189" i="1"/>
  <c r="R189" i="1" s="1"/>
  <c r="T189" i="1" s="1"/>
  <c r="M191" i="1"/>
  <c r="K199" i="1"/>
  <c r="O201" i="1"/>
  <c r="K208" i="1"/>
  <c r="K147" i="1"/>
  <c r="O148" i="1"/>
  <c r="K151" i="1"/>
  <c r="O152" i="1"/>
  <c r="K155" i="1"/>
  <c r="O156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O178" i="1"/>
  <c r="M180" i="1"/>
  <c r="O182" i="1"/>
  <c r="M184" i="1"/>
  <c r="M185" i="1"/>
  <c r="M186" i="1"/>
  <c r="M187" i="1"/>
  <c r="K195" i="1"/>
  <c r="O197" i="1"/>
  <c r="M201" i="1"/>
  <c r="H201" i="1"/>
  <c r="R201" i="1" s="1"/>
  <c r="T201" i="1" s="1"/>
  <c r="M203" i="1"/>
  <c r="I7" i="1"/>
  <c r="M208" i="1"/>
  <c r="V208" i="1"/>
  <c r="O208" i="1"/>
  <c r="Q232" i="1"/>
  <c r="M237" i="1"/>
  <c r="K148" i="1"/>
  <c r="O149" i="1"/>
  <c r="K152" i="1"/>
  <c r="O153" i="1"/>
  <c r="K156" i="1"/>
  <c r="O157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O177" i="1"/>
  <c r="M179" i="1"/>
  <c r="O181" i="1"/>
  <c r="M183" i="1"/>
  <c r="K191" i="1"/>
  <c r="O193" i="1"/>
  <c r="M197" i="1"/>
  <c r="H197" i="1"/>
  <c r="M199" i="1"/>
  <c r="M200" i="1"/>
  <c r="Q209" i="1"/>
  <c r="O213" i="1"/>
  <c r="M213" i="1"/>
  <c r="Q213" i="1"/>
  <c r="O217" i="1"/>
  <c r="M217" i="1"/>
  <c r="Q217" i="1"/>
  <c r="O221" i="1"/>
  <c r="V221" i="1"/>
  <c r="M221" i="1"/>
  <c r="Q221" i="1"/>
  <c r="O225" i="1"/>
  <c r="M225" i="1"/>
  <c r="Q225" i="1"/>
  <c r="K188" i="1"/>
  <c r="H190" i="1"/>
  <c r="O190" i="1"/>
  <c r="K192" i="1"/>
  <c r="H194" i="1"/>
  <c r="O194" i="1"/>
  <c r="K196" i="1"/>
  <c r="H198" i="1"/>
  <c r="R198" i="1" s="1"/>
  <c r="T198" i="1" s="1"/>
  <c r="O198" i="1"/>
  <c r="K200" i="1"/>
  <c r="H202" i="1"/>
  <c r="O202" i="1"/>
  <c r="K204" i="1"/>
  <c r="H205" i="1"/>
  <c r="O205" i="1"/>
  <c r="K206" i="1"/>
  <c r="H207" i="1"/>
  <c r="Q207" i="1"/>
  <c r="O229" i="1"/>
  <c r="H187" i="1"/>
  <c r="R187" i="1" s="1"/>
  <c r="O187" i="1"/>
  <c r="K189" i="1"/>
  <c r="H191" i="1"/>
  <c r="O191" i="1"/>
  <c r="K193" i="1"/>
  <c r="H195" i="1"/>
  <c r="O195" i="1"/>
  <c r="K197" i="1"/>
  <c r="H199" i="1"/>
  <c r="R199" i="1" s="1"/>
  <c r="O199" i="1"/>
  <c r="K201" i="1"/>
  <c r="H203" i="1"/>
  <c r="O203" i="1"/>
  <c r="O206" i="1"/>
  <c r="H211" i="1"/>
  <c r="H212" i="1"/>
  <c r="R212" i="1" s="1"/>
  <c r="T212" i="1" s="1"/>
  <c r="H213" i="1"/>
  <c r="H215" i="1"/>
  <c r="H216" i="1"/>
  <c r="H217" i="1"/>
  <c r="R217" i="1" s="1"/>
  <c r="T217" i="1" s="1"/>
  <c r="H219" i="1"/>
  <c r="H220" i="1"/>
  <c r="H221" i="1"/>
  <c r="R221" i="1" s="1"/>
  <c r="T221" i="1" s="1"/>
  <c r="H223" i="1"/>
  <c r="H224" i="1"/>
  <c r="H225" i="1"/>
  <c r="O233" i="1"/>
  <c r="H236" i="1"/>
  <c r="R236" i="1" s="1"/>
  <c r="T236" i="1" s="1"/>
  <c r="H177" i="1"/>
  <c r="H178" i="1"/>
  <c r="H179" i="1"/>
  <c r="R179" i="1" s="1"/>
  <c r="T179" i="1" s="1"/>
  <c r="H180" i="1"/>
  <c r="R180" i="1" s="1"/>
  <c r="T180" i="1" s="1"/>
  <c r="H181" i="1"/>
  <c r="H182" i="1"/>
  <c r="H183" i="1"/>
  <c r="R183" i="1" s="1"/>
  <c r="T183" i="1" s="1"/>
  <c r="H184" i="1"/>
  <c r="R184" i="1" s="1"/>
  <c r="T184" i="1" s="1"/>
  <c r="H185" i="1"/>
  <c r="H186" i="1"/>
  <c r="H188" i="1"/>
  <c r="O188" i="1"/>
  <c r="K190" i="1"/>
  <c r="H192" i="1"/>
  <c r="O192" i="1"/>
  <c r="K194" i="1"/>
  <c r="H196" i="1"/>
  <c r="O196" i="1"/>
  <c r="K198" i="1"/>
  <c r="H200" i="1"/>
  <c r="R200" i="1" s="1"/>
  <c r="O200" i="1"/>
  <c r="K202" i="1"/>
  <c r="H204" i="1"/>
  <c r="O204" i="1"/>
  <c r="K205" i="1"/>
  <c r="M206" i="1"/>
  <c r="H206" i="1"/>
  <c r="O210" i="1"/>
  <c r="M210" i="1"/>
  <c r="Q228" i="1"/>
  <c r="M207" i="1"/>
  <c r="M209" i="1"/>
  <c r="Q210" i="1"/>
  <c r="M212" i="1"/>
  <c r="O214" i="1"/>
  <c r="V214" i="1"/>
  <c r="Q214" i="1"/>
  <c r="M216" i="1"/>
  <c r="O218" i="1"/>
  <c r="Q218" i="1"/>
  <c r="M220" i="1"/>
  <c r="O222" i="1"/>
  <c r="Q222" i="1"/>
  <c r="M224" i="1"/>
  <c r="M227" i="1"/>
  <c r="M231" i="1"/>
  <c r="O235" i="1"/>
  <c r="M235" i="1"/>
  <c r="O239" i="1"/>
  <c r="M239" i="1"/>
  <c r="Q206" i="1"/>
  <c r="O207" i="1"/>
  <c r="Q208" i="1"/>
  <c r="O209" i="1"/>
  <c r="O211" i="1"/>
  <c r="Q211" i="1"/>
  <c r="O215" i="1"/>
  <c r="Q215" i="1"/>
  <c r="O219" i="1"/>
  <c r="Q219" i="1"/>
  <c r="O223" i="1"/>
  <c r="Q223" i="1"/>
  <c r="H226" i="1"/>
  <c r="O227" i="1"/>
  <c r="Q230" i="1"/>
  <c r="O231" i="1"/>
  <c r="Q234" i="1"/>
  <c r="O236" i="1"/>
  <c r="V236" i="1"/>
  <c r="M236" i="1"/>
  <c r="O212" i="1"/>
  <c r="Q212" i="1"/>
  <c r="M214" i="1"/>
  <c r="O216" i="1"/>
  <c r="Q216" i="1"/>
  <c r="M218" i="1"/>
  <c r="O220" i="1"/>
  <c r="Q220" i="1"/>
  <c r="M222" i="1"/>
  <c r="O224" i="1"/>
  <c r="Q224" i="1"/>
  <c r="O226" i="1"/>
  <c r="M226" i="1"/>
  <c r="M229" i="1"/>
  <c r="M233" i="1"/>
  <c r="M228" i="1"/>
  <c r="M230" i="1"/>
  <c r="M232" i="1"/>
  <c r="M234" i="1"/>
  <c r="H238" i="1"/>
  <c r="Q238" i="1"/>
  <c r="Q227" i="1"/>
  <c r="O228" i="1"/>
  <c r="Q229" i="1"/>
  <c r="O230" i="1"/>
  <c r="Q231" i="1"/>
  <c r="O232" i="1"/>
  <c r="Q233" i="1"/>
  <c r="O234" i="1"/>
  <c r="H241" i="1"/>
  <c r="H243" i="1"/>
  <c r="H245" i="1"/>
  <c r="H247" i="1"/>
  <c r="R247" i="1" s="1"/>
  <c r="T247" i="1" s="1"/>
  <c r="M249" i="1"/>
  <c r="O249" i="1"/>
  <c r="O253" i="1"/>
  <c r="M253" i="1"/>
  <c r="K262" i="1"/>
  <c r="O237" i="1"/>
  <c r="O238" i="1"/>
  <c r="M238" i="1"/>
  <c r="O241" i="1"/>
  <c r="M241" i="1"/>
  <c r="O243" i="1"/>
  <c r="M243" i="1"/>
  <c r="O245" i="1"/>
  <c r="M245" i="1"/>
  <c r="O247" i="1"/>
  <c r="V247" i="1"/>
  <c r="M247" i="1"/>
  <c r="Q248" i="1"/>
  <c r="Q252" i="1"/>
  <c r="Q253" i="1"/>
  <c r="H256" i="1"/>
  <c r="Q256" i="1"/>
  <c r="H260" i="1"/>
  <c r="Q260" i="1"/>
  <c r="K266" i="1"/>
  <c r="H240" i="1"/>
  <c r="H242" i="1"/>
  <c r="H244" i="1"/>
  <c r="H246" i="1"/>
  <c r="M251" i="1"/>
  <c r="M258" i="1"/>
  <c r="V264" i="1"/>
  <c r="Q264" i="1"/>
  <c r="K270" i="1"/>
  <c r="O240" i="1"/>
  <c r="M240" i="1"/>
  <c r="O242" i="1"/>
  <c r="M242" i="1"/>
  <c r="O244" i="1"/>
  <c r="M244" i="1"/>
  <c r="O246" i="1"/>
  <c r="M246" i="1"/>
  <c r="Q250" i="1"/>
  <c r="O251" i="1"/>
  <c r="Q268" i="1"/>
  <c r="M248" i="1"/>
  <c r="M250" i="1"/>
  <c r="M252" i="1"/>
  <c r="K253" i="1"/>
  <c r="K256" i="1"/>
  <c r="O258" i="1"/>
  <c r="K260" i="1"/>
  <c r="M262" i="1"/>
  <c r="K264" i="1"/>
  <c r="M266" i="1"/>
  <c r="K268" i="1"/>
  <c r="M270" i="1"/>
  <c r="O248" i="1"/>
  <c r="Q249" i="1"/>
  <c r="O250" i="1"/>
  <c r="Q251" i="1"/>
  <c r="O252" i="1"/>
  <c r="M256" i="1"/>
  <c r="H258" i="1"/>
  <c r="Q258" i="1"/>
  <c r="M260" i="1"/>
  <c r="O262" i="1"/>
  <c r="M264" i="1"/>
  <c r="O266" i="1"/>
  <c r="M268" i="1"/>
  <c r="O270" i="1"/>
  <c r="O256" i="1"/>
  <c r="K258" i="1"/>
  <c r="O260" i="1"/>
  <c r="H262" i="1"/>
  <c r="Q262" i="1"/>
  <c r="O264" i="1"/>
  <c r="H266" i="1"/>
  <c r="Q266" i="1"/>
  <c r="O268" i="1"/>
  <c r="H270" i="1"/>
  <c r="Q270" i="1"/>
  <c r="H264" i="1"/>
  <c r="R264" i="1" s="1"/>
  <c r="T264" i="1" s="1"/>
  <c r="H268" i="1"/>
  <c r="R268" i="1" s="1"/>
  <c r="T268" i="1" s="1"/>
  <c r="T97" i="1" l="1"/>
  <c r="V97" i="1"/>
  <c r="R260" i="1"/>
  <c r="W247" i="1"/>
  <c r="R226" i="1"/>
  <c r="T226" i="1" s="1"/>
  <c r="W180" i="1"/>
  <c r="R203" i="1"/>
  <c r="T187" i="1"/>
  <c r="V187" i="1"/>
  <c r="V84" i="1"/>
  <c r="V72" i="1"/>
  <c r="V56" i="1"/>
  <c r="W92" i="1"/>
  <c r="T11" i="1"/>
  <c r="V11" i="1"/>
  <c r="T23" i="1"/>
  <c r="V23" i="1"/>
  <c r="R35" i="1"/>
  <c r="T47" i="1"/>
  <c r="V47" i="1"/>
  <c r="R107" i="1"/>
  <c r="R115" i="1"/>
  <c r="R127" i="1"/>
  <c r="R135" i="1"/>
  <c r="R151" i="1"/>
  <c r="R169" i="1"/>
  <c r="R148" i="1"/>
  <c r="W214" i="1"/>
  <c r="R234" i="1"/>
  <c r="R248" i="1"/>
  <c r="V92" i="1"/>
  <c r="V268" i="1"/>
  <c r="R188" i="1"/>
  <c r="W179" i="1"/>
  <c r="R211" i="1"/>
  <c r="T211" i="1" s="1"/>
  <c r="R191" i="1"/>
  <c r="V201" i="1"/>
  <c r="R94" i="1"/>
  <c r="V79" i="1"/>
  <c r="V59" i="1"/>
  <c r="W59" i="1" s="1"/>
  <c r="R138" i="1"/>
  <c r="W236" i="1"/>
  <c r="V180" i="1"/>
  <c r="V184" i="1"/>
  <c r="W84" i="1"/>
  <c r="W72" i="1"/>
  <c r="W60" i="1"/>
  <c r="V80" i="1"/>
  <c r="V64" i="1"/>
  <c r="V52" i="1"/>
  <c r="W52" i="1" s="1"/>
  <c r="K7" i="1"/>
  <c r="T19" i="1"/>
  <c r="V19" i="1"/>
  <c r="T31" i="1"/>
  <c r="V31" i="1"/>
  <c r="T43" i="1"/>
  <c r="V43" i="1"/>
  <c r="R103" i="1"/>
  <c r="R119" i="1"/>
  <c r="R131" i="1"/>
  <c r="R145" i="1"/>
  <c r="R161" i="1"/>
  <c r="R173" i="1"/>
  <c r="R150" i="1"/>
  <c r="W261" i="1"/>
  <c r="W264" i="1"/>
  <c r="R245" i="1"/>
  <c r="T245" i="1" s="1"/>
  <c r="R238" i="1"/>
  <c r="T238" i="1" s="1"/>
  <c r="V212" i="1"/>
  <c r="R206" i="1"/>
  <c r="R216" i="1"/>
  <c r="T216" i="1" s="1"/>
  <c r="V179" i="1"/>
  <c r="W79" i="1"/>
  <c r="W63" i="1"/>
  <c r="V87" i="1"/>
  <c r="V75" i="1"/>
  <c r="V67" i="1"/>
  <c r="V55" i="1"/>
  <c r="R20" i="1"/>
  <c r="T32" i="1"/>
  <c r="V32" i="1"/>
  <c r="R36" i="1"/>
  <c r="R44" i="1"/>
  <c r="R98" i="1"/>
  <c r="R108" i="1"/>
  <c r="R120" i="1"/>
  <c r="R128" i="1"/>
  <c r="R136" i="1"/>
  <c r="R155" i="1"/>
  <c r="R166" i="1"/>
  <c r="R174" i="1"/>
  <c r="R157" i="1"/>
  <c r="R218" i="1"/>
  <c r="T218" i="1" s="1"/>
  <c r="R228" i="1"/>
  <c r="R253" i="1"/>
  <c r="T253" i="1" s="1"/>
  <c r="R265" i="1"/>
  <c r="V251" i="1"/>
  <c r="R244" i="1"/>
  <c r="T244" i="1" s="1"/>
  <c r="V261" i="1"/>
  <c r="R243" i="1"/>
  <c r="T243" i="1" s="1"/>
  <c r="V233" i="1"/>
  <c r="W233" i="1" s="1"/>
  <c r="V226" i="1"/>
  <c r="V224" i="1"/>
  <c r="R192" i="1"/>
  <c r="R186" i="1"/>
  <c r="R182" i="1"/>
  <c r="T182" i="1" s="1"/>
  <c r="R178" i="1"/>
  <c r="T178" i="1" s="1"/>
  <c r="R225" i="1"/>
  <c r="T225" i="1" s="1"/>
  <c r="R220" i="1"/>
  <c r="T220" i="1" s="1"/>
  <c r="R215" i="1"/>
  <c r="T215" i="1" s="1"/>
  <c r="R195" i="1"/>
  <c r="V182" i="1"/>
  <c r="V178" i="1"/>
  <c r="R205" i="1"/>
  <c r="R190" i="1"/>
  <c r="V213" i="1"/>
  <c r="V153" i="1"/>
  <c r="R91" i="1"/>
  <c r="R86" i="1"/>
  <c r="T86" i="1" s="1"/>
  <c r="R82" i="1"/>
  <c r="T82" i="1" s="1"/>
  <c r="R78" i="1"/>
  <c r="T78" i="1" s="1"/>
  <c r="R74" i="1"/>
  <c r="T74" i="1" s="1"/>
  <c r="R70" i="1"/>
  <c r="T70" i="1" s="1"/>
  <c r="R66" i="1"/>
  <c r="T66" i="1" s="1"/>
  <c r="R62" i="1"/>
  <c r="T62" i="1" s="1"/>
  <c r="R58" i="1"/>
  <c r="T58" i="1" s="1"/>
  <c r="R54" i="1"/>
  <c r="T54" i="1" s="1"/>
  <c r="R50" i="1"/>
  <c r="T50" i="1" s="1"/>
  <c r="V86" i="1"/>
  <c r="V74" i="1"/>
  <c r="V70" i="1"/>
  <c r="V58" i="1"/>
  <c r="V54" i="1"/>
  <c r="F7" i="1"/>
  <c r="R139" i="1"/>
  <c r="V90" i="1"/>
  <c r="H7" i="1"/>
  <c r="R9" i="1"/>
  <c r="R13" i="1"/>
  <c r="R17" i="1"/>
  <c r="R21" i="1"/>
  <c r="R25" i="1"/>
  <c r="R29" i="1"/>
  <c r="R33" i="1"/>
  <c r="R37" i="1"/>
  <c r="R41" i="1"/>
  <c r="R45" i="1"/>
  <c r="R49" i="1"/>
  <c r="R101" i="1"/>
  <c r="R105" i="1"/>
  <c r="R109" i="1"/>
  <c r="R113" i="1"/>
  <c r="R117" i="1"/>
  <c r="R121" i="1"/>
  <c r="R125" i="1"/>
  <c r="R129" i="1"/>
  <c r="R133" i="1"/>
  <c r="R140" i="1"/>
  <c r="R137" i="1"/>
  <c r="R142" i="1"/>
  <c r="R159" i="1"/>
  <c r="R163" i="1"/>
  <c r="R167" i="1"/>
  <c r="R171" i="1"/>
  <c r="R175" i="1"/>
  <c r="R156" i="1"/>
  <c r="R235" i="1"/>
  <c r="T235" i="1" s="1"/>
  <c r="R158" i="1"/>
  <c r="R222" i="1"/>
  <c r="T222" i="1" s="1"/>
  <c r="R239" i="1"/>
  <c r="T239" i="1" s="1"/>
  <c r="R230" i="1"/>
  <c r="R251" i="1"/>
  <c r="T251" i="1" s="1"/>
  <c r="R263" i="1"/>
  <c r="R252" i="1"/>
  <c r="R269" i="1"/>
  <c r="R10" i="1"/>
  <c r="V24" i="1"/>
  <c r="R240" i="1"/>
  <c r="T240" i="1" s="1"/>
  <c r="V243" i="1"/>
  <c r="T200" i="1"/>
  <c r="V200" i="1"/>
  <c r="W184" i="1"/>
  <c r="R223" i="1"/>
  <c r="T223" i="1" s="1"/>
  <c r="W212" i="1"/>
  <c r="W201" i="1"/>
  <c r="T88" i="1"/>
  <c r="V88" i="1"/>
  <c r="W76" i="1"/>
  <c r="W64" i="1"/>
  <c r="W56" i="1"/>
  <c r="W90" i="1"/>
  <c r="V76" i="1"/>
  <c r="V68" i="1"/>
  <c r="W68" i="1" s="1"/>
  <c r="V60" i="1"/>
  <c r="T15" i="1"/>
  <c r="V15" i="1"/>
  <c r="T27" i="1"/>
  <c r="V27" i="1"/>
  <c r="T39" i="1"/>
  <c r="V39" i="1"/>
  <c r="R143" i="1"/>
  <c r="R111" i="1"/>
  <c r="R123" i="1"/>
  <c r="R165" i="1"/>
  <c r="W153" i="1"/>
  <c r="W208" i="1"/>
  <c r="R249" i="1"/>
  <c r="T249" i="1" s="1"/>
  <c r="Q7" i="1"/>
  <c r="R246" i="1"/>
  <c r="T246" i="1" s="1"/>
  <c r="V235" i="1"/>
  <c r="R204" i="1"/>
  <c r="W221" i="1"/>
  <c r="V183" i="1"/>
  <c r="R202" i="1"/>
  <c r="V217" i="1"/>
  <c r="W217" i="1" s="1"/>
  <c r="W189" i="1"/>
  <c r="W75" i="1"/>
  <c r="W67" i="1"/>
  <c r="W55" i="1"/>
  <c r="V83" i="1"/>
  <c r="W83" i="1" s="1"/>
  <c r="V71" i="1"/>
  <c r="V63" i="1"/>
  <c r="V51" i="1"/>
  <c r="R93" i="1"/>
  <c r="R12" i="1"/>
  <c r="W24" i="1"/>
  <c r="R28" i="1"/>
  <c r="R40" i="1"/>
  <c r="T48" i="1"/>
  <c r="V48" i="1"/>
  <c r="R104" i="1"/>
  <c r="R112" i="1"/>
  <c r="R116" i="1"/>
  <c r="R124" i="1"/>
  <c r="R132" i="1"/>
  <c r="R99" i="1"/>
  <c r="R162" i="1"/>
  <c r="R170" i="1"/>
  <c r="T152" i="1"/>
  <c r="V152" i="1"/>
  <c r="R154" i="1"/>
  <c r="R231" i="1"/>
  <c r="T231" i="1" s="1"/>
  <c r="R237" i="1"/>
  <c r="T237" i="1" s="1"/>
  <c r="R250" i="1"/>
  <c r="L7" i="1"/>
  <c r="R270" i="1"/>
  <c r="R266" i="1"/>
  <c r="R262" i="1"/>
  <c r="R258" i="1"/>
  <c r="V246" i="1"/>
  <c r="V244" i="1"/>
  <c r="V240" i="1"/>
  <c r="R242" i="1"/>
  <c r="T242" i="1" s="1"/>
  <c r="R256" i="1"/>
  <c r="V238" i="1"/>
  <c r="R241" i="1"/>
  <c r="T241" i="1" s="1"/>
  <c r="V220" i="1"/>
  <c r="V223" i="1"/>
  <c r="V211" i="1"/>
  <c r="V239" i="1"/>
  <c r="R196" i="1"/>
  <c r="R185" i="1"/>
  <c r="R181" i="1"/>
  <c r="T181" i="1" s="1"/>
  <c r="R177" i="1"/>
  <c r="T177" i="1" s="1"/>
  <c r="R224" i="1"/>
  <c r="T224" i="1" s="1"/>
  <c r="R219" i="1"/>
  <c r="T219" i="1" s="1"/>
  <c r="R213" i="1"/>
  <c r="T213" i="1" s="1"/>
  <c r="T199" i="1"/>
  <c r="V199" i="1"/>
  <c r="V181" i="1"/>
  <c r="R207" i="1"/>
  <c r="R194" i="1"/>
  <c r="V225" i="1"/>
  <c r="R197" i="1"/>
  <c r="V198" i="1"/>
  <c r="W198" i="1" s="1"/>
  <c r="R209" i="1"/>
  <c r="R193" i="1"/>
  <c r="R85" i="1"/>
  <c r="T85" i="1" s="1"/>
  <c r="R81" i="1"/>
  <c r="T81" i="1" s="1"/>
  <c r="R77" i="1"/>
  <c r="T77" i="1" s="1"/>
  <c r="R73" i="1"/>
  <c r="T73" i="1" s="1"/>
  <c r="R69" i="1"/>
  <c r="T69" i="1" s="1"/>
  <c r="R65" i="1"/>
  <c r="T65" i="1" s="1"/>
  <c r="R61" i="1"/>
  <c r="T61" i="1" s="1"/>
  <c r="R57" i="1"/>
  <c r="T57" i="1" s="1"/>
  <c r="R53" i="1"/>
  <c r="T53" i="1" s="1"/>
  <c r="V95" i="1"/>
  <c r="W95" i="1" s="1"/>
  <c r="O7" i="1"/>
  <c r="V85" i="1"/>
  <c r="V77" i="1"/>
  <c r="V69" i="1"/>
  <c r="V61" i="1"/>
  <c r="V53" i="1"/>
  <c r="R89" i="1"/>
  <c r="N7" i="1"/>
  <c r="R96" i="1"/>
  <c r="R14" i="1"/>
  <c r="R18" i="1"/>
  <c r="R22" i="1"/>
  <c r="R26" i="1"/>
  <c r="R30" i="1"/>
  <c r="R34" i="1"/>
  <c r="R38" i="1"/>
  <c r="R42" i="1"/>
  <c r="R46" i="1"/>
  <c r="R100" i="1"/>
  <c r="R102" i="1"/>
  <c r="R106" i="1"/>
  <c r="R110" i="1"/>
  <c r="R114" i="1"/>
  <c r="R118" i="1"/>
  <c r="R122" i="1"/>
  <c r="R126" i="1"/>
  <c r="R130" i="1"/>
  <c r="R134" i="1"/>
  <c r="R144" i="1"/>
  <c r="R141" i="1"/>
  <c r="R147" i="1"/>
  <c r="R160" i="1"/>
  <c r="R164" i="1"/>
  <c r="R168" i="1"/>
  <c r="R172" i="1"/>
  <c r="R176" i="1"/>
  <c r="R149" i="1"/>
  <c r="R146" i="1"/>
  <c r="R210" i="1"/>
  <c r="T210" i="1" s="1"/>
  <c r="R227" i="1"/>
  <c r="T227" i="1" s="1"/>
  <c r="R229" i="1"/>
  <c r="T229" i="1" s="1"/>
  <c r="R232" i="1"/>
  <c r="R257" i="1"/>
  <c r="R267" i="1"/>
  <c r="R259" i="1"/>
  <c r="V16" i="1"/>
  <c r="W16" i="1" s="1"/>
  <c r="T141" i="1" l="1"/>
  <c r="V141" i="1"/>
  <c r="T46" i="1"/>
  <c r="V46" i="1"/>
  <c r="T14" i="1"/>
  <c r="V14" i="1"/>
  <c r="T193" i="1"/>
  <c r="V193" i="1"/>
  <c r="W15" i="1"/>
  <c r="T230" i="1"/>
  <c r="V230" i="1"/>
  <c r="T167" i="1"/>
  <c r="V167" i="1"/>
  <c r="T125" i="1"/>
  <c r="V125" i="1"/>
  <c r="T109" i="1"/>
  <c r="V109" i="1"/>
  <c r="T45" i="1"/>
  <c r="V45" i="1"/>
  <c r="T29" i="1"/>
  <c r="V29" i="1"/>
  <c r="T13" i="1"/>
  <c r="V13" i="1"/>
  <c r="W82" i="1"/>
  <c r="W225" i="1"/>
  <c r="T192" i="1"/>
  <c r="V192" i="1"/>
  <c r="T155" i="1"/>
  <c r="V155" i="1"/>
  <c r="T108" i="1"/>
  <c r="V108" i="1"/>
  <c r="V231" i="1"/>
  <c r="W231" i="1" s="1"/>
  <c r="V249" i="1"/>
  <c r="T173" i="1"/>
  <c r="V173" i="1"/>
  <c r="T119" i="1"/>
  <c r="V119" i="1"/>
  <c r="V210" i="1"/>
  <c r="T151" i="1"/>
  <c r="V151" i="1"/>
  <c r="T107" i="1"/>
  <c r="V107" i="1"/>
  <c r="W187" i="1"/>
  <c r="W268" i="1"/>
  <c r="T259" i="1"/>
  <c r="V259" i="1"/>
  <c r="T149" i="1"/>
  <c r="V149" i="1"/>
  <c r="T164" i="1"/>
  <c r="V164" i="1"/>
  <c r="T144" i="1"/>
  <c r="V144" i="1"/>
  <c r="T122" i="1"/>
  <c r="V122" i="1"/>
  <c r="T106" i="1"/>
  <c r="V106" i="1"/>
  <c r="T42" i="1"/>
  <c r="V42" i="1"/>
  <c r="T26" i="1"/>
  <c r="V26" i="1"/>
  <c r="T96" i="1"/>
  <c r="V96" i="1"/>
  <c r="V57" i="1"/>
  <c r="V73" i="1"/>
  <c r="W61" i="1"/>
  <c r="W77" i="1"/>
  <c r="T209" i="1"/>
  <c r="V209" i="1"/>
  <c r="T194" i="1"/>
  <c r="V194" i="1"/>
  <c r="W224" i="1"/>
  <c r="T196" i="1"/>
  <c r="V196" i="1"/>
  <c r="V215" i="1"/>
  <c r="W241" i="1"/>
  <c r="T258" i="1"/>
  <c r="V258" i="1"/>
  <c r="V154" i="1"/>
  <c r="T154" i="1"/>
  <c r="T162" i="1"/>
  <c r="V162" i="1"/>
  <c r="T116" i="1"/>
  <c r="V116" i="1"/>
  <c r="W48" i="1"/>
  <c r="V229" i="1"/>
  <c r="W229" i="1" s="1"/>
  <c r="T165" i="1"/>
  <c r="V165" i="1"/>
  <c r="T111" i="1"/>
  <c r="V111" i="1"/>
  <c r="W88" i="1"/>
  <c r="W240" i="1"/>
  <c r="T252" i="1"/>
  <c r="V252" i="1"/>
  <c r="W239" i="1"/>
  <c r="T156" i="1"/>
  <c r="V156" i="1"/>
  <c r="T163" i="1"/>
  <c r="V163" i="1"/>
  <c r="T140" i="1"/>
  <c r="V140" i="1"/>
  <c r="T121" i="1"/>
  <c r="V121" i="1"/>
  <c r="T105" i="1"/>
  <c r="V105" i="1"/>
  <c r="T41" i="1"/>
  <c r="V41" i="1"/>
  <c r="T25" i="1"/>
  <c r="V25" i="1"/>
  <c r="R7" i="1"/>
  <c r="T9" i="1"/>
  <c r="V9" i="1"/>
  <c r="V62" i="1"/>
  <c r="V78" i="1"/>
  <c r="W54" i="1"/>
  <c r="W70" i="1"/>
  <c r="W86" i="1"/>
  <c r="T190" i="1"/>
  <c r="V190" i="1"/>
  <c r="T195" i="1"/>
  <c r="V195" i="1"/>
  <c r="W178" i="1"/>
  <c r="V222" i="1"/>
  <c r="W243" i="1"/>
  <c r="T265" i="1"/>
  <c r="V265" i="1"/>
  <c r="T157" i="1"/>
  <c r="V157" i="1"/>
  <c r="T136" i="1"/>
  <c r="V136" i="1"/>
  <c r="T98" i="1"/>
  <c r="V98" i="1"/>
  <c r="W32" i="1"/>
  <c r="W51" i="1"/>
  <c r="W183" i="1"/>
  <c r="T161" i="1"/>
  <c r="V161" i="1"/>
  <c r="T103" i="1"/>
  <c r="V103" i="1"/>
  <c r="W31" i="1"/>
  <c r="V253" i="1"/>
  <c r="W71" i="1"/>
  <c r="T135" i="1"/>
  <c r="V135" i="1"/>
  <c r="W23" i="1"/>
  <c r="W80" i="1"/>
  <c r="T203" i="1"/>
  <c r="V203" i="1"/>
  <c r="T232" i="1"/>
  <c r="V232" i="1"/>
  <c r="T168" i="1"/>
  <c r="V168" i="1"/>
  <c r="T126" i="1"/>
  <c r="V126" i="1"/>
  <c r="T30" i="1"/>
  <c r="V30" i="1"/>
  <c r="W73" i="1"/>
  <c r="T185" i="1"/>
  <c r="V185" i="1"/>
  <c r="T124" i="1"/>
  <c r="V124" i="1"/>
  <c r="W249" i="1"/>
  <c r="W39" i="1"/>
  <c r="T269" i="1"/>
  <c r="V269" i="1"/>
  <c r="T137" i="1"/>
  <c r="V137" i="1"/>
  <c r="T139" i="1"/>
  <c r="V139" i="1"/>
  <c r="T176" i="1"/>
  <c r="V176" i="1"/>
  <c r="T160" i="1"/>
  <c r="V160" i="1"/>
  <c r="T134" i="1"/>
  <c r="V134" i="1"/>
  <c r="T118" i="1"/>
  <c r="V118" i="1"/>
  <c r="T102" i="1"/>
  <c r="V102" i="1"/>
  <c r="T38" i="1"/>
  <c r="V38" i="1"/>
  <c r="T22" i="1"/>
  <c r="V22" i="1"/>
  <c r="W65" i="1"/>
  <c r="T207" i="1"/>
  <c r="V207" i="1"/>
  <c r="W199" i="1"/>
  <c r="W177" i="1"/>
  <c r="V218" i="1"/>
  <c r="W218" i="1" s="1"/>
  <c r="V219" i="1"/>
  <c r="W219" i="1" s="1"/>
  <c r="V242" i="1"/>
  <c r="W242" i="1" s="1"/>
  <c r="T262" i="1"/>
  <c r="V262" i="1"/>
  <c r="T250" i="1"/>
  <c r="V250" i="1"/>
  <c r="T99" i="1"/>
  <c r="V99" i="1"/>
  <c r="T112" i="1"/>
  <c r="V112" i="1"/>
  <c r="T40" i="1"/>
  <c r="V40" i="1"/>
  <c r="T12" i="1"/>
  <c r="V12" i="1"/>
  <c r="W87" i="1"/>
  <c r="W246" i="1"/>
  <c r="T143" i="1"/>
  <c r="V143" i="1"/>
  <c r="W27" i="1"/>
  <c r="W223" i="1"/>
  <c r="W200" i="1"/>
  <c r="T263" i="1"/>
  <c r="V263" i="1"/>
  <c r="W222" i="1"/>
  <c r="T175" i="1"/>
  <c r="V175" i="1"/>
  <c r="T159" i="1"/>
  <c r="V159" i="1"/>
  <c r="T133" i="1"/>
  <c r="V133" i="1"/>
  <c r="T117" i="1"/>
  <c r="V117" i="1"/>
  <c r="T101" i="1"/>
  <c r="V101" i="1"/>
  <c r="T37" i="1"/>
  <c r="V37" i="1"/>
  <c r="T21" i="1"/>
  <c r="V21" i="1"/>
  <c r="V50" i="1"/>
  <c r="V66" i="1"/>
  <c r="V82" i="1"/>
  <c r="W58" i="1"/>
  <c r="W74" i="1"/>
  <c r="T91" i="1"/>
  <c r="V91" i="1"/>
  <c r="T205" i="1"/>
  <c r="V205" i="1"/>
  <c r="W215" i="1"/>
  <c r="W182" i="1"/>
  <c r="W253" i="1"/>
  <c r="T174" i="1"/>
  <c r="V174" i="1"/>
  <c r="T128" i="1"/>
  <c r="V128" i="1"/>
  <c r="T44" i="1"/>
  <c r="V44" i="1"/>
  <c r="T20" i="1"/>
  <c r="V20" i="1"/>
  <c r="W238" i="1"/>
  <c r="T145" i="1"/>
  <c r="V145" i="1"/>
  <c r="V241" i="1"/>
  <c r="T94" i="1"/>
  <c r="V94" i="1"/>
  <c r="T191" i="1"/>
  <c r="V191" i="1"/>
  <c r="T188" i="1"/>
  <c r="V188" i="1"/>
  <c r="T248" i="1"/>
  <c r="V248" i="1"/>
  <c r="T148" i="1"/>
  <c r="V148" i="1"/>
  <c r="T127" i="1"/>
  <c r="V127" i="1"/>
  <c r="W47" i="1"/>
  <c r="V227" i="1"/>
  <c r="W227" i="1" s="1"/>
  <c r="V245" i="1"/>
  <c r="W245" i="1" s="1"/>
  <c r="V146" i="1"/>
  <c r="T146" i="1"/>
  <c r="T110" i="1"/>
  <c r="V110" i="1"/>
  <c r="W57" i="1"/>
  <c r="T270" i="1"/>
  <c r="V270" i="1"/>
  <c r="T170" i="1"/>
  <c r="V170" i="1"/>
  <c r="T123" i="1"/>
  <c r="V123" i="1"/>
  <c r="W235" i="1"/>
  <c r="T267" i="1"/>
  <c r="V267" i="1"/>
  <c r="W81" i="1"/>
  <c r="T257" i="1"/>
  <c r="V257" i="1"/>
  <c r="W210" i="1"/>
  <c r="T172" i="1"/>
  <c r="V172" i="1"/>
  <c r="T147" i="1"/>
  <c r="V147" i="1"/>
  <c r="T130" i="1"/>
  <c r="V130" i="1"/>
  <c r="T114" i="1"/>
  <c r="V114" i="1"/>
  <c r="T100" i="1"/>
  <c r="V100" i="1"/>
  <c r="T34" i="1"/>
  <c r="V34" i="1"/>
  <c r="T18" i="1"/>
  <c r="V18" i="1"/>
  <c r="T89" i="1"/>
  <c r="V89" i="1"/>
  <c r="V65" i="1"/>
  <c r="V81" i="1"/>
  <c r="W53" i="1"/>
  <c r="W69" i="1"/>
  <c r="W85" i="1"/>
  <c r="T197" i="1"/>
  <c r="V197" i="1"/>
  <c r="V177" i="1"/>
  <c r="W213" i="1"/>
  <c r="W181" i="1"/>
  <c r="T256" i="1"/>
  <c r="V256" i="1"/>
  <c r="T266" i="1"/>
  <c r="V266" i="1"/>
  <c r="W237" i="1"/>
  <c r="W152" i="1"/>
  <c r="T132" i="1"/>
  <c r="V132" i="1"/>
  <c r="T104" i="1"/>
  <c r="V104" i="1"/>
  <c r="T28" i="1"/>
  <c r="V28" i="1"/>
  <c r="T93" i="1"/>
  <c r="V93" i="1"/>
  <c r="T202" i="1"/>
  <c r="V202" i="1"/>
  <c r="T204" i="1"/>
  <c r="V204" i="1"/>
  <c r="V216" i="1"/>
  <c r="W216" i="1" s="1"/>
  <c r="T10" i="1"/>
  <c r="V10" i="1"/>
  <c r="W251" i="1"/>
  <c r="V158" i="1"/>
  <c r="T158" i="1"/>
  <c r="T171" i="1"/>
  <c r="V171" i="1"/>
  <c r="T142" i="1"/>
  <c r="V142" i="1"/>
  <c r="T129" i="1"/>
  <c r="V129" i="1"/>
  <c r="T113" i="1"/>
  <c r="V113" i="1"/>
  <c r="T49" i="1"/>
  <c r="V49" i="1"/>
  <c r="T33" i="1"/>
  <c r="V33" i="1"/>
  <c r="T17" i="1"/>
  <c r="V17" i="1"/>
  <c r="W62" i="1"/>
  <c r="W78" i="1"/>
  <c r="W220" i="1"/>
  <c r="T186" i="1"/>
  <c r="V186" i="1"/>
  <c r="W244" i="1"/>
  <c r="T228" i="1"/>
  <c r="V228" i="1"/>
  <c r="T166" i="1"/>
  <c r="V166" i="1"/>
  <c r="T120" i="1"/>
  <c r="V120" i="1"/>
  <c r="T36" i="1"/>
  <c r="V36" i="1"/>
  <c r="T206" i="1"/>
  <c r="V206" i="1"/>
  <c r="V150" i="1"/>
  <c r="T150" i="1"/>
  <c r="T131" i="1"/>
  <c r="V131" i="1"/>
  <c r="W43" i="1"/>
  <c r="W19" i="1"/>
  <c r="T138" i="1"/>
  <c r="V138" i="1"/>
  <c r="W211" i="1"/>
  <c r="V237" i="1"/>
  <c r="T234" i="1"/>
  <c r="V234" i="1"/>
  <c r="T169" i="1"/>
  <c r="V169" i="1"/>
  <c r="T115" i="1"/>
  <c r="V115" i="1"/>
  <c r="T35" i="1"/>
  <c r="V35" i="1"/>
  <c r="W11" i="1"/>
  <c r="W226" i="1"/>
  <c r="T260" i="1"/>
  <c r="V260" i="1"/>
  <c r="W97" i="1"/>
  <c r="W260" i="1" l="1"/>
  <c r="W234" i="1"/>
  <c r="W28" i="1"/>
  <c r="W256" i="1"/>
  <c r="W127" i="1"/>
  <c r="W12" i="1"/>
  <c r="W161" i="1"/>
  <c r="W119" i="1"/>
  <c r="W50" i="1"/>
  <c r="W138" i="1"/>
  <c r="W206" i="1"/>
  <c r="W120" i="1"/>
  <c r="W228" i="1"/>
  <c r="W186" i="1"/>
  <c r="W17" i="1"/>
  <c r="W49" i="1"/>
  <c r="W129" i="1"/>
  <c r="W171" i="1"/>
  <c r="W89" i="1"/>
  <c r="W34" i="1"/>
  <c r="W114" i="1"/>
  <c r="W147" i="1"/>
  <c r="W170" i="1"/>
  <c r="W20" i="1"/>
  <c r="W128" i="1"/>
  <c r="W91" i="1"/>
  <c r="W38" i="1"/>
  <c r="W118" i="1"/>
  <c r="W160" i="1"/>
  <c r="W137" i="1"/>
  <c r="W124" i="1"/>
  <c r="W126" i="1"/>
  <c r="W232" i="1"/>
  <c r="W136" i="1"/>
  <c r="W265" i="1"/>
  <c r="W41" i="1"/>
  <c r="W121" i="1"/>
  <c r="W163" i="1"/>
  <c r="W111" i="1"/>
  <c r="W209" i="1"/>
  <c r="W96" i="1"/>
  <c r="W42" i="1"/>
  <c r="W122" i="1"/>
  <c r="W164" i="1"/>
  <c r="W151" i="1"/>
  <c r="W155" i="1"/>
  <c r="W192" i="1"/>
  <c r="W29" i="1"/>
  <c r="W109" i="1"/>
  <c r="W167" i="1"/>
  <c r="W14" i="1"/>
  <c r="W141" i="1"/>
  <c r="W115" i="1"/>
  <c r="W202" i="1"/>
  <c r="W248" i="1"/>
  <c r="W37" i="1"/>
  <c r="W159" i="1"/>
  <c r="W112" i="1"/>
  <c r="W135" i="1"/>
  <c r="W195" i="1"/>
  <c r="T7" i="1"/>
  <c r="W9" i="1"/>
  <c r="W116" i="1"/>
  <c r="W169" i="1"/>
  <c r="W158" i="1"/>
  <c r="W204" i="1"/>
  <c r="W104" i="1"/>
  <c r="W266" i="1"/>
  <c r="W148" i="1"/>
  <c r="W188" i="1"/>
  <c r="W94" i="1"/>
  <c r="W21" i="1"/>
  <c r="W101" i="1"/>
  <c r="W133" i="1"/>
  <c r="W175" i="1"/>
  <c r="W263" i="1"/>
  <c r="W143" i="1"/>
  <c r="W40" i="1"/>
  <c r="W99" i="1"/>
  <c r="W262" i="1"/>
  <c r="W103" i="1"/>
  <c r="W190" i="1"/>
  <c r="W162" i="1"/>
  <c r="W258" i="1"/>
  <c r="W173" i="1"/>
  <c r="W66" i="1"/>
  <c r="W150" i="1"/>
  <c r="W132" i="1"/>
  <c r="W146" i="1"/>
  <c r="W191" i="1"/>
  <c r="W117" i="1"/>
  <c r="W250" i="1"/>
  <c r="W35" i="1"/>
  <c r="W93" i="1"/>
  <c r="W131" i="1"/>
  <c r="W36" i="1"/>
  <c r="W166" i="1"/>
  <c r="W33" i="1"/>
  <c r="W113" i="1"/>
  <c r="W142" i="1"/>
  <c r="W10" i="1"/>
  <c r="W197" i="1"/>
  <c r="W18" i="1"/>
  <c r="W100" i="1"/>
  <c r="W130" i="1"/>
  <c r="W172" i="1"/>
  <c r="W257" i="1"/>
  <c r="W267" i="1"/>
  <c r="W123" i="1"/>
  <c r="W270" i="1"/>
  <c r="W110" i="1"/>
  <c r="W145" i="1"/>
  <c r="W44" i="1"/>
  <c r="W174" i="1"/>
  <c r="W205" i="1"/>
  <c r="W207" i="1"/>
  <c r="W22" i="1"/>
  <c r="W102" i="1"/>
  <c r="W134" i="1"/>
  <c r="W176" i="1"/>
  <c r="W139" i="1"/>
  <c r="W269" i="1"/>
  <c r="W185" i="1"/>
  <c r="W30" i="1"/>
  <c r="W168" i="1"/>
  <c r="W203" i="1"/>
  <c r="W98" i="1"/>
  <c r="W157" i="1"/>
  <c r="V7" i="1"/>
  <c r="W25" i="1"/>
  <c r="W105" i="1"/>
  <c r="W140" i="1"/>
  <c r="W156" i="1"/>
  <c r="W252" i="1"/>
  <c r="W165" i="1"/>
  <c r="W154" i="1"/>
  <c r="W196" i="1"/>
  <c r="W194" i="1"/>
  <c r="W26" i="1"/>
  <c r="W106" i="1"/>
  <c r="W144" i="1"/>
  <c r="W149" i="1"/>
  <c r="W259" i="1"/>
  <c r="W107" i="1"/>
  <c r="W108" i="1"/>
  <c r="W13" i="1"/>
  <c r="W45" i="1"/>
  <c r="W125" i="1"/>
  <c r="W230" i="1"/>
  <c r="W193" i="1"/>
  <c r="W46" i="1"/>
  <c r="W7" i="1" l="1"/>
</calcChain>
</file>

<file path=xl/sharedStrings.xml><?xml version="1.0" encoding="utf-8"?>
<sst xmlns="http://schemas.openxmlformats.org/spreadsheetml/2006/main" count="550" uniqueCount="301">
  <si>
    <t>Estimated FY2022</t>
  </si>
  <si>
    <t>FY2022</t>
  </si>
  <si>
    <t>Stabilization</t>
  </si>
  <si>
    <t>as of 11-15-20</t>
  </si>
  <si>
    <t>From EOY Data Excl Charter And OOS</t>
  </si>
  <si>
    <t>19-20 Membership</t>
  </si>
  <si>
    <t>Nov 15 2020 Estimate of 20-21 Membership</t>
  </si>
  <si>
    <t>Base Adequacy Aid</t>
  </si>
  <si>
    <t xml:space="preserve">19-20        F &amp;R </t>
  </si>
  <si>
    <t>Nov 15 2020 Estimate of Free or Reduced 20-21</t>
  </si>
  <si>
    <t>Free or Reduced Differentiated Aid</t>
  </si>
  <si>
    <t xml:space="preserve"> SPED</t>
  </si>
  <si>
    <t>Special Education Differentiated Aid</t>
  </si>
  <si>
    <t>ELL</t>
  </si>
  <si>
    <t>ELL Differentiated Aid</t>
  </si>
  <si>
    <t>Grade 3 Reading Below Proficient</t>
  </si>
  <si>
    <t>Grade 3 Reading Differentiated Aid</t>
  </si>
  <si>
    <t>Total Calculated Cost of an Adequate Education</t>
  </si>
  <si>
    <t>SWEPT @</t>
  </si>
  <si>
    <t>Preliminary        Grants = Cost of Adequacy            Less SWEPT</t>
  </si>
  <si>
    <t xml:space="preserve">FY2012 Stabilization Grant  </t>
  </si>
  <si>
    <t xml:space="preserve">If Preliminary Grant &gt; 0 and  ADM &gt; 0 then FY12 Stabilization  @ </t>
  </si>
  <si>
    <t xml:space="preserve">Adequacy Grant = Preliminary Grant plus Stabilization Grant </t>
  </si>
  <si>
    <t>ADM</t>
  </si>
  <si>
    <t>$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</si>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</sst>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3" formatCode="_(* #,##0.00_);_(* \(#,##0.00\);_(* &quot;-&quot;??_);_(@_)"/>
    <numFmt numFmtId="164" formatCode="#,##0.0000"/>
    <numFmt numFmtId="165" formatCode="_(* #,##0_);_(* \(#,##0\);_(* &quot;-&quot;??_);_(@_)"/>
    <numFmt numFmtId="166" formatCode="&quot;$&quot;#,##0.000_);[Red]\(&quot;$&quot;#,##0.000\)"/>
    <numFmt numFmtId="167" formatCode="_(* #,##0.0_);_(* \(#,##0.0\);_(* &quot;-&quot;??_);_(@_)"/>
  </numFmts>
  <fonts count="14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quotePrefix="1" applyFont="1"/>
    <xf numFmtId="4" fontId="1" fillId="0" borderId="0" xfId="0" applyNumberFormat="1" applyFont="1"/>
    <xf numFmtId="14" fontId="2" fillId="0" borderId="0" xfId="0" applyNumberFormat="1" applyFont="1" applyAlignment="1">
      <alignment horizontal="center"/>
    </xf>
    <xf numFmtId="43" fontId="5" fillId="0" borderId="0" xfId="1" applyFont="1"/>
    <xf numFmtId="4" fontId="5" fillId="0" borderId="0" xfId="0" applyNumberFormat="1" applyFont="1"/>
    <xf numFmtId="164" fontId="5" fillId="0" borderId="0" xfId="0" applyNumberFormat="1" applyFont="1"/>
    <xf numFmtId="165" fontId="1" fillId="0" borderId="0" xfId="0" applyNumberFormat="1" applyFont="1"/>
    <xf numFmtId="165" fontId="6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8" fillId="0" borderId="0" xfId="0" applyNumberFormat="1" applyFont="1"/>
    <xf numFmtId="0" fontId="8" fillId="0" borderId="0" xfId="0" applyFont="1"/>
    <xf numFmtId="0" fontId="9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11" fillId="0" borderId="0" xfId="0" applyFont="1" applyAlignment="1">
      <alignment horizontal="center"/>
    </xf>
    <xf numFmtId="0" fontId="1" fillId="3" borderId="0" xfId="0" applyFont="1" applyFill="1" applyAlignment="1">
      <alignment horizontal="center" wrapText="1"/>
    </xf>
    <xf numFmtId="0" fontId="7" fillId="2" borderId="0" xfId="2" applyFont="1" applyFill="1" applyAlignment="1">
      <alignment horizontal="center" wrapText="1"/>
    </xf>
    <xf numFmtId="0" fontId="1" fillId="0" borderId="0" xfId="0" applyFont="1" applyAlignment="1">
      <alignment wrapText="1"/>
    </xf>
    <xf numFmtId="165" fontId="9" fillId="0" borderId="0" xfId="0" applyNumberFormat="1" applyFont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2" applyFont="1" applyAlignment="1">
      <alignment horizontal="center" wrapText="1"/>
    </xf>
    <xf numFmtId="0" fontId="9" fillId="0" borderId="0" xfId="0" applyFont="1"/>
    <xf numFmtId="43" fontId="9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9" fillId="0" borderId="1" xfId="0" applyFont="1" applyBorder="1"/>
    <xf numFmtId="4" fontId="12" fillId="0" borderId="1" xfId="1" applyNumberFormat="1" applyFont="1" applyBorder="1"/>
    <xf numFmtId="39" fontId="12" fillId="0" borderId="1" xfId="1" applyNumberFormat="1" applyFont="1" applyBorder="1"/>
    <xf numFmtId="43" fontId="12" fillId="0" borderId="1" xfId="1" applyNumberFormat="1" applyFont="1" applyBorder="1"/>
    <xf numFmtId="165" fontId="12" fillId="0" borderId="1" xfId="1" applyNumberFormat="1" applyFont="1" applyBorder="1"/>
    <xf numFmtId="165" fontId="12" fillId="3" borderId="1" xfId="1" applyNumberFormat="1" applyFont="1" applyFill="1" applyBorder="1"/>
    <xf numFmtId="43" fontId="12" fillId="3" borderId="1" xfId="1" applyNumberFormat="1" applyFont="1" applyFill="1" applyBorder="1"/>
    <xf numFmtId="4" fontId="9" fillId="0" borderId="0" xfId="1" applyNumberFormat="1" applyFont="1"/>
    <xf numFmtId="167" fontId="9" fillId="0" borderId="0" xfId="1" applyNumberFormat="1" applyFont="1"/>
    <xf numFmtId="165" fontId="9" fillId="0" borderId="0" xfId="1" applyNumberFormat="1" applyFont="1"/>
    <xf numFmtId="0" fontId="13" fillId="0" borderId="0" xfId="0" applyFont="1"/>
    <xf numFmtId="43" fontId="1" fillId="0" borderId="0" xfId="1" applyFont="1"/>
    <xf numFmtId="43" fontId="1" fillId="0" borderId="0" xfId="1" applyNumberFormat="1" applyFont="1"/>
    <xf numFmtId="165" fontId="1" fillId="0" borderId="0" xfId="3" applyNumberFormat="1" applyFont="1"/>
    <xf numFmtId="43" fontId="1" fillId="3" borderId="0" xfId="1" applyNumberFormat="1" applyFont="1" applyFill="1"/>
    <xf numFmtId="43" fontId="13" fillId="3" borderId="0" xfId="1" applyFont="1" applyFill="1"/>
    <xf numFmtId="43" fontId="13" fillId="0" borderId="0" xfId="0" applyNumberFormat="1" applyFont="1"/>
    <xf numFmtId="4" fontId="1" fillId="0" borderId="0" xfId="1" applyNumberFormat="1" applyFont="1"/>
    <xf numFmtId="165" fontId="1" fillId="0" borderId="0" xfId="1" applyNumberFormat="1" applyFont="1"/>
    <xf numFmtId="0" fontId="1" fillId="3" borderId="0" xfId="0" applyFont="1" applyFill="1"/>
    <xf numFmtId="4" fontId="1" fillId="3" borderId="0" xfId="1" applyNumberFormat="1" applyFont="1" applyFill="1"/>
    <xf numFmtId="37" fontId="1" fillId="3" borderId="0" xfId="1" applyNumberFormat="1" applyFont="1" applyFill="1"/>
    <xf numFmtId="4" fontId="1" fillId="3" borderId="0" xfId="0" applyNumberFormat="1" applyFont="1" applyFill="1"/>
    <xf numFmtId="165" fontId="1" fillId="3" borderId="0" xfId="1" applyNumberFormat="1" applyFont="1" applyFill="1"/>
    <xf numFmtId="39" fontId="1" fillId="0" borderId="0" xfId="1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2" fontId="1" fillId="0" borderId="0" xfId="0" applyNumberFormat="1" applyFont="1"/>
    <xf numFmtId="43" fontId="1" fillId="0" borderId="0" xfId="3" applyNumberFormat="1" applyFont="1"/>
    <xf numFmtId="4" fontId="6" fillId="0" borderId="0" xfId="0" applyNumberFormat="1" applyFont="1"/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" fontId="1" fillId="0" borderId="0" xfId="0" applyNumberFormat="1" applyFont="1" applyAlignment="1"/>
    <xf numFmtId="0" fontId="1" fillId="2" borderId="0" xfId="0" applyFont="1" applyFill="1"/>
    <xf numFmtId="0" fontId="3" fillId="0" borderId="0" xfId="0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0</xdr:row>
      <xdr:rowOff>19050</xdr:rowOff>
    </xdr:from>
    <xdr:to>
      <xdr:col>22</xdr:col>
      <xdr:colOff>914400</xdr:colOff>
      <xdr:row>0</xdr:row>
      <xdr:rowOff>209550</xdr:rowOff>
    </xdr:to>
    <xdr:sp macro="" textlink="">
      <xdr:nvSpPr>
        <xdr:cNvPr id="3" name="Down Arrow 2"/>
        <xdr:cNvSpPr/>
      </xdr:nvSpPr>
      <xdr:spPr>
        <a:xfrm>
          <a:off x="17535525" y="19050"/>
          <a:ext cx="68580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79"/>
  <sheetViews>
    <sheetView tabSelected="1" zoomScaleNormal="100" workbookViewId="0">
      <pane xSplit="6" ySplit="8" topLeftCell="G9" activePane="bottomRight" state="frozen"/>
      <selection activeCell="Z19" sqref="Z19"/>
      <selection pane="topRight" activeCell="Z19" sqref="Z19"/>
      <selection pane="bottomLeft" activeCell="Z19" sqref="Z19"/>
      <selection pane="bottomRight" activeCell="W270" sqref="A1:W270"/>
    </sheetView>
  </sheetViews>
  <sheetFormatPr defaultColWidth="8.84375" defaultRowHeight="15.5" x14ac:dyDescent="0.35"/>
  <cols>
    <col min="1" max="1" width="9.4609375" style="1" hidden="1" customWidth="1"/>
    <col min="2" max="2" width="4" style="1" hidden="1" customWidth="1"/>
    <col min="3" max="3" width="5.69140625" style="1" hidden="1" customWidth="1"/>
    <col min="4" max="4" width="4.4609375" style="1" customWidth="1"/>
    <col min="5" max="5" width="17.3046875" style="1" customWidth="1"/>
    <col min="6" max="7" width="8.765625" style="4" customWidth="1"/>
    <col min="8" max="8" width="12.765625" style="1" customWidth="1"/>
    <col min="9" max="9" width="7.69140625" customWidth="1"/>
    <col min="10" max="10" width="10.4609375" customWidth="1"/>
    <col min="11" max="11" width="12.765625" style="1" customWidth="1"/>
    <col min="12" max="12" width="7.765625" style="1" customWidth="1"/>
    <col min="13" max="13" width="12.765625" style="1" customWidth="1"/>
    <col min="14" max="14" width="8" style="4" customWidth="1"/>
    <col min="15" max="15" width="12.07421875" style="1" customWidth="1"/>
    <col min="16" max="16" width="8.4609375" style="71" customWidth="1"/>
    <col min="17" max="17" width="10.84375" style="71" customWidth="1"/>
    <col min="18" max="18" width="12.3046875" style="1" customWidth="1"/>
    <col min="19" max="19" width="9.765625" style="1" customWidth="1"/>
    <col min="20" max="20" width="11.53515625" style="1" bestFit="1" customWidth="1"/>
    <col min="21" max="21" width="12.765625" style="1" customWidth="1"/>
    <col min="22" max="22" width="15.07421875" style="1" customWidth="1"/>
    <col min="23" max="23" width="13" style="1" customWidth="1"/>
    <col min="24" max="25" width="12.23046875" style="1" customWidth="1"/>
    <col min="26" max="26" width="13.07421875" style="1" customWidth="1"/>
    <col min="27" max="27" width="15" style="73" customWidth="1"/>
    <col min="28" max="29" width="2.53515625" style="1" customWidth="1"/>
    <col min="30" max="30" width="10.84375" style="1" customWidth="1"/>
    <col min="31" max="31" width="6.53515625" style="1" bestFit="1" customWidth="1"/>
    <col min="32" max="32" width="3.765625" style="1" customWidth="1"/>
    <col min="33" max="33" width="10.765625" style="1" bestFit="1" customWidth="1"/>
    <col min="34" max="34" width="10.07421875" style="1" bestFit="1" customWidth="1"/>
    <col min="35" max="16384" width="8.84375" style="1"/>
  </cols>
  <sheetData>
    <row r="1" spans="1:34" ht="17.649999999999999" customHeight="1" x14ac:dyDescent="0.3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A1" s="1"/>
      <c r="AD1" s="74"/>
      <c r="AE1" s="74"/>
      <c r="AF1" s="74"/>
      <c r="AG1" s="74"/>
    </row>
    <row r="2" spans="1:34" ht="22.5" customHeight="1" x14ac:dyDescent="0.35">
      <c r="E2" s="3"/>
      <c r="H2" s="5"/>
      <c r="K2" s="6"/>
      <c r="L2" s="7"/>
      <c r="N2" s="8"/>
      <c r="O2" s="9"/>
      <c r="P2" s="10"/>
      <c r="Q2" s="1"/>
      <c r="AA2" s="1"/>
    </row>
    <row r="3" spans="1:34" ht="15.65" customHeight="1" x14ac:dyDescent="0.35">
      <c r="E3" s="3"/>
      <c r="H3" s="12"/>
      <c r="K3" s="13"/>
      <c r="O3" s="9"/>
      <c r="P3" s="14"/>
      <c r="Q3" s="1"/>
      <c r="T3" s="15"/>
      <c r="U3" s="16"/>
      <c r="V3" s="16"/>
      <c r="W3" s="17" t="s">
        <v>0</v>
      </c>
      <c r="AA3" s="1"/>
    </row>
    <row r="4" spans="1:34" ht="14.25" customHeight="1" x14ac:dyDescent="0.3">
      <c r="E4" s="4"/>
      <c r="F4" s="18"/>
      <c r="H4" s="19"/>
      <c r="I4" s="18"/>
      <c r="J4" s="18"/>
      <c r="K4" s="19"/>
      <c r="L4" s="18"/>
      <c r="N4" s="18"/>
      <c r="P4" s="15"/>
      <c r="Q4" s="1"/>
      <c r="S4" s="20"/>
      <c r="T4" s="21" t="s">
        <v>1</v>
      </c>
      <c r="U4" s="16"/>
      <c r="V4" s="22" t="s">
        <v>2</v>
      </c>
      <c r="W4" s="23" t="s">
        <v>3</v>
      </c>
      <c r="AA4" s="1"/>
    </row>
    <row r="5" spans="1:34" ht="65.25" customHeight="1" x14ac:dyDescent="0.3">
      <c r="A5" s="24"/>
      <c r="B5" s="24" t="s">
        <v>4</v>
      </c>
      <c r="E5" s="25"/>
      <c r="F5" s="26" t="s">
        <v>5</v>
      </c>
      <c r="G5" s="27" t="s">
        <v>6</v>
      </c>
      <c r="H5" s="26" t="s">
        <v>7</v>
      </c>
      <c r="I5" s="26" t="s">
        <v>8</v>
      </c>
      <c r="J5" s="27" t="s">
        <v>9</v>
      </c>
      <c r="K5" s="26" t="s">
        <v>10</v>
      </c>
      <c r="L5" s="26" t="s">
        <v>11</v>
      </c>
      <c r="M5" s="26" t="s">
        <v>12</v>
      </c>
      <c r="N5" s="28" t="s">
        <v>13</v>
      </c>
      <c r="O5" s="26" t="s">
        <v>14</v>
      </c>
      <c r="P5" s="26" t="s">
        <v>15</v>
      </c>
      <c r="Q5" s="26" t="s">
        <v>16</v>
      </c>
      <c r="R5" s="26" t="s">
        <v>17</v>
      </c>
      <c r="S5" s="13" t="s">
        <v>18</v>
      </c>
      <c r="T5" s="29" t="s">
        <v>19</v>
      </c>
      <c r="U5" s="22" t="s">
        <v>20</v>
      </c>
      <c r="V5" s="22" t="s">
        <v>21</v>
      </c>
      <c r="W5" s="17" t="s">
        <v>22</v>
      </c>
      <c r="AA5" s="1"/>
    </row>
    <row r="6" spans="1:34" ht="13" x14ac:dyDescent="0.3">
      <c r="E6" s="30"/>
      <c r="F6" s="28" t="s">
        <v>23</v>
      </c>
      <c r="G6" s="18" t="s">
        <v>23</v>
      </c>
      <c r="H6" s="31">
        <v>3786.66</v>
      </c>
      <c r="I6" s="13" t="s">
        <v>23</v>
      </c>
      <c r="J6" s="12" t="s">
        <v>23</v>
      </c>
      <c r="K6" s="31">
        <v>1893.32</v>
      </c>
      <c r="L6" s="13" t="s">
        <v>23</v>
      </c>
      <c r="M6" s="31">
        <v>2037.11</v>
      </c>
      <c r="N6" s="28" t="s">
        <v>23</v>
      </c>
      <c r="O6" s="31">
        <v>740.87</v>
      </c>
      <c r="P6" s="13" t="s">
        <v>23</v>
      </c>
      <c r="Q6" s="31">
        <v>740.87</v>
      </c>
      <c r="R6" s="32" t="s">
        <v>24</v>
      </c>
      <c r="S6" s="33">
        <v>1.825</v>
      </c>
      <c r="V6" s="34">
        <v>1</v>
      </c>
      <c r="W6" s="35"/>
      <c r="AA6" s="1"/>
    </row>
    <row r="7" spans="1:34" s="30" customFormat="1" ht="13" x14ac:dyDescent="0.3">
      <c r="E7" s="36" t="s">
        <v>25</v>
      </c>
      <c r="F7" s="37">
        <f t="shared" ref="F7:R7" si="0">SUM(F9:F270)</f>
        <v>167298.07100000005</v>
      </c>
      <c r="G7" s="37">
        <f t="shared" si="0"/>
        <v>160191.40999999986</v>
      </c>
      <c r="H7" s="38">
        <f t="shared" si="0"/>
        <v>606590404.58000028</v>
      </c>
      <c r="I7" s="37">
        <f t="shared" si="0"/>
        <v>45686.416700000009</v>
      </c>
      <c r="J7" s="37">
        <f t="shared" si="0"/>
        <v>34628.399999999987</v>
      </c>
      <c r="K7" s="38">
        <f t="shared" si="0"/>
        <v>65562642.289999999</v>
      </c>
      <c r="L7" s="38">
        <f t="shared" si="0"/>
        <v>29374.949499999995</v>
      </c>
      <c r="M7" s="38">
        <f t="shared" si="0"/>
        <v>59840003.400000013</v>
      </c>
      <c r="N7" s="37">
        <f t="shared" si="0"/>
        <v>4962.3216000000011</v>
      </c>
      <c r="O7" s="38">
        <f t="shared" si="0"/>
        <v>3676435.1900000013</v>
      </c>
      <c r="P7" s="37">
        <f t="shared" si="0"/>
        <v>2269.4952999999987</v>
      </c>
      <c r="Q7" s="39">
        <f t="shared" si="0"/>
        <v>1681400.9800000016</v>
      </c>
      <c r="R7" s="39">
        <f t="shared" si="0"/>
        <v>737350886.44000041</v>
      </c>
      <c r="S7" s="40">
        <v>363283230.46064997</v>
      </c>
      <c r="T7" s="39">
        <f>SUM(T9:T270)</f>
        <v>402137318.76999998</v>
      </c>
      <c r="U7" s="41">
        <f>SUM(U9:U270)</f>
        <v>158480276</v>
      </c>
      <c r="V7" s="42">
        <f>SUM(V9:V270)</f>
        <v>157245996</v>
      </c>
      <c r="W7" s="42">
        <f>SUM(W9:W270)</f>
        <v>559383314.76999998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4" s="30" customFormat="1" ht="13" x14ac:dyDescent="0.3">
      <c r="F8" s="43"/>
      <c r="G8" s="43"/>
      <c r="H8" s="44"/>
      <c r="K8" s="45"/>
      <c r="L8" s="45"/>
      <c r="M8" s="45"/>
      <c r="N8" s="43"/>
      <c r="O8" s="45"/>
      <c r="P8" s="15"/>
      <c r="R8" s="45"/>
      <c r="S8" s="45"/>
      <c r="T8" s="25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4" s="46" customFormat="1" ht="12.5" x14ac:dyDescent="0.25">
      <c r="D9" s="46">
        <v>3</v>
      </c>
      <c r="E9" s="1" t="s">
        <v>26</v>
      </c>
      <c r="F9" s="47">
        <v>91.781499999999994</v>
      </c>
      <c r="G9" s="47">
        <v>85.09</v>
      </c>
      <c r="H9" s="47">
        <f>ROUND(G9*H$6,2)</f>
        <v>322206.90000000002</v>
      </c>
      <c r="I9" s="47">
        <v>46.9129</v>
      </c>
      <c r="J9" s="47">
        <v>36.380000000000003</v>
      </c>
      <c r="K9" s="47">
        <f>ROUND(J9*$K$6,2)</f>
        <v>68878.98</v>
      </c>
      <c r="L9" s="47">
        <v>18.777100000000001</v>
      </c>
      <c r="M9" s="48">
        <f t="shared" ref="M9:M72" si="1">ROUND(L9*$M$6,2)</f>
        <v>38251.019999999997</v>
      </c>
      <c r="N9" s="47">
        <v>0</v>
      </c>
      <c r="O9" s="47">
        <f t="shared" ref="O9:O72" si="2">ROUND(N9*$O$6,2)</f>
        <v>0</v>
      </c>
      <c r="P9" s="47">
        <v>0</v>
      </c>
      <c r="Q9" s="48">
        <f>ROUND(P9*$Q$6,2)</f>
        <v>0</v>
      </c>
      <c r="R9" s="47">
        <f t="shared" ref="R9:R72" si="3">H9+K9+M9+O9+Q9</f>
        <v>429336.9</v>
      </c>
      <c r="S9" s="49">
        <v>180769</v>
      </c>
      <c r="T9" s="50">
        <f>IF(R9&gt;S9,R9-S9,0)</f>
        <v>248567.90000000002</v>
      </c>
      <c r="U9" s="47">
        <v>245385</v>
      </c>
      <c r="V9" s="48">
        <f>IF(OR(F9=0,S9&gt;R9),0,ROUND(U9*$V$6,2))</f>
        <v>245385</v>
      </c>
      <c r="W9" s="48">
        <f>T9+V9</f>
        <v>493952.9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52"/>
    </row>
    <row r="10" spans="1:34" s="55" customFormat="1" ht="12.5" x14ac:dyDescent="0.25">
      <c r="A10" s="46">
        <v>5</v>
      </c>
      <c r="B10" s="46" t="s">
        <v>27</v>
      </c>
      <c r="C10" s="46" t="b">
        <f t="shared" ref="C10:C73" si="4">B10=E10</f>
        <v>1</v>
      </c>
      <c r="D10" s="46">
        <v>5</v>
      </c>
      <c r="E10" s="53" t="s">
        <v>27</v>
      </c>
      <c r="F10" s="47">
        <v>97.422299999999993</v>
      </c>
      <c r="G10" s="47">
        <v>89</v>
      </c>
      <c r="H10" s="47">
        <f t="shared" ref="H10:H73" si="5">ROUND(G10*H$6,2)</f>
        <v>337012.74</v>
      </c>
      <c r="I10" s="47">
        <v>41.081200000000003</v>
      </c>
      <c r="J10" s="47">
        <v>29.78</v>
      </c>
      <c r="K10" s="47">
        <f t="shared" ref="K10:K73" si="6">ROUND(J10*$K$6,2)</f>
        <v>56383.07</v>
      </c>
      <c r="L10" s="47">
        <v>17.0166</v>
      </c>
      <c r="M10" s="48">
        <f t="shared" si="1"/>
        <v>34664.69</v>
      </c>
      <c r="N10" s="47">
        <v>0</v>
      </c>
      <c r="O10" s="47">
        <f t="shared" si="2"/>
        <v>0</v>
      </c>
      <c r="P10" s="47">
        <v>2</v>
      </c>
      <c r="Q10" s="48">
        <f t="shared" ref="Q10:Q73" si="7">ROUND(P10*$Q$6,2)</f>
        <v>1481.74</v>
      </c>
      <c r="R10" s="47">
        <f t="shared" si="3"/>
        <v>429542.24</v>
      </c>
      <c r="S10" s="54">
        <v>219219</v>
      </c>
      <c r="T10" s="50">
        <f t="shared" ref="T10:T73" si="8">IF(R10&gt;S10,R10-S10,0)</f>
        <v>210323.24</v>
      </c>
      <c r="U10" s="50">
        <v>315427</v>
      </c>
      <c r="V10" s="48">
        <f t="shared" ref="V10:V73" si="9">IF(OR(F10=0,S10&gt;R10),0,ROUND(U10*$V$6,2))</f>
        <v>315427</v>
      </c>
      <c r="W10" s="48">
        <f t="shared" ref="W10:W73" si="10">T10+V10</f>
        <v>525750.24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52"/>
    </row>
    <row r="11" spans="1:34" s="55" customFormat="1" ht="12.5" x14ac:dyDescent="0.25">
      <c r="A11" s="46">
        <v>7</v>
      </c>
      <c r="B11" s="46" t="s">
        <v>28</v>
      </c>
      <c r="C11" s="46" t="b">
        <f t="shared" si="4"/>
        <v>1</v>
      </c>
      <c r="D11" s="46">
        <v>7</v>
      </c>
      <c r="E11" s="53" t="s">
        <v>28</v>
      </c>
      <c r="F11" s="47">
        <v>219.38630000000001</v>
      </c>
      <c r="G11" s="47">
        <v>194.57</v>
      </c>
      <c r="H11" s="47">
        <f t="shared" si="5"/>
        <v>736770.44</v>
      </c>
      <c r="I11" s="47">
        <v>63.090799999999994</v>
      </c>
      <c r="J11" s="47">
        <v>38.61</v>
      </c>
      <c r="K11" s="47">
        <f t="shared" si="6"/>
        <v>73101.09</v>
      </c>
      <c r="L11" s="47">
        <v>29.681699999999999</v>
      </c>
      <c r="M11" s="48">
        <f t="shared" si="1"/>
        <v>60464.89</v>
      </c>
      <c r="N11" s="47">
        <v>2</v>
      </c>
      <c r="O11" s="47">
        <f t="shared" si="2"/>
        <v>1481.74</v>
      </c>
      <c r="P11" s="47">
        <v>5</v>
      </c>
      <c r="Q11" s="48">
        <f t="shared" si="7"/>
        <v>3704.35</v>
      </c>
      <c r="R11" s="47">
        <f t="shared" si="3"/>
        <v>875522.50999999989</v>
      </c>
      <c r="S11" s="54">
        <v>397898</v>
      </c>
      <c r="T11" s="50">
        <f t="shared" si="8"/>
        <v>477624.50999999989</v>
      </c>
      <c r="U11" s="50">
        <v>283426</v>
      </c>
      <c r="V11" s="48">
        <f t="shared" si="9"/>
        <v>283426</v>
      </c>
      <c r="W11" s="48">
        <f t="shared" si="10"/>
        <v>761050.50999999989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52"/>
    </row>
    <row r="12" spans="1:34" s="55" customFormat="1" ht="12.5" x14ac:dyDescent="0.25">
      <c r="A12" s="46">
        <v>9</v>
      </c>
      <c r="B12" s="46" t="s">
        <v>29</v>
      </c>
      <c r="C12" s="46" t="b">
        <f t="shared" si="4"/>
        <v>1</v>
      </c>
      <c r="D12" s="46">
        <v>9</v>
      </c>
      <c r="E12" s="53" t="s">
        <v>29</v>
      </c>
      <c r="F12" s="47">
        <v>524.29399999999998</v>
      </c>
      <c r="G12" s="47">
        <v>493</v>
      </c>
      <c r="H12" s="47">
        <f t="shared" si="5"/>
        <v>1866823.38</v>
      </c>
      <c r="I12" s="47">
        <v>216.3194</v>
      </c>
      <c r="J12" s="47">
        <v>217.33</v>
      </c>
      <c r="K12" s="47">
        <f t="shared" si="6"/>
        <v>411475.24</v>
      </c>
      <c r="L12" s="47">
        <v>99.895800000000008</v>
      </c>
      <c r="M12" s="48">
        <f t="shared" si="1"/>
        <v>203498.73</v>
      </c>
      <c r="N12" s="47">
        <v>7</v>
      </c>
      <c r="O12" s="47">
        <f t="shared" si="2"/>
        <v>5186.09</v>
      </c>
      <c r="P12" s="47">
        <v>10</v>
      </c>
      <c r="Q12" s="48">
        <f t="shared" si="7"/>
        <v>7408.7</v>
      </c>
      <c r="R12" s="47">
        <f t="shared" si="3"/>
        <v>2494392.14</v>
      </c>
      <c r="S12" s="54">
        <v>596805</v>
      </c>
      <c r="T12" s="50">
        <f t="shared" si="8"/>
        <v>1897587.1400000001</v>
      </c>
      <c r="U12" s="50">
        <v>2229085</v>
      </c>
      <c r="V12" s="48">
        <f t="shared" si="9"/>
        <v>2229085</v>
      </c>
      <c r="W12" s="48">
        <f t="shared" si="10"/>
        <v>4126672.14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52"/>
    </row>
    <row r="13" spans="1:34" s="55" customFormat="1" ht="12.5" x14ac:dyDescent="0.25">
      <c r="A13" s="46">
        <v>11</v>
      </c>
      <c r="B13" s="46" t="s">
        <v>30</v>
      </c>
      <c r="C13" s="46" t="b">
        <f t="shared" si="4"/>
        <v>1</v>
      </c>
      <c r="D13" s="46">
        <v>11</v>
      </c>
      <c r="E13" s="53" t="s">
        <v>30</v>
      </c>
      <c r="F13" s="47">
        <v>200.35649999999998</v>
      </c>
      <c r="G13" s="47">
        <v>184.56</v>
      </c>
      <c r="H13" s="47">
        <f t="shared" si="5"/>
        <v>698865.97</v>
      </c>
      <c r="I13" s="47">
        <v>83.173699999999997</v>
      </c>
      <c r="J13" s="47">
        <v>69.31</v>
      </c>
      <c r="K13" s="47">
        <f t="shared" si="6"/>
        <v>131226.01</v>
      </c>
      <c r="L13" s="47">
        <v>40.542900000000003</v>
      </c>
      <c r="M13" s="48">
        <f t="shared" si="1"/>
        <v>82590.350000000006</v>
      </c>
      <c r="N13" s="47">
        <v>0</v>
      </c>
      <c r="O13" s="47">
        <f t="shared" si="2"/>
        <v>0</v>
      </c>
      <c r="P13" s="47">
        <v>1</v>
      </c>
      <c r="Q13" s="48">
        <f t="shared" si="7"/>
        <v>740.87</v>
      </c>
      <c r="R13" s="47">
        <f t="shared" si="3"/>
        <v>913423.2</v>
      </c>
      <c r="S13" s="54">
        <v>334573</v>
      </c>
      <c r="T13" s="50">
        <f t="shared" si="8"/>
        <v>578850.19999999995</v>
      </c>
      <c r="U13" s="50">
        <v>721271</v>
      </c>
      <c r="V13" s="48">
        <f t="shared" si="9"/>
        <v>721271</v>
      </c>
      <c r="W13" s="48">
        <f t="shared" si="10"/>
        <v>1300121.2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52"/>
    </row>
    <row r="14" spans="1:34" s="55" customFormat="1" ht="12.5" x14ac:dyDescent="0.25">
      <c r="A14" s="46">
        <v>15</v>
      </c>
      <c r="B14" s="46" t="s">
        <v>31</v>
      </c>
      <c r="C14" s="46" t="b">
        <f t="shared" si="4"/>
        <v>1</v>
      </c>
      <c r="D14" s="46">
        <v>15</v>
      </c>
      <c r="E14" s="53" t="s">
        <v>31</v>
      </c>
      <c r="F14" s="47">
        <v>617.08510000000001</v>
      </c>
      <c r="G14" s="47">
        <v>617</v>
      </c>
      <c r="H14" s="47">
        <f t="shared" si="5"/>
        <v>2336369.2200000002</v>
      </c>
      <c r="I14" s="47">
        <v>143.22050000000002</v>
      </c>
      <c r="J14" s="47">
        <v>122.04</v>
      </c>
      <c r="K14" s="47">
        <f t="shared" si="6"/>
        <v>231060.77</v>
      </c>
      <c r="L14" s="47">
        <v>118.18940000000001</v>
      </c>
      <c r="M14" s="48">
        <f t="shared" si="1"/>
        <v>240764.81</v>
      </c>
      <c r="N14" s="47">
        <v>0</v>
      </c>
      <c r="O14" s="47">
        <f t="shared" si="2"/>
        <v>0</v>
      </c>
      <c r="P14" s="47">
        <v>10.0113</v>
      </c>
      <c r="Q14" s="48">
        <f t="shared" si="7"/>
        <v>7417.07</v>
      </c>
      <c r="R14" s="47">
        <f t="shared" si="3"/>
        <v>2815611.87</v>
      </c>
      <c r="S14" s="54">
        <v>3602058</v>
      </c>
      <c r="T14" s="50">
        <f t="shared" si="8"/>
        <v>0</v>
      </c>
      <c r="U14" s="50">
        <v>0</v>
      </c>
      <c r="V14" s="48">
        <f t="shared" si="9"/>
        <v>0</v>
      </c>
      <c r="W14" s="48">
        <f t="shared" si="10"/>
        <v>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52"/>
    </row>
    <row r="15" spans="1:34" s="55" customFormat="1" ht="12.5" x14ac:dyDescent="0.25">
      <c r="A15" s="46">
        <v>17</v>
      </c>
      <c r="B15" s="46" t="s">
        <v>32</v>
      </c>
      <c r="C15" s="46" t="b">
        <f t="shared" si="4"/>
        <v>1</v>
      </c>
      <c r="D15" s="46">
        <v>17</v>
      </c>
      <c r="E15" s="53" t="s">
        <v>32</v>
      </c>
      <c r="F15" s="47">
        <v>1828.9440999999999</v>
      </c>
      <c r="G15" s="47">
        <v>1759.06</v>
      </c>
      <c r="H15" s="47">
        <f t="shared" si="5"/>
        <v>6660962.1399999997</v>
      </c>
      <c r="I15" s="47">
        <v>97.097300000000004</v>
      </c>
      <c r="J15" s="47">
        <v>82.96</v>
      </c>
      <c r="K15" s="47">
        <f t="shared" si="6"/>
        <v>157069.82999999999</v>
      </c>
      <c r="L15" s="47">
        <v>266.32240000000002</v>
      </c>
      <c r="M15" s="48">
        <f t="shared" si="1"/>
        <v>542528.02</v>
      </c>
      <c r="N15" s="47">
        <v>16.283000000000001</v>
      </c>
      <c r="O15" s="47">
        <f t="shared" si="2"/>
        <v>12063.59</v>
      </c>
      <c r="P15" s="47">
        <v>27.411799999999999</v>
      </c>
      <c r="Q15" s="48">
        <f t="shared" si="7"/>
        <v>20308.580000000002</v>
      </c>
      <c r="R15" s="47">
        <f t="shared" si="3"/>
        <v>7392932.1600000001</v>
      </c>
      <c r="S15" s="54">
        <v>3672792</v>
      </c>
      <c r="T15" s="50">
        <f t="shared" si="8"/>
        <v>3720140.16</v>
      </c>
      <c r="U15" s="50">
        <v>0</v>
      </c>
      <c r="V15" s="48">
        <f t="shared" si="9"/>
        <v>0</v>
      </c>
      <c r="W15" s="48">
        <f t="shared" si="10"/>
        <v>3720140.16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52"/>
    </row>
    <row r="16" spans="1:34" s="55" customFormat="1" ht="12.5" x14ac:dyDescent="0.25">
      <c r="A16" s="46">
        <v>19</v>
      </c>
      <c r="B16" s="46" t="s">
        <v>33</v>
      </c>
      <c r="C16" s="46" t="b">
        <f t="shared" si="4"/>
        <v>1</v>
      </c>
      <c r="D16" s="46">
        <v>19</v>
      </c>
      <c r="E16" s="53" t="s">
        <v>33</v>
      </c>
      <c r="F16" s="47">
        <v>309.45740000000001</v>
      </c>
      <c r="G16" s="47">
        <v>295.62</v>
      </c>
      <c r="H16" s="47">
        <f t="shared" si="5"/>
        <v>1119412.43</v>
      </c>
      <c r="I16" s="47">
        <v>101.62649999999999</v>
      </c>
      <c r="J16" s="47">
        <v>42.68</v>
      </c>
      <c r="K16" s="47">
        <f t="shared" si="6"/>
        <v>80806.899999999994</v>
      </c>
      <c r="L16" s="47">
        <v>54.257300000000001</v>
      </c>
      <c r="M16" s="48">
        <f t="shared" si="1"/>
        <v>110528.09</v>
      </c>
      <c r="N16" s="47">
        <v>0</v>
      </c>
      <c r="O16" s="47">
        <f t="shared" si="2"/>
        <v>0</v>
      </c>
      <c r="P16" s="47">
        <v>4</v>
      </c>
      <c r="Q16" s="48">
        <f t="shared" si="7"/>
        <v>2963.48</v>
      </c>
      <c r="R16" s="47">
        <f t="shared" si="3"/>
        <v>1313710.8999999999</v>
      </c>
      <c r="S16" s="54">
        <v>534415</v>
      </c>
      <c r="T16" s="50">
        <f t="shared" si="8"/>
        <v>779295.89999999991</v>
      </c>
      <c r="U16" s="50">
        <v>212449</v>
      </c>
      <c r="V16" s="48">
        <f t="shared" si="9"/>
        <v>212449</v>
      </c>
      <c r="W16" s="48">
        <f t="shared" si="10"/>
        <v>991744.89999999991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52"/>
    </row>
    <row r="17" spans="1:34" s="55" customFormat="1" ht="12.5" x14ac:dyDescent="0.25">
      <c r="A17" s="46">
        <v>21</v>
      </c>
      <c r="B17" s="46" t="s">
        <v>34</v>
      </c>
      <c r="C17" s="46" t="b">
        <f t="shared" si="4"/>
        <v>1</v>
      </c>
      <c r="D17" s="46">
        <v>21</v>
      </c>
      <c r="E17" s="53" t="s">
        <v>34</v>
      </c>
      <c r="F17" s="47">
        <v>305.57690000000002</v>
      </c>
      <c r="G17" s="47">
        <v>280.85000000000002</v>
      </c>
      <c r="H17" s="47">
        <f t="shared" si="5"/>
        <v>1063483.46</v>
      </c>
      <c r="I17" s="47">
        <v>102.9803</v>
      </c>
      <c r="J17" s="47">
        <v>86.98</v>
      </c>
      <c r="K17" s="47">
        <f t="shared" si="6"/>
        <v>164680.97</v>
      </c>
      <c r="L17" s="47">
        <v>65.365700000000004</v>
      </c>
      <c r="M17" s="48">
        <f t="shared" si="1"/>
        <v>133157.12</v>
      </c>
      <c r="N17" s="47">
        <v>3</v>
      </c>
      <c r="O17" s="47">
        <f t="shared" si="2"/>
        <v>2222.61</v>
      </c>
      <c r="P17" s="47">
        <v>3</v>
      </c>
      <c r="Q17" s="48">
        <f t="shared" si="7"/>
        <v>2222.61</v>
      </c>
      <c r="R17" s="47">
        <f t="shared" si="3"/>
        <v>1365766.77</v>
      </c>
      <c r="S17" s="54">
        <v>499931</v>
      </c>
      <c r="T17" s="50">
        <f t="shared" si="8"/>
        <v>865835.77</v>
      </c>
      <c r="U17" s="50">
        <v>1207389</v>
      </c>
      <c r="V17" s="48">
        <f t="shared" si="9"/>
        <v>1207389</v>
      </c>
      <c r="W17" s="48">
        <f t="shared" si="10"/>
        <v>2073224.77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52"/>
    </row>
    <row r="18" spans="1:34" s="55" customFormat="1" ht="12.5" x14ac:dyDescent="0.25">
      <c r="A18" s="46">
        <v>23</v>
      </c>
      <c r="B18" s="46" t="s">
        <v>35</v>
      </c>
      <c r="C18" s="46" t="b">
        <f t="shared" si="4"/>
        <v>1</v>
      </c>
      <c r="D18" s="46">
        <v>23</v>
      </c>
      <c r="E18" s="53" t="s">
        <v>35</v>
      </c>
      <c r="F18" s="47">
        <v>217.22300000000001</v>
      </c>
      <c r="G18" s="47">
        <v>219.17</v>
      </c>
      <c r="H18" s="47">
        <f t="shared" si="5"/>
        <v>829922.27</v>
      </c>
      <c r="I18" s="47">
        <v>85.4512</v>
      </c>
      <c r="J18" s="47">
        <v>59.16</v>
      </c>
      <c r="K18" s="47">
        <f t="shared" si="6"/>
        <v>112008.81</v>
      </c>
      <c r="L18" s="47">
        <v>35.277200000000001</v>
      </c>
      <c r="M18" s="48">
        <f t="shared" si="1"/>
        <v>71863.539999999994</v>
      </c>
      <c r="N18" s="47">
        <v>1</v>
      </c>
      <c r="O18" s="47">
        <f t="shared" si="2"/>
        <v>740.87</v>
      </c>
      <c r="P18" s="47">
        <v>0</v>
      </c>
      <c r="Q18" s="48">
        <f t="shared" si="7"/>
        <v>0</v>
      </c>
      <c r="R18" s="47">
        <f t="shared" si="3"/>
        <v>1014535.4900000001</v>
      </c>
      <c r="S18" s="54">
        <v>465725</v>
      </c>
      <c r="T18" s="50">
        <f t="shared" si="8"/>
        <v>548810.49000000011</v>
      </c>
      <c r="U18" s="50">
        <v>275155</v>
      </c>
      <c r="V18" s="48">
        <f t="shared" si="9"/>
        <v>275155</v>
      </c>
      <c r="W18" s="48">
        <f t="shared" si="10"/>
        <v>823965.49000000011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52"/>
    </row>
    <row r="19" spans="1:34" s="55" customFormat="1" ht="12.5" x14ac:dyDescent="0.25">
      <c r="A19" s="46">
        <v>27</v>
      </c>
      <c r="B19" s="46" t="s">
        <v>36</v>
      </c>
      <c r="C19" s="46" t="b">
        <f t="shared" si="4"/>
        <v>1</v>
      </c>
      <c r="D19" s="46">
        <v>27</v>
      </c>
      <c r="E19" s="53" t="s">
        <v>36</v>
      </c>
      <c r="F19" s="47">
        <v>736.17079999999999</v>
      </c>
      <c r="G19" s="47">
        <v>720</v>
      </c>
      <c r="H19" s="47">
        <f t="shared" si="5"/>
        <v>2726395.2</v>
      </c>
      <c r="I19" s="47">
        <v>36.979400000000005</v>
      </c>
      <c r="J19" s="47">
        <v>12.33</v>
      </c>
      <c r="K19" s="47">
        <f t="shared" si="6"/>
        <v>23344.639999999999</v>
      </c>
      <c r="L19" s="47">
        <v>125.9294</v>
      </c>
      <c r="M19" s="48">
        <f t="shared" si="1"/>
        <v>256532.04</v>
      </c>
      <c r="N19" s="47">
        <v>4</v>
      </c>
      <c r="O19" s="47">
        <f t="shared" si="2"/>
        <v>2963.48</v>
      </c>
      <c r="P19" s="47">
        <v>12.8353</v>
      </c>
      <c r="Q19" s="48">
        <f t="shared" si="7"/>
        <v>9509.2900000000009</v>
      </c>
      <c r="R19" s="47">
        <f t="shared" si="3"/>
        <v>3018744.6500000004</v>
      </c>
      <c r="S19" s="54">
        <v>2167525</v>
      </c>
      <c r="T19" s="50">
        <f t="shared" si="8"/>
        <v>851219.65000000037</v>
      </c>
      <c r="U19" s="50">
        <v>0</v>
      </c>
      <c r="V19" s="48">
        <f t="shared" si="9"/>
        <v>0</v>
      </c>
      <c r="W19" s="48">
        <f t="shared" si="10"/>
        <v>851219.65000000037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52"/>
    </row>
    <row r="20" spans="1:34" s="55" customFormat="1" ht="12.5" x14ac:dyDescent="0.25">
      <c r="A20" s="46">
        <v>29</v>
      </c>
      <c r="B20" s="46" t="s">
        <v>37</v>
      </c>
      <c r="C20" s="46" t="b">
        <f t="shared" si="4"/>
        <v>1</v>
      </c>
      <c r="D20" s="46">
        <v>29</v>
      </c>
      <c r="E20" s="53" t="s">
        <v>37</v>
      </c>
      <c r="F20" s="47">
        <v>918.86340000000007</v>
      </c>
      <c r="G20" s="47">
        <v>884.8</v>
      </c>
      <c r="H20" s="47">
        <f t="shared" si="5"/>
        <v>3350436.77</v>
      </c>
      <c r="I20" s="47">
        <v>49.205800000000004</v>
      </c>
      <c r="J20" s="47">
        <v>40.35</v>
      </c>
      <c r="K20" s="47">
        <f t="shared" si="6"/>
        <v>76395.460000000006</v>
      </c>
      <c r="L20" s="47">
        <v>139.87540000000001</v>
      </c>
      <c r="M20" s="48">
        <f t="shared" si="1"/>
        <v>284941.58</v>
      </c>
      <c r="N20" s="47">
        <v>5</v>
      </c>
      <c r="O20" s="47">
        <f t="shared" si="2"/>
        <v>3704.35</v>
      </c>
      <c r="P20" s="47">
        <v>20.897400000000001</v>
      </c>
      <c r="Q20" s="48">
        <f t="shared" si="7"/>
        <v>15482.26</v>
      </c>
      <c r="R20" s="47">
        <f t="shared" si="3"/>
        <v>3730960.42</v>
      </c>
      <c r="S20" s="54">
        <v>1709324</v>
      </c>
      <c r="T20" s="50">
        <f t="shared" si="8"/>
        <v>2021636.42</v>
      </c>
      <c r="U20" s="50">
        <v>69205</v>
      </c>
      <c r="V20" s="48">
        <f t="shared" si="9"/>
        <v>69205</v>
      </c>
      <c r="W20" s="48">
        <f t="shared" si="10"/>
        <v>2090841.42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52"/>
    </row>
    <row r="21" spans="1:34" s="55" customFormat="1" ht="12.5" x14ac:dyDescent="0.25">
      <c r="A21" s="46">
        <v>31</v>
      </c>
      <c r="B21" s="46" t="s">
        <v>38</v>
      </c>
      <c r="C21" s="46" t="b">
        <f t="shared" si="4"/>
        <v>1</v>
      </c>
      <c r="D21" s="46">
        <v>31</v>
      </c>
      <c r="E21" s="53" t="s">
        <v>38</v>
      </c>
      <c r="F21" s="47">
        <v>686.72820000000002</v>
      </c>
      <c r="G21" s="47">
        <v>645</v>
      </c>
      <c r="H21" s="47">
        <f t="shared" si="5"/>
        <v>2442395.7000000002</v>
      </c>
      <c r="I21" s="47">
        <v>189.23989999999998</v>
      </c>
      <c r="J21" s="47">
        <v>158.38999999999999</v>
      </c>
      <c r="K21" s="47">
        <f t="shared" si="6"/>
        <v>299882.95</v>
      </c>
      <c r="L21" s="47">
        <v>143.00629999999998</v>
      </c>
      <c r="M21" s="48">
        <f t="shared" si="1"/>
        <v>291319.56</v>
      </c>
      <c r="N21" s="47">
        <v>0</v>
      </c>
      <c r="O21" s="47">
        <f t="shared" si="2"/>
        <v>0</v>
      </c>
      <c r="P21" s="47">
        <v>19</v>
      </c>
      <c r="Q21" s="48">
        <f t="shared" si="7"/>
        <v>14076.53</v>
      </c>
      <c r="R21" s="47">
        <f t="shared" si="3"/>
        <v>3047674.74</v>
      </c>
      <c r="S21" s="54">
        <v>1130685</v>
      </c>
      <c r="T21" s="50">
        <f t="shared" si="8"/>
        <v>1916989.7400000002</v>
      </c>
      <c r="U21" s="50">
        <v>888419</v>
      </c>
      <c r="V21" s="48">
        <f t="shared" si="9"/>
        <v>888419</v>
      </c>
      <c r="W21" s="48">
        <f t="shared" si="10"/>
        <v>2805408.74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52"/>
    </row>
    <row r="22" spans="1:34" s="55" customFormat="1" ht="12.5" x14ac:dyDescent="0.25">
      <c r="A22" s="46">
        <v>33</v>
      </c>
      <c r="B22" s="46" t="s">
        <v>39</v>
      </c>
      <c r="C22" s="46" t="b">
        <f t="shared" si="4"/>
        <v>1</v>
      </c>
      <c r="D22" s="46">
        <v>33</v>
      </c>
      <c r="E22" s="53" t="s">
        <v>39</v>
      </c>
      <c r="F22" s="47">
        <v>1353.4083000000001</v>
      </c>
      <c r="G22" s="47">
        <v>1333.42</v>
      </c>
      <c r="H22" s="47">
        <f t="shared" si="5"/>
        <v>5049208.18</v>
      </c>
      <c r="I22" s="47">
        <v>172.92689999999999</v>
      </c>
      <c r="J22" s="47">
        <v>142.29</v>
      </c>
      <c r="K22" s="47">
        <f t="shared" si="6"/>
        <v>269400.5</v>
      </c>
      <c r="L22" s="47">
        <v>247.5976</v>
      </c>
      <c r="M22" s="48">
        <f t="shared" si="1"/>
        <v>504383.55</v>
      </c>
      <c r="N22" s="47">
        <v>3</v>
      </c>
      <c r="O22" s="47">
        <f t="shared" si="2"/>
        <v>2222.61</v>
      </c>
      <c r="P22" s="47">
        <v>20</v>
      </c>
      <c r="Q22" s="48">
        <f t="shared" si="7"/>
        <v>14817.4</v>
      </c>
      <c r="R22" s="47">
        <f t="shared" si="3"/>
        <v>5840032.2400000002</v>
      </c>
      <c r="S22" s="54">
        <v>2145197</v>
      </c>
      <c r="T22" s="50">
        <f>IF(R22&gt;S22,R22-S22,0)</f>
        <v>3694835.24</v>
      </c>
      <c r="U22" s="50">
        <v>725476</v>
      </c>
      <c r="V22" s="48">
        <f t="shared" si="9"/>
        <v>725476</v>
      </c>
      <c r="W22" s="48">
        <f t="shared" si="10"/>
        <v>4420311.24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52"/>
    </row>
    <row r="23" spans="1:34" s="55" customFormat="1" ht="12.5" x14ac:dyDescent="0.25">
      <c r="A23" s="46">
        <v>35</v>
      </c>
      <c r="B23" s="46" t="s">
        <v>40</v>
      </c>
      <c r="C23" s="46" t="b">
        <f t="shared" si="4"/>
        <v>1</v>
      </c>
      <c r="D23" s="46">
        <v>35</v>
      </c>
      <c r="E23" s="53" t="s">
        <v>40</v>
      </c>
      <c r="F23" s="47">
        <v>253.09559999999999</v>
      </c>
      <c r="G23" s="47">
        <v>228</v>
      </c>
      <c r="H23" s="47">
        <f t="shared" si="5"/>
        <v>863358.48</v>
      </c>
      <c r="I23" s="47">
        <v>76.9435</v>
      </c>
      <c r="J23" s="47">
        <v>45.97</v>
      </c>
      <c r="K23" s="47">
        <f t="shared" si="6"/>
        <v>87035.92</v>
      </c>
      <c r="L23" s="47">
        <v>46.323</v>
      </c>
      <c r="M23" s="48">
        <f t="shared" si="1"/>
        <v>94365.05</v>
      </c>
      <c r="N23" s="47">
        <v>0</v>
      </c>
      <c r="O23" s="47">
        <f t="shared" si="2"/>
        <v>0</v>
      </c>
      <c r="P23" s="47">
        <v>5</v>
      </c>
      <c r="Q23" s="48">
        <f t="shared" si="7"/>
        <v>3704.35</v>
      </c>
      <c r="R23" s="47">
        <f t="shared" si="3"/>
        <v>1048463.8</v>
      </c>
      <c r="S23" s="54">
        <v>2261385</v>
      </c>
      <c r="T23" s="50">
        <f t="shared" si="8"/>
        <v>0</v>
      </c>
      <c r="U23" s="50">
        <v>18308</v>
      </c>
      <c r="V23" s="48">
        <f t="shared" si="9"/>
        <v>0</v>
      </c>
      <c r="W23" s="48">
        <f t="shared" si="10"/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52"/>
    </row>
    <row r="24" spans="1:34" s="55" customFormat="1" ht="12.5" x14ac:dyDescent="0.25">
      <c r="A24" s="46">
        <v>39</v>
      </c>
      <c r="B24" s="46" t="s">
        <v>41</v>
      </c>
      <c r="C24" s="46" t="b">
        <f t="shared" si="4"/>
        <v>1</v>
      </c>
      <c r="D24" s="46">
        <v>39</v>
      </c>
      <c r="E24" s="53" t="s">
        <v>41</v>
      </c>
      <c r="F24" s="47">
        <v>134.51409999999998</v>
      </c>
      <c r="G24" s="47">
        <v>133.52000000000001</v>
      </c>
      <c r="H24" s="47">
        <f t="shared" si="5"/>
        <v>505594.84</v>
      </c>
      <c r="I24" s="47">
        <v>35.005200000000002</v>
      </c>
      <c r="J24" s="47">
        <v>28</v>
      </c>
      <c r="K24" s="47">
        <f t="shared" si="6"/>
        <v>53012.959999999999</v>
      </c>
      <c r="L24" s="47">
        <v>18.4269</v>
      </c>
      <c r="M24" s="48">
        <f t="shared" si="1"/>
        <v>37537.620000000003</v>
      </c>
      <c r="N24" s="47">
        <v>0</v>
      </c>
      <c r="O24" s="47">
        <f t="shared" si="2"/>
        <v>0</v>
      </c>
      <c r="P24" s="47">
        <v>1</v>
      </c>
      <c r="Q24" s="48">
        <f t="shared" si="7"/>
        <v>740.87</v>
      </c>
      <c r="R24" s="47">
        <f t="shared" si="3"/>
        <v>596886.29</v>
      </c>
      <c r="S24" s="54">
        <v>220546</v>
      </c>
      <c r="T24" s="50">
        <f t="shared" si="8"/>
        <v>376340.29000000004</v>
      </c>
      <c r="U24" s="50">
        <v>259033</v>
      </c>
      <c r="V24" s="48">
        <f t="shared" si="9"/>
        <v>259033</v>
      </c>
      <c r="W24" s="48">
        <f t="shared" si="10"/>
        <v>635373.29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52"/>
    </row>
    <row r="25" spans="1:34" s="55" customFormat="1" ht="12.5" x14ac:dyDescent="0.25">
      <c r="A25" s="46">
        <v>41</v>
      </c>
      <c r="B25" s="46" t="s">
        <v>42</v>
      </c>
      <c r="C25" s="46" t="b">
        <f t="shared" si="4"/>
        <v>1</v>
      </c>
      <c r="D25" s="46">
        <v>41</v>
      </c>
      <c r="E25" s="53" t="s">
        <v>42</v>
      </c>
      <c r="F25" s="47">
        <v>4285.9587000000001</v>
      </c>
      <c r="G25" s="47">
        <v>4112.8</v>
      </c>
      <c r="H25" s="47">
        <f t="shared" si="5"/>
        <v>15573775.25</v>
      </c>
      <c r="I25" s="47">
        <v>219.31390000000002</v>
      </c>
      <c r="J25" s="47">
        <v>131.59</v>
      </c>
      <c r="K25" s="47">
        <f t="shared" si="6"/>
        <v>249141.98</v>
      </c>
      <c r="L25" s="47">
        <v>558.05010000000004</v>
      </c>
      <c r="M25" s="48">
        <f t="shared" si="1"/>
        <v>1136809.44</v>
      </c>
      <c r="N25" s="47">
        <v>66.844499999999996</v>
      </c>
      <c r="O25" s="47">
        <f t="shared" si="2"/>
        <v>49523.08</v>
      </c>
      <c r="P25" s="47">
        <v>48.994399999999999</v>
      </c>
      <c r="Q25" s="48">
        <f t="shared" si="7"/>
        <v>36298.480000000003</v>
      </c>
      <c r="R25" s="47">
        <f t="shared" si="3"/>
        <v>17045548.23</v>
      </c>
      <c r="S25" s="54">
        <v>7789229</v>
      </c>
      <c r="T25" s="50">
        <f t="shared" si="8"/>
        <v>9256319.2300000004</v>
      </c>
      <c r="U25" s="50">
        <v>0</v>
      </c>
      <c r="V25" s="48">
        <f t="shared" si="9"/>
        <v>0</v>
      </c>
      <c r="W25" s="48">
        <f t="shared" si="10"/>
        <v>9256319.2300000004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52"/>
    </row>
    <row r="26" spans="1:34" s="55" customFormat="1" ht="12.5" x14ac:dyDescent="0.25">
      <c r="A26" s="46">
        <v>43</v>
      </c>
      <c r="B26" s="46" t="s">
        <v>43</v>
      </c>
      <c r="C26" s="46" t="b">
        <f t="shared" si="4"/>
        <v>1</v>
      </c>
      <c r="D26" s="46">
        <v>43</v>
      </c>
      <c r="E26" s="53" t="s">
        <v>43</v>
      </c>
      <c r="F26" s="47">
        <v>1010.7710000000001</v>
      </c>
      <c r="G26" s="47">
        <v>974.03</v>
      </c>
      <c r="H26" s="47">
        <f t="shared" si="5"/>
        <v>3688320.44</v>
      </c>
      <c r="I26" s="47">
        <v>359.46790000000004</v>
      </c>
      <c r="J26" s="47">
        <v>218.68</v>
      </c>
      <c r="K26" s="47">
        <f t="shared" si="6"/>
        <v>414031.22</v>
      </c>
      <c r="L26" s="47">
        <v>204.4752</v>
      </c>
      <c r="M26" s="48">
        <f t="shared" si="1"/>
        <v>416538.47</v>
      </c>
      <c r="N26" s="47">
        <v>7</v>
      </c>
      <c r="O26" s="47">
        <f t="shared" si="2"/>
        <v>5186.09</v>
      </c>
      <c r="P26" s="47">
        <v>13</v>
      </c>
      <c r="Q26" s="48">
        <f t="shared" si="7"/>
        <v>9631.31</v>
      </c>
      <c r="R26" s="47">
        <f t="shared" si="3"/>
        <v>4533707.5299999993</v>
      </c>
      <c r="S26" s="54">
        <v>1492832</v>
      </c>
      <c r="T26" s="50">
        <f t="shared" si="8"/>
        <v>3040875.5299999993</v>
      </c>
      <c r="U26" s="50">
        <v>1233780</v>
      </c>
      <c r="V26" s="48">
        <f t="shared" si="9"/>
        <v>1233780</v>
      </c>
      <c r="W26" s="48">
        <f t="shared" si="10"/>
        <v>4274655.5299999993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52"/>
    </row>
    <row r="27" spans="1:34" s="55" customFormat="1" ht="12.5" x14ac:dyDescent="0.25">
      <c r="A27" s="46">
        <v>45</v>
      </c>
      <c r="B27" s="46" t="s">
        <v>44</v>
      </c>
      <c r="C27" s="46" t="b">
        <f t="shared" si="4"/>
        <v>1</v>
      </c>
      <c r="D27" s="46">
        <v>45</v>
      </c>
      <c r="E27" s="53" t="s">
        <v>44</v>
      </c>
      <c r="F27" s="47">
        <v>196.92959999999999</v>
      </c>
      <c r="G27" s="47">
        <v>191.05</v>
      </c>
      <c r="H27" s="47">
        <f t="shared" si="5"/>
        <v>723441.39</v>
      </c>
      <c r="I27" s="47">
        <v>59.5139</v>
      </c>
      <c r="J27" s="47">
        <v>55.67</v>
      </c>
      <c r="K27" s="47">
        <f t="shared" si="6"/>
        <v>105401.12</v>
      </c>
      <c r="L27" s="47">
        <v>45.865699999999997</v>
      </c>
      <c r="M27" s="48">
        <f t="shared" si="1"/>
        <v>93433.48</v>
      </c>
      <c r="N27" s="47">
        <v>0</v>
      </c>
      <c r="O27" s="47">
        <f t="shared" si="2"/>
        <v>0</v>
      </c>
      <c r="P27" s="47">
        <v>3.1566000000000001</v>
      </c>
      <c r="Q27" s="48">
        <f t="shared" si="7"/>
        <v>2338.63</v>
      </c>
      <c r="R27" s="47">
        <f t="shared" si="3"/>
        <v>924614.62</v>
      </c>
      <c r="S27" s="54">
        <v>233482</v>
      </c>
      <c r="T27" s="50">
        <f t="shared" si="8"/>
        <v>691132.62</v>
      </c>
      <c r="U27" s="50">
        <v>489829</v>
      </c>
      <c r="V27" s="48">
        <f t="shared" si="9"/>
        <v>489829</v>
      </c>
      <c r="W27" s="48">
        <f t="shared" si="10"/>
        <v>1180961.6200000001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52"/>
    </row>
    <row r="28" spans="1:34" s="55" customFormat="1" ht="12.5" x14ac:dyDescent="0.25">
      <c r="A28" s="46">
        <v>47</v>
      </c>
      <c r="B28" s="46" t="s">
        <v>45</v>
      </c>
      <c r="C28" s="46" t="b">
        <f t="shared" si="4"/>
        <v>1</v>
      </c>
      <c r="D28" s="46">
        <v>47</v>
      </c>
      <c r="E28" s="53" t="s">
        <v>45</v>
      </c>
      <c r="F28" s="47">
        <v>27.843599999999999</v>
      </c>
      <c r="G28" s="47">
        <v>24.13</v>
      </c>
      <c r="H28" s="47">
        <f t="shared" si="5"/>
        <v>91372.11</v>
      </c>
      <c r="I28" s="47">
        <v>8.5457000000000001</v>
      </c>
      <c r="J28" s="47">
        <v>7.6</v>
      </c>
      <c r="K28" s="47">
        <f t="shared" si="6"/>
        <v>14389.23</v>
      </c>
      <c r="L28" s="47">
        <v>10.005599999999999</v>
      </c>
      <c r="M28" s="48">
        <f t="shared" si="1"/>
        <v>20382.509999999998</v>
      </c>
      <c r="N28" s="47">
        <v>0</v>
      </c>
      <c r="O28" s="47">
        <f t="shared" si="2"/>
        <v>0</v>
      </c>
      <c r="P28" s="47">
        <v>0</v>
      </c>
      <c r="Q28" s="48">
        <f t="shared" si="7"/>
        <v>0</v>
      </c>
      <c r="R28" s="47">
        <f t="shared" si="3"/>
        <v>126143.84999999999</v>
      </c>
      <c r="S28" s="54">
        <v>48787</v>
      </c>
      <c r="T28" s="50">
        <f t="shared" si="8"/>
        <v>77356.849999999991</v>
      </c>
      <c r="U28" s="50">
        <v>59781</v>
      </c>
      <c r="V28" s="48">
        <f t="shared" si="9"/>
        <v>59781</v>
      </c>
      <c r="W28" s="48">
        <f t="shared" si="10"/>
        <v>137137.84999999998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52"/>
    </row>
    <row r="29" spans="1:34" s="55" customFormat="1" ht="12.5" x14ac:dyDescent="0.25">
      <c r="A29" s="46">
        <v>51</v>
      </c>
      <c r="B29" s="46" t="s">
        <v>46</v>
      </c>
      <c r="C29" s="46" t="b">
        <f t="shared" si="4"/>
        <v>1</v>
      </c>
      <c r="D29" s="46">
        <v>51</v>
      </c>
      <c r="E29" s="53" t="s">
        <v>46</v>
      </c>
      <c r="F29" s="47">
        <v>1013.4553000000001</v>
      </c>
      <c r="G29" s="47">
        <v>1027.26</v>
      </c>
      <c r="H29" s="47">
        <f t="shared" si="5"/>
        <v>3889884.35</v>
      </c>
      <c r="I29" s="47">
        <v>600.85879999999997</v>
      </c>
      <c r="J29" s="47">
        <v>421.5</v>
      </c>
      <c r="K29" s="47">
        <f t="shared" si="6"/>
        <v>798034.38</v>
      </c>
      <c r="L29" s="47">
        <v>237.0401</v>
      </c>
      <c r="M29" s="48">
        <f t="shared" si="1"/>
        <v>482876.76</v>
      </c>
      <c r="N29" s="47">
        <v>2</v>
      </c>
      <c r="O29" s="47">
        <f t="shared" si="2"/>
        <v>1481.74</v>
      </c>
      <c r="P29" s="47">
        <v>13.516999999999999</v>
      </c>
      <c r="Q29" s="48">
        <f t="shared" si="7"/>
        <v>10014.34</v>
      </c>
      <c r="R29" s="47">
        <f t="shared" si="3"/>
        <v>5182291.57</v>
      </c>
      <c r="S29" s="54">
        <v>645350</v>
      </c>
      <c r="T29" s="50">
        <f t="shared" si="8"/>
        <v>4536941.57</v>
      </c>
      <c r="U29" s="50">
        <v>5495595</v>
      </c>
      <c r="V29" s="48">
        <f t="shared" si="9"/>
        <v>5495595</v>
      </c>
      <c r="W29" s="48">
        <f t="shared" si="10"/>
        <v>10032536.57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52"/>
    </row>
    <row r="30" spans="1:34" s="55" customFormat="1" ht="12.5" x14ac:dyDescent="0.25">
      <c r="A30" s="46">
        <v>53</v>
      </c>
      <c r="B30" s="46" t="s">
        <v>47</v>
      </c>
      <c r="C30" s="46" t="b">
        <f t="shared" si="4"/>
        <v>1</v>
      </c>
      <c r="D30" s="46">
        <v>53</v>
      </c>
      <c r="E30" s="53" t="s">
        <v>47</v>
      </c>
      <c r="F30" s="47">
        <v>263.77389999999997</v>
      </c>
      <c r="G30" s="47">
        <v>266</v>
      </c>
      <c r="H30" s="47">
        <f t="shared" si="5"/>
        <v>1007251.56</v>
      </c>
      <c r="I30" s="47">
        <v>101.9953</v>
      </c>
      <c r="J30" s="47">
        <v>82.22</v>
      </c>
      <c r="K30" s="47">
        <f t="shared" si="6"/>
        <v>155668.76999999999</v>
      </c>
      <c r="L30" s="47">
        <v>36.4512</v>
      </c>
      <c r="M30" s="48">
        <f t="shared" si="1"/>
        <v>74255.100000000006</v>
      </c>
      <c r="N30" s="47">
        <v>1</v>
      </c>
      <c r="O30" s="47">
        <f t="shared" si="2"/>
        <v>740.87</v>
      </c>
      <c r="P30" s="47">
        <v>3</v>
      </c>
      <c r="Q30" s="48">
        <f t="shared" si="7"/>
        <v>2222.61</v>
      </c>
      <c r="R30" s="47">
        <f t="shared" si="3"/>
        <v>1240138.9100000004</v>
      </c>
      <c r="S30" s="54">
        <v>529994</v>
      </c>
      <c r="T30" s="50">
        <f t="shared" si="8"/>
        <v>710144.91000000038</v>
      </c>
      <c r="U30" s="50">
        <v>449239</v>
      </c>
      <c r="V30" s="48">
        <f t="shared" si="9"/>
        <v>449239</v>
      </c>
      <c r="W30" s="48">
        <f t="shared" si="10"/>
        <v>1159383.9100000004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52"/>
    </row>
    <row r="31" spans="1:34" s="55" customFormat="1" ht="12.5" x14ac:dyDescent="0.25">
      <c r="A31" s="46">
        <v>55</v>
      </c>
      <c r="B31" s="46" t="s">
        <v>48</v>
      </c>
      <c r="C31" s="46" t="b">
        <f t="shared" si="4"/>
        <v>1</v>
      </c>
      <c r="D31" s="46">
        <v>55</v>
      </c>
      <c r="E31" s="53" t="s">
        <v>48</v>
      </c>
      <c r="F31" s="47">
        <v>474.53140000000002</v>
      </c>
      <c r="G31" s="47">
        <v>446</v>
      </c>
      <c r="H31" s="47">
        <f t="shared" si="5"/>
        <v>1688850.36</v>
      </c>
      <c r="I31" s="47">
        <v>162.5745</v>
      </c>
      <c r="J31" s="47">
        <v>90.09</v>
      </c>
      <c r="K31" s="47">
        <f t="shared" si="6"/>
        <v>170569.2</v>
      </c>
      <c r="L31" s="47">
        <v>105.09520000000001</v>
      </c>
      <c r="M31" s="48">
        <f t="shared" si="1"/>
        <v>214090.48</v>
      </c>
      <c r="N31" s="47">
        <v>6</v>
      </c>
      <c r="O31" s="47">
        <f t="shared" si="2"/>
        <v>4445.22</v>
      </c>
      <c r="P31" s="47">
        <v>5</v>
      </c>
      <c r="Q31" s="48">
        <f t="shared" si="7"/>
        <v>3704.35</v>
      </c>
      <c r="R31" s="47">
        <f t="shared" si="3"/>
        <v>2081659.61</v>
      </c>
      <c r="S31" s="54">
        <v>538119</v>
      </c>
      <c r="T31" s="50">
        <f t="shared" si="8"/>
        <v>1543540.61</v>
      </c>
      <c r="U31" s="50">
        <v>1119944</v>
      </c>
      <c r="V31" s="48">
        <f t="shared" si="9"/>
        <v>1119944</v>
      </c>
      <c r="W31" s="48">
        <f t="shared" si="10"/>
        <v>2663484.6100000003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52"/>
    </row>
    <row r="32" spans="1:34" s="55" customFormat="1" ht="12.5" x14ac:dyDescent="0.25">
      <c r="A32" s="46">
        <v>57</v>
      </c>
      <c r="B32" s="46" t="s">
        <v>49</v>
      </c>
      <c r="C32" s="46" t="b">
        <f t="shared" si="4"/>
        <v>1</v>
      </c>
      <c r="D32" s="46">
        <v>57</v>
      </c>
      <c r="E32" s="53" t="s">
        <v>49</v>
      </c>
      <c r="F32" s="47">
        <v>1440.0422000000001</v>
      </c>
      <c r="G32" s="47">
        <v>1435.05</v>
      </c>
      <c r="H32" s="47">
        <f t="shared" si="5"/>
        <v>5434046.4299999997</v>
      </c>
      <c r="I32" s="47">
        <v>82.125</v>
      </c>
      <c r="J32" s="47">
        <v>74.209999999999994</v>
      </c>
      <c r="K32" s="47">
        <f t="shared" si="6"/>
        <v>140503.28</v>
      </c>
      <c r="L32" s="47">
        <v>200.81120000000001</v>
      </c>
      <c r="M32" s="48">
        <f t="shared" si="1"/>
        <v>409074.5</v>
      </c>
      <c r="N32" s="47">
        <v>8</v>
      </c>
      <c r="O32" s="47">
        <f t="shared" si="2"/>
        <v>5926.96</v>
      </c>
      <c r="P32" s="47">
        <v>18</v>
      </c>
      <c r="Q32" s="48">
        <f t="shared" si="7"/>
        <v>13335.66</v>
      </c>
      <c r="R32" s="47">
        <f t="shared" si="3"/>
        <v>6002886.8300000001</v>
      </c>
      <c r="S32" s="54">
        <v>2197686</v>
      </c>
      <c r="T32" s="50">
        <f t="shared" si="8"/>
        <v>3805200.83</v>
      </c>
      <c r="U32" s="50">
        <v>349208</v>
      </c>
      <c r="V32" s="48">
        <f t="shared" si="9"/>
        <v>349208</v>
      </c>
      <c r="W32" s="48">
        <f t="shared" si="10"/>
        <v>4154408.83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52"/>
    </row>
    <row r="33" spans="1:34" s="55" customFormat="1" ht="12.5" x14ac:dyDescent="0.25">
      <c r="A33" s="46">
        <v>59</v>
      </c>
      <c r="B33" s="46" t="s">
        <v>50</v>
      </c>
      <c r="C33" s="46" t="b">
        <f t="shared" si="4"/>
        <v>1</v>
      </c>
      <c r="D33" s="46">
        <v>59</v>
      </c>
      <c r="E33" s="53" t="s">
        <v>50</v>
      </c>
      <c r="F33" s="47">
        <v>187.46209999999999</v>
      </c>
      <c r="G33" s="47">
        <v>181.51</v>
      </c>
      <c r="H33" s="47">
        <f t="shared" si="5"/>
        <v>687316.66</v>
      </c>
      <c r="I33" s="47">
        <v>54.932699999999997</v>
      </c>
      <c r="J33" s="47">
        <v>36.619999999999997</v>
      </c>
      <c r="K33" s="47">
        <f t="shared" si="6"/>
        <v>69333.38</v>
      </c>
      <c r="L33" s="47">
        <v>32.4908</v>
      </c>
      <c r="M33" s="48">
        <f t="shared" si="1"/>
        <v>66187.33</v>
      </c>
      <c r="N33" s="47">
        <v>0</v>
      </c>
      <c r="O33" s="47">
        <f t="shared" si="2"/>
        <v>0</v>
      </c>
      <c r="P33" s="47">
        <v>1</v>
      </c>
      <c r="Q33" s="48">
        <f t="shared" si="7"/>
        <v>740.87</v>
      </c>
      <c r="R33" s="47">
        <f t="shared" si="3"/>
        <v>823578.24</v>
      </c>
      <c r="S33" s="54">
        <v>449222</v>
      </c>
      <c r="T33" s="50">
        <f t="shared" si="8"/>
        <v>374356.24</v>
      </c>
      <c r="U33" s="50">
        <v>199555</v>
      </c>
      <c r="V33" s="48">
        <f t="shared" si="9"/>
        <v>199555</v>
      </c>
      <c r="W33" s="48">
        <f t="shared" si="10"/>
        <v>573911.24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52"/>
    </row>
    <row r="34" spans="1:34" s="55" customFormat="1" ht="12.5" x14ac:dyDescent="0.25">
      <c r="A34" s="46">
        <v>63</v>
      </c>
      <c r="B34" s="46" t="s">
        <v>51</v>
      </c>
      <c r="C34" s="46" t="b">
        <f t="shared" si="4"/>
        <v>1</v>
      </c>
      <c r="D34" s="46">
        <v>63</v>
      </c>
      <c r="E34" s="53" t="s">
        <v>51</v>
      </c>
      <c r="F34" s="47">
        <v>748.85519999999997</v>
      </c>
      <c r="G34" s="47">
        <v>685</v>
      </c>
      <c r="H34" s="47">
        <f t="shared" si="5"/>
        <v>2593862.1</v>
      </c>
      <c r="I34" s="47">
        <v>31.677799999999998</v>
      </c>
      <c r="J34" s="47">
        <v>13.44</v>
      </c>
      <c r="K34" s="47">
        <f t="shared" si="6"/>
        <v>25446.22</v>
      </c>
      <c r="L34" s="47">
        <v>113.589</v>
      </c>
      <c r="M34" s="48">
        <f t="shared" si="1"/>
        <v>231393.29</v>
      </c>
      <c r="N34" s="47">
        <v>3</v>
      </c>
      <c r="O34" s="47">
        <f t="shared" si="2"/>
        <v>2222.61</v>
      </c>
      <c r="P34" s="47">
        <v>7</v>
      </c>
      <c r="Q34" s="48">
        <f t="shared" si="7"/>
        <v>5186.09</v>
      </c>
      <c r="R34" s="47">
        <f t="shared" si="3"/>
        <v>2858110.31</v>
      </c>
      <c r="S34" s="54">
        <v>1233794</v>
      </c>
      <c r="T34" s="50">
        <f t="shared" si="8"/>
        <v>1624316.31</v>
      </c>
      <c r="U34" s="50">
        <v>0</v>
      </c>
      <c r="V34" s="48">
        <f t="shared" si="9"/>
        <v>0</v>
      </c>
      <c r="W34" s="48">
        <f t="shared" si="10"/>
        <v>1624316.31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52"/>
    </row>
    <row r="35" spans="1:34" s="55" customFormat="1" ht="12.5" x14ac:dyDescent="0.25">
      <c r="A35" s="46">
        <v>65</v>
      </c>
      <c r="B35" s="46" t="s">
        <v>52</v>
      </c>
      <c r="C35" s="46" t="b">
        <f t="shared" si="4"/>
        <v>1</v>
      </c>
      <c r="D35" s="46">
        <v>65</v>
      </c>
      <c r="E35" s="53" t="s">
        <v>52</v>
      </c>
      <c r="F35" s="47">
        <v>86.186599999999999</v>
      </c>
      <c r="G35" s="47">
        <v>81</v>
      </c>
      <c r="H35" s="47">
        <f t="shared" si="5"/>
        <v>306719.46000000002</v>
      </c>
      <c r="I35" s="47">
        <v>24.930900000000001</v>
      </c>
      <c r="J35" s="47">
        <v>15.87</v>
      </c>
      <c r="K35" s="47">
        <f t="shared" si="6"/>
        <v>30046.99</v>
      </c>
      <c r="L35" s="47">
        <v>9.7237000000000009</v>
      </c>
      <c r="M35" s="48">
        <f t="shared" si="1"/>
        <v>19808.25</v>
      </c>
      <c r="N35" s="47">
        <v>0</v>
      </c>
      <c r="O35" s="47">
        <f t="shared" si="2"/>
        <v>0</v>
      </c>
      <c r="P35" s="47">
        <v>1</v>
      </c>
      <c r="Q35" s="48">
        <f t="shared" si="7"/>
        <v>740.87</v>
      </c>
      <c r="R35" s="47">
        <f t="shared" si="3"/>
        <v>357315.57</v>
      </c>
      <c r="S35" s="54">
        <v>761930</v>
      </c>
      <c r="T35" s="50">
        <f t="shared" si="8"/>
        <v>0</v>
      </c>
      <c r="U35" s="50">
        <v>0</v>
      </c>
      <c r="V35" s="48">
        <f t="shared" si="9"/>
        <v>0</v>
      </c>
      <c r="W35" s="48">
        <f t="shared" si="10"/>
        <v>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52"/>
    </row>
    <row r="36" spans="1:34" s="55" customFormat="1" ht="12.5" x14ac:dyDescent="0.25">
      <c r="A36" s="46">
        <v>67</v>
      </c>
      <c r="B36" s="46" t="s">
        <v>53</v>
      </c>
      <c r="C36" s="46" t="b">
        <f t="shared" si="4"/>
        <v>1</v>
      </c>
      <c r="D36" s="46">
        <v>67</v>
      </c>
      <c r="E36" s="53" t="s">
        <v>53</v>
      </c>
      <c r="F36" s="47">
        <v>349.39480000000003</v>
      </c>
      <c r="G36" s="47">
        <v>347</v>
      </c>
      <c r="H36" s="47">
        <f t="shared" si="5"/>
        <v>1313971.02</v>
      </c>
      <c r="I36" s="47">
        <v>152.28120000000001</v>
      </c>
      <c r="J36" s="47">
        <v>98.83</v>
      </c>
      <c r="K36" s="47">
        <f t="shared" si="6"/>
        <v>187116.82</v>
      </c>
      <c r="L36" s="47">
        <v>44.644799999999996</v>
      </c>
      <c r="M36" s="48">
        <f t="shared" si="1"/>
        <v>90946.37</v>
      </c>
      <c r="N36" s="47">
        <v>0</v>
      </c>
      <c r="O36" s="47">
        <f t="shared" si="2"/>
        <v>0</v>
      </c>
      <c r="P36" s="47">
        <v>1</v>
      </c>
      <c r="Q36" s="48">
        <f t="shared" si="7"/>
        <v>740.87</v>
      </c>
      <c r="R36" s="47">
        <f t="shared" si="3"/>
        <v>1592775.08</v>
      </c>
      <c r="S36" s="54">
        <v>1004148</v>
      </c>
      <c r="T36" s="50">
        <f t="shared" si="8"/>
        <v>588627.08000000007</v>
      </c>
      <c r="U36" s="50">
        <v>267027</v>
      </c>
      <c r="V36" s="48">
        <f t="shared" si="9"/>
        <v>267027</v>
      </c>
      <c r="W36" s="48">
        <f t="shared" si="10"/>
        <v>855654.08000000007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52"/>
    </row>
    <row r="37" spans="1:34" s="55" customFormat="1" ht="12.5" x14ac:dyDescent="0.25">
      <c r="A37" s="46">
        <v>69</v>
      </c>
      <c r="B37" s="46" t="s">
        <v>54</v>
      </c>
      <c r="C37" s="46" t="b">
        <f t="shared" si="4"/>
        <v>1</v>
      </c>
      <c r="D37" s="46">
        <v>69</v>
      </c>
      <c r="E37" s="53" t="s">
        <v>54</v>
      </c>
      <c r="F37" s="47">
        <v>81.132799999999989</v>
      </c>
      <c r="G37" s="47">
        <v>83</v>
      </c>
      <c r="H37" s="47">
        <f t="shared" si="5"/>
        <v>314292.78000000003</v>
      </c>
      <c r="I37" s="47">
        <v>24.1328</v>
      </c>
      <c r="J37" s="47">
        <v>15.44</v>
      </c>
      <c r="K37" s="47">
        <f t="shared" si="6"/>
        <v>29232.86</v>
      </c>
      <c r="L37" s="47">
        <v>4.7343999999999999</v>
      </c>
      <c r="M37" s="48">
        <f t="shared" si="1"/>
        <v>9644.49</v>
      </c>
      <c r="N37" s="47">
        <v>0</v>
      </c>
      <c r="O37" s="47">
        <f t="shared" si="2"/>
        <v>0</v>
      </c>
      <c r="P37" s="47">
        <v>1</v>
      </c>
      <c r="Q37" s="48">
        <f t="shared" si="7"/>
        <v>740.87</v>
      </c>
      <c r="R37" s="47">
        <f t="shared" si="3"/>
        <v>353911</v>
      </c>
      <c r="S37" s="54">
        <v>217266</v>
      </c>
      <c r="T37" s="50">
        <f t="shared" si="8"/>
        <v>136645</v>
      </c>
      <c r="U37" s="50">
        <v>56013</v>
      </c>
      <c r="V37" s="48">
        <f t="shared" si="9"/>
        <v>56013</v>
      </c>
      <c r="W37" s="48">
        <f t="shared" si="10"/>
        <v>192658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52"/>
    </row>
    <row r="38" spans="1:34" s="55" customFormat="1" ht="12.5" x14ac:dyDescent="0.25">
      <c r="A38" s="46">
        <v>71</v>
      </c>
      <c r="B38" s="46" t="s">
        <v>55</v>
      </c>
      <c r="C38" s="46" t="b">
        <f t="shared" si="4"/>
        <v>1</v>
      </c>
      <c r="D38" s="46">
        <v>71</v>
      </c>
      <c r="E38" s="53" t="s">
        <v>55</v>
      </c>
      <c r="F38" s="47">
        <v>1126.4002</v>
      </c>
      <c r="G38" s="47">
        <v>1124</v>
      </c>
      <c r="H38" s="47">
        <f t="shared" si="5"/>
        <v>4256205.84</v>
      </c>
      <c r="I38" s="47">
        <v>48.219099999999997</v>
      </c>
      <c r="J38" s="47">
        <v>51.36</v>
      </c>
      <c r="K38" s="47">
        <f t="shared" si="6"/>
        <v>97240.92</v>
      </c>
      <c r="L38" s="47">
        <v>166.96929999999998</v>
      </c>
      <c r="M38" s="48">
        <f t="shared" si="1"/>
        <v>340134.83</v>
      </c>
      <c r="N38" s="47">
        <v>9</v>
      </c>
      <c r="O38" s="47">
        <f t="shared" si="2"/>
        <v>6667.83</v>
      </c>
      <c r="P38" s="47">
        <v>20</v>
      </c>
      <c r="Q38" s="48">
        <f t="shared" si="7"/>
        <v>14817.4</v>
      </c>
      <c r="R38" s="47">
        <f t="shared" si="3"/>
        <v>4715066.82</v>
      </c>
      <c r="S38" s="54">
        <v>1260913</v>
      </c>
      <c r="T38" s="50">
        <f t="shared" si="8"/>
        <v>3454153.8200000003</v>
      </c>
      <c r="U38" s="50">
        <v>758524</v>
      </c>
      <c r="V38" s="48">
        <f t="shared" si="9"/>
        <v>758524</v>
      </c>
      <c r="W38" s="48">
        <f t="shared" si="10"/>
        <v>4212677.82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52"/>
    </row>
    <row r="39" spans="1:34" s="55" customFormat="1" ht="12.5" x14ac:dyDescent="0.25">
      <c r="A39" s="46">
        <v>73</v>
      </c>
      <c r="B39" s="46" t="s">
        <v>56</v>
      </c>
      <c r="C39" s="46" t="b">
        <f t="shared" si="4"/>
        <v>1</v>
      </c>
      <c r="D39" s="46">
        <v>73</v>
      </c>
      <c r="E39" s="53" t="s">
        <v>56</v>
      </c>
      <c r="F39" s="47">
        <v>0</v>
      </c>
      <c r="G39" s="47">
        <v>0</v>
      </c>
      <c r="H39" s="47">
        <f t="shared" si="5"/>
        <v>0</v>
      </c>
      <c r="I39" s="47">
        <v>0</v>
      </c>
      <c r="J39" s="47">
        <v>0</v>
      </c>
      <c r="K39" s="47">
        <f t="shared" si="6"/>
        <v>0</v>
      </c>
      <c r="L39" s="47">
        <v>0</v>
      </c>
      <c r="M39" s="48">
        <f t="shared" si="1"/>
        <v>0</v>
      </c>
      <c r="N39" s="47">
        <v>0</v>
      </c>
      <c r="O39" s="47">
        <f t="shared" si="2"/>
        <v>0</v>
      </c>
      <c r="P39" s="47">
        <v>0</v>
      </c>
      <c r="Q39" s="48">
        <f t="shared" si="7"/>
        <v>0</v>
      </c>
      <c r="R39" s="47">
        <f t="shared" si="3"/>
        <v>0</v>
      </c>
      <c r="S39" s="54">
        <v>18653</v>
      </c>
      <c r="T39" s="50">
        <f t="shared" si="8"/>
        <v>0</v>
      </c>
      <c r="U39" s="50">
        <v>203</v>
      </c>
      <c r="V39" s="48">
        <f t="shared" si="9"/>
        <v>0</v>
      </c>
      <c r="W39" s="48">
        <f t="shared" si="10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52"/>
    </row>
    <row r="40" spans="1:34" s="55" customFormat="1" ht="12.5" x14ac:dyDescent="0.25">
      <c r="A40" s="46">
        <v>75</v>
      </c>
      <c r="B40" s="46" t="s">
        <v>57</v>
      </c>
      <c r="C40" s="46" t="b">
        <f t="shared" si="4"/>
        <v>1</v>
      </c>
      <c r="D40" s="46">
        <v>75</v>
      </c>
      <c r="E40" s="53" t="s">
        <v>57</v>
      </c>
      <c r="F40" s="47">
        <v>403.02510000000001</v>
      </c>
      <c r="G40" s="47">
        <v>403.03</v>
      </c>
      <c r="H40" s="47">
        <f t="shared" si="5"/>
        <v>1526137.58</v>
      </c>
      <c r="I40" s="47">
        <v>112.8177</v>
      </c>
      <c r="J40" s="47">
        <v>113.8</v>
      </c>
      <c r="K40" s="47">
        <f t="shared" si="6"/>
        <v>215459.82</v>
      </c>
      <c r="L40" s="47">
        <v>62.741999999999997</v>
      </c>
      <c r="M40" s="48">
        <f t="shared" si="1"/>
        <v>127812.36</v>
      </c>
      <c r="N40" s="47">
        <v>1</v>
      </c>
      <c r="O40" s="47">
        <f t="shared" si="2"/>
        <v>740.87</v>
      </c>
      <c r="P40" s="47">
        <v>7.6348000000000003</v>
      </c>
      <c r="Q40" s="48">
        <f t="shared" si="7"/>
        <v>5656.39</v>
      </c>
      <c r="R40" s="47">
        <f t="shared" si="3"/>
        <v>1875807.0200000003</v>
      </c>
      <c r="S40" s="54">
        <v>783181</v>
      </c>
      <c r="T40" s="50">
        <f t="shared" si="8"/>
        <v>1092626.0200000003</v>
      </c>
      <c r="U40" s="50">
        <v>669210</v>
      </c>
      <c r="V40" s="48">
        <f t="shared" si="9"/>
        <v>669210</v>
      </c>
      <c r="W40" s="48">
        <f t="shared" si="10"/>
        <v>1761836.0200000003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52"/>
    </row>
    <row r="41" spans="1:34" s="55" customFormat="1" ht="12.5" x14ac:dyDescent="0.25">
      <c r="A41" s="46">
        <v>77</v>
      </c>
      <c r="B41" s="46" t="s">
        <v>58</v>
      </c>
      <c r="C41" s="46" t="b">
        <f t="shared" si="4"/>
        <v>1</v>
      </c>
      <c r="D41" s="46">
        <v>77</v>
      </c>
      <c r="E41" s="53" t="s">
        <v>58</v>
      </c>
      <c r="F41" s="47">
        <v>434.565</v>
      </c>
      <c r="G41" s="47">
        <v>435</v>
      </c>
      <c r="H41" s="47">
        <f t="shared" si="5"/>
        <v>1647197.1</v>
      </c>
      <c r="I41" s="47">
        <v>149.42959999999999</v>
      </c>
      <c r="J41" s="47">
        <v>157.66999999999999</v>
      </c>
      <c r="K41" s="47">
        <f t="shared" si="6"/>
        <v>298519.76</v>
      </c>
      <c r="L41" s="47">
        <v>94.3386</v>
      </c>
      <c r="M41" s="48">
        <f t="shared" si="1"/>
        <v>192178.11</v>
      </c>
      <c r="N41" s="47">
        <v>3</v>
      </c>
      <c r="O41" s="47">
        <f t="shared" si="2"/>
        <v>2222.61</v>
      </c>
      <c r="P41" s="47">
        <v>4.6592000000000002</v>
      </c>
      <c r="Q41" s="48">
        <f t="shared" si="7"/>
        <v>3451.86</v>
      </c>
      <c r="R41" s="47">
        <f t="shared" si="3"/>
        <v>2143569.44</v>
      </c>
      <c r="S41" s="54">
        <v>736361</v>
      </c>
      <c r="T41" s="50">
        <f t="shared" si="8"/>
        <v>1407208.44</v>
      </c>
      <c r="U41" s="50">
        <v>956783</v>
      </c>
      <c r="V41" s="48">
        <f t="shared" si="9"/>
        <v>956783</v>
      </c>
      <c r="W41" s="48">
        <f t="shared" si="10"/>
        <v>2363991.44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52"/>
    </row>
    <row r="42" spans="1:34" s="55" customFormat="1" ht="12.5" x14ac:dyDescent="0.25">
      <c r="A42" s="46">
        <v>79</v>
      </c>
      <c r="B42" s="46" t="s">
        <v>59</v>
      </c>
      <c r="C42" s="46" t="b">
        <f t="shared" si="4"/>
        <v>1</v>
      </c>
      <c r="D42" s="46">
        <v>79</v>
      </c>
      <c r="E42" s="53" t="s">
        <v>59</v>
      </c>
      <c r="F42" s="47">
        <v>442.30909999999994</v>
      </c>
      <c r="G42" s="47">
        <v>435</v>
      </c>
      <c r="H42" s="47">
        <f t="shared" si="5"/>
        <v>1647197.1</v>
      </c>
      <c r="I42" s="47">
        <v>70.776200000000003</v>
      </c>
      <c r="J42" s="47">
        <v>37.47</v>
      </c>
      <c r="K42" s="47">
        <f t="shared" si="6"/>
        <v>70942.7</v>
      </c>
      <c r="L42" s="47">
        <v>74.80810000000001</v>
      </c>
      <c r="M42" s="48">
        <f t="shared" si="1"/>
        <v>152392.32999999999</v>
      </c>
      <c r="N42" s="47">
        <v>2</v>
      </c>
      <c r="O42" s="47">
        <f t="shared" si="2"/>
        <v>1481.74</v>
      </c>
      <c r="P42" s="47">
        <v>11</v>
      </c>
      <c r="Q42" s="48">
        <f t="shared" si="7"/>
        <v>8149.57</v>
      </c>
      <c r="R42" s="47">
        <f t="shared" si="3"/>
        <v>1880163.4400000002</v>
      </c>
      <c r="S42" s="54">
        <v>966138</v>
      </c>
      <c r="T42" s="50">
        <f t="shared" si="8"/>
        <v>914025.44000000018</v>
      </c>
      <c r="U42" s="50">
        <v>0</v>
      </c>
      <c r="V42" s="48">
        <f t="shared" si="9"/>
        <v>0</v>
      </c>
      <c r="W42" s="48">
        <f t="shared" si="10"/>
        <v>914025.44000000018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52"/>
    </row>
    <row r="43" spans="1:34" s="55" customFormat="1" ht="12.5" x14ac:dyDescent="0.25">
      <c r="A43" s="46">
        <v>81</v>
      </c>
      <c r="B43" s="46" t="s">
        <v>60</v>
      </c>
      <c r="C43" s="46" t="b">
        <f t="shared" si="4"/>
        <v>1</v>
      </c>
      <c r="D43" s="46">
        <v>81</v>
      </c>
      <c r="E43" s="53" t="s">
        <v>60</v>
      </c>
      <c r="F43" s="47">
        <v>221.40720000000002</v>
      </c>
      <c r="G43" s="47">
        <v>197.47</v>
      </c>
      <c r="H43" s="47">
        <f t="shared" si="5"/>
        <v>747751.75</v>
      </c>
      <c r="I43" s="47">
        <v>33.340199999999996</v>
      </c>
      <c r="J43" s="47">
        <v>22.23</v>
      </c>
      <c r="K43" s="47">
        <f t="shared" si="6"/>
        <v>42088.5</v>
      </c>
      <c r="L43" s="47">
        <v>27.081800000000001</v>
      </c>
      <c r="M43" s="48">
        <f t="shared" si="1"/>
        <v>55168.61</v>
      </c>
      <c r="N43" s="47">
        <v>2</v>
      </c>
      <c r="O43" s="47">
        <f t="shared" si="2"/>
        <v>1481.74</v>
      </c>
      <c r="P43" s="47">
        <v>0</v>
      </c>
      <c r="Q43" s="48">
        <f t="shared" si="7"/>
        <v>0</v>
      </c>
      <c r="R43" s="47">
        <f t="shared" si="3"/>
        <v>846490.6</v>
      </c>
      <c r="S43" s="54">
        <v>576838</v>
      </c>
      <c r="T43" s="50">
        <f t="shared" si="8"/>
        <v>269652.59999999998</v>
      </c>
      <c r="U43" s="50">
        <v>0</v>
      </c>
      <c r="V43" s="48">
        <f t="shared" si="9"/>
        <v>0</v>
      </c>
      <c r="W43" s="48">
        <f t="shared" si="10"/>
        <v>269652.59999999998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52"/>
    </row>
    <row r="44" spans="1:34" s="55" customFormat="1" ht="12.5" x14ac:dyDescent="0.25">
      <c r="A44" s="46">
        <v>83</v>
      </c>
      <c r="B44" s="46" t="s">
        <v>61</v>
      </c>
      <c r="C44" s="46" t="b">
        <f t="shared" si="4"/>
        <v>1</v>
      </c>
      <c r="D44" s="46">
        <v>83</v>
      </c>
      <c r="E44" s="53" t="s">
        <v>61</v>
      </c>
      <c r="F44" s="47">
        <v>59.261699999999998</v>
      </c>
      <c r="G44" s="47">
        <v>44.45</v>
      </c>
      <c r="H44" s="47">
        <f t="shared" si="5"/>
        <v>168317.04</v>
      </c>
      <c r="I44" s="47">
        <v>20.2209</v>
      </c>
      <c r="J44" s="47">
        <v>12.87</v>
      </c>
      <c r="K44" s="47">
        <f t="shared" si="6"/>
        <v>24367.03</v>
      </c>
      <c r="L44" s="47">
        <v>3.2208999999999999</v>
      </c>
      <c r="M44" s="48">
        <f t="shared" si="1"/>
        <v>6561.33</v>
      </c>
      <c r="N44" s="47">
        <v>2</v>
      </c>
      <c r="O44" s="47">
        <f t="shared" si="2"/>
        <v>1481.74</v>
      </c>
      <c r="P44" s="47">
        <v>1</v>
      </c>
      <c r="Q44" s="48">
        <f t="shared" si="7"/>
        <v>740.87</v>
      </c>
      <c r="R44" s="47">
        <f t="shared" si="3"/>
        <v>201468.00999999998</v>
      </c>
      <c r="S44" s="54">
        <v>694873</v>
      </c>
      <c r="T44" s="50">
        <f t="shared" si="8"/>
        <v>0</v>
      </c>
      <c r="U44" s="50">
        <v>0</v>
      </c>
      <c r="V44" s="48">
        <f t="shared" si="9"/>
        <v>0</v>
      </c>
      <c r="W44" s="48">
        <f t="shared" si="10"/>
        <v>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52"/>
    </row>
    <row r="45" spans="1:34" s="55" customFormat="1" ht="12.5" x14ac:dyDescent="0.25">
      <c r="A45" s="46">
        <v>87</v>
      </c>
      <c r="B45" s="46" t="s">
        <v>62</v>
      </c>
      <c r="C45" s="46" t="b">
        <f t="shared" si="4"/>
        <v>1</v>
      </c>
      <c r="D45" s="46">
        <v>87</v>
      </c>
      <c r="E45" s="53" t="s">
        <v>62</v>
      </c>
      <c r="F45" s="47">
        <v>97.0548</v>
      </c>
      <c r="G45" s="47">
        <v>86.16</v>
      </c>
      <c r="H45" s="47">
        <f t="shared" si="5"/>
        <v>326258.63</v>
      </c>
      <c r="I45" s="47">
        <v>16.247500000000002</v>
      </c>
      <c r="J45" s="47">
        <v>8.6</v>
      </c>
      <c r="K45" s="47">
        <f t="shared" si="6"/>
        <v>16282.55</v>
      </c>
      <c r="L45" s="47">
        <v>10</v>
      </c>
      <c r="M45" s="48">
        <f t="shared" si="1"/>
        <v>20371.099999999999</v>
      </c>
      <c r="N45" s="47">
        <v>0</v>
      </c>
      <c r="O45" s="47">
        <f t="shared" si="2"/>
        <v>0</v>
      </c>
      <c r="P45" s="47">
        <v>2</v>
      </c>
      <c r="Q45" s="48">
        <f t="shared" si="7"/>
        <v>1481.74</v>
      </c>
      <c r="R45" s="47">
        <f t="shared" si="3"/>
        <v>364394.01999999996</v>
      </c>
      <c r="S45" s="54">
        <v>932360</v>
      </c>
      <c r="T45" s="50">
        <f t="shared" si="8"/>
        <v>0</v>
      </c>
      <c r="U45" s="50">
        <v>0</v>
      </c>
      <c r="V45" s="48">
        <f t="shared" si="9"/>
        <v>0</v>
      </c>
      <c r="W45" s="48">
        <f t="shared" si="10"/>
        <v>0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52"/>
    </row>
    <row r="46" spans="1:34" s="55" customFormat="1" ht="12.5" x14ac:dyDescent="0.25">
      <c r="A46" s="46">
        <v>89</v>
      </c>
      <c r="B46" s="46" t="s">
        <v>63</v>
      </c>
      <c r="C46" s="46" t="b">
        <f t="shared" si="4"/>
        <v>1</v>
      </c>
      <c r="D46" s="46">
        <v>89</v>
      </c>
      <c r="E46" s="53" t="s">
        <v>63</v>
      </c>
      <c r="F46" s="47">
        <v>614.3374</v>
      </c>
      <c r="G46" s="47">
        <v>596.76</v>
      </c>
      <c r="H46" s="47">
        <f t="shared" si="5"/>
        <v>2259727.2200000002</v>
      </c>
      <c r="I46" s="47">
        <v>294.38030000000003</v>
      </c>
      <c r="J46" s="47">
        <v>262.11</v>
      </c>
      <c r="K46" s="47">
        <f t="shared" si="6"/>
        <v>496258.11</v>
      </c>
      <c r="L46" s="47">
        <v>136.44050000000001</v>
      </c>
      <c r="M46" s="48">
        <f t="shared" si="1"/>
        <v>277944.31</v>
      </c>
      <c r="N46" s="47">
        <v>1.4914000000000001</v>
      </c>
      <c r="O46" s="47">
        <f t="shared" si="2"/>
        <v>1104.93</v>
      </c>
      <c r="P46" s="47">
        <v>9</v>
      </c>
      <c r="Q46" s="48">
        <f t="shared" si="7"/>
        <v>6667.83</v>
      </c>
      <c r="R46" s="47">
        <f t="shared" si="3"/>
        <v>3041702.4000000004</v>
      </c>
      <c r="S46" s="54">
        <v>557763</v>
      </c>
      <c r="T46" s="50">
        <f t="shared" si="8"/>
        <v>2483939.4000000004</v>
      </c>
      <c r="U46" s="50">
        <v>2520022</v>
      </c>
      <c r="V46" s="48">
        <f t="shared" si="9"/>
        <v>2520022</v>
      </c>
      <c r="W46" s="48">
        <f t="shared" si="10"/>
        <v>5003961.4000000004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52"/>
    </row>
    <row r="47" spans="1:34" s="55" customFormat="1" ht="12.5" x14ac:dyDescent="0.25">
      <c r="A47" s="46">
        <v>91</v>
      </c>
      <c r="B47" s="46" t="s">
        <v>64</v>
      </c>
      <c r="C47" s="46" t="b">
        <f t="shared" si="4"/>
        <v>1</v>
      </c>
      <c r="D47" s="46">
        <v>91</v>
      </c>
      <c r="E47" s="53" t="s">
        <v>64</v>
      </c>
      <c r="F47" s="47">
        <v>50.994599999999998</v>
      </c>
      <c r="G47" s="47">
        <v>42.17</v>
      </c>
      <c r="H47" s="47">
        <f t="shared" si="5"/>
        <v>159683.45000000001</v>
      </c>
      <c r="I47" s="47">
        <v>9.6777999999999995</v>
      </c>
      <c r="J47" s="47">
        <v>4.84</v>
      </c>
      <c r="K47" s="47">
        <f t="shared" si="6"/>
        <v>9163.67</v>
      </c>
      <c r="L47" s="47">
        <v>8</v>
      </c>
      <c r="M47" s="48">
        <f t="shared" si="1"/>
        <v>16296.88</v>
      </c>
      <c r="N47" s="47">
        <v>0</v>
      </c>
      <c r="O47" s="47">
        <f t="shared" si="2"/>
        <v>0</v>
      </c>
      <c r="P47" s="47">
        <v>0</v>
      </c>
      <c r="Q47" s="48">
        <f t="shared" si="7"/>
        <v>0</v>
      </c>
      <c r="R47" s="47">
        <f t="shared" si="3"/>
        <v>185144.00000000003</v>
      </c>
      <c r="S47" s="54">
        <v>108921</v>
      </c>
      <c r="T47" s="50">
        <f t="shared" si="8"/>
        <v>76223.000000000029</v>
      </c>
      <c r="U47" s="50">
        <v>0</v>
      </c>
      <c r="V47" s="48">
        <f t="shared" si="9"/>
        <v>0</v>
      </c>
      <c r="W47" s="48">
        <f t="shared" si="10"/>
        <v>76223.000000000029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52"/>
    </row>
    <row r="48" spans="1:34" s="55" customFormat="1" ht="12.5" x14ac:dyDescent="0.25">
      <c r="A48" s="46">
        <v>93</v>
      </c>
      <c r="B48" s="46" t="s">
        <v>65</v>
      </c>
      <c r="C48" s="46" t="b">
        <f t="shared" si="4"/>
        <v>1</v>
      </c>
      <c r="D48" s="46">
        <v>93</v>
      </c>
      <c r="E48" s="53" t="s">
        <v>65</v>
      </c>
      <c r="F48" s="47">
        <v>787.8309999999999</v>
      </c>
      <c r="G48" s="47">
        <v>754</v>
      </c>
      <c r="H48" s="47">
        <f t="shared" si="5"/>
        <v>2855141.64</v>
      </c>
      <c r="I48" s="47">
        <v>45.062199999999997</v>
      </c>
      <c r="J48" s="47">
        <v>36.479999999999997</v>
      </c>
      <c r="K48" s="47">
        <f t="shared" si="6"/>
        <v>69068.31</v>
      </c>
      <c r="L48" s="47">
        <v>132.1388</v>
      </c>
      <c r="M48" s="48">
        <f t="shared" si="1"/>
        <v>269181.27</v>
      </c>
      <c r="N48" s="47">
        <v>3.8113000000000001</v>
      </c>
      <c r="O48" s="47">
        <f t="shared" si="2"/>
        <v>2823.68</v>
      </c>
      <c r="P48" s="47">
        <v>19.068000000000001</v>
      </c>
      <c r="Q48" s="48">
        <f t="shared" si="7"/>
        <v>14126.91</v>
      </c>
      <c r="R48" s="47">
        <f t="shared" si="3"/>
        <v>3210341.8100000005</v>
      </c>
      <c r="S48" s="54">
        <v>1327985</v>
      </c>
      <c r="T48" s="50">
        <f t="shared" si="8"/>
        <v>1882356.8100000005</v>
      </c>
      <c r="U48" s="50">
        <v>532325</v>
      </c>
      <c r="V48" s="48">
        <f t="shared" si="9"/>
        <v>532325</v>
      </c>
      <c r="W48" s="48">
        <f t="shared" si="10"/>
        <v>2414681.8100000005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52"/>
    </row>
    <row r="49" spans="1:34" s="55" customFormat="1" ht="12.5" x14ac:dyDescent="0.25">
      <c r="A49" s="46">
        <v>95</v>
      </c>
      <c r="B49" s="46" t="s">
        <v>66</v>
      </c>
      <c r="C49" s="46" t="b">
        <f t="shared" si="4"/>
        <v>1</v>
      </c>
      <c r="D49" s="46">
        <v>95</v>
      </c>
      <c r="E49" s="53" t="s">
        <v>66</v>
      </c>
      <c r="F49" s="47">
        <v>433.35990000000004</v>
      </c>
      <c r="G49" s="47">
        <v>387.43</v>
      </c>
      <c r="H49" s="47">
        <f t="shared" si="5"/>
        <v>1467065.68</v>
      </c>
      <c r="I49" s="47">
        <v>80.8339</v>
      </c>
      <c r="J49" s="47">
        <v>46.48</v>
      </c>
      <c r="K49" s="47">
        <f t="shared" si="6"/>
        <v>88001.51</v>
      </c>
      <c r="L49" s="47">
        <v>48.088900000000002</v>
      </c>
      <c r="M49" s="48">
        <f t="shared" si="1"/>
        <v>97962.38</v>
      </c>
      <c r="N49" s="47">
        <v>3</v>
      </c>
      <c r="O49" s="47">
        <f t="shared" si="2"/>
        <v>2222.61</v>
      </c>
      <c r="P49" s="47">
        <v>8</v>
      </c>
      <c r="Q49" s="48">
        <f t="shared" si="7"/>
        <v>5926.96</v>
      </c>
      <c r="R49" s="47">
        <f t="shared" si="3"/>
        <v>1661179.14</v>
      </c>
      <c r="S49" s="54">
        <v>1100265</v>
      </c>
      <c r="T49" s="50">
        <f t="shared" si="8"/>
        <v>560914.1399999999</v>
      </c>
      <c r="U49" s="50">
        <v>119256</v>
      </c>
      <c r="V49" s="48">
        <f t="shared" si="9"/>
        <v>119256</v>
      </c>
      <c r="W49" s="48">
        <f t="shared" si="10"/>
        <v>680170.1399999999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52"/>
    </row>
    <row r="50" spans="1:34" s="55" customFormat="1" ht="12.5" x14ac:dyDescent="0.25">
      <c r="A50" s="46">
        <v>99</v>
      </c>
      <c r="B50" s="46" t="s">
        <v>67</v>
      </c>
      <c r="C50" s="46" t="b">
        <f t="shared" si="4"/>
        <v>1</v>
      </c>
      <c r="D50" s="46">
        <v>99</v>
      </c>
      <c r="E50" s="53" t="s">
        <v>67</v>
      </c>
      <c r="F50" s="47">
        <v>316.40620000000001</v>
      </c>
      <c r="G50" s="47">
        <v>291.83999999999997</v>
      </c>
      <c r="H50" s="47">
        <f t="shared" si="5"/>
        <v>1105098.8500000001</v>
      </c>
      <c r="I50" s="47">
        <v>53.845700000000001</v>
      </c>
      <c r="J50" s="47">
        <v>41.35</v>
      </c>
      <c r="K50" s="47">
        <f t="shared" si="6"/>
        <v>78288.78</v>
      </c>
      <c r="L50" s="47">
        <v>51.003999999999998</v>
      </c>
      <c r="M50" s="48">
        <f t="shared" si="1"/>
        <v>103900.76</v>
      </c>
      <c r="N50" s="47">
        <v>2.9588000000000001</v>
      </c>
      <c r="O50" s="47">
        <f t="shared" si="2"/>
        <v>2192.09</v>
      </c>
      <c r="P50" s="47">
        <v>3</v>
      </c>
      <c r="Q50" s="48">
        <f t="shared" si="7"/>
        <v>2222.61</v>
      </c>
      <c r="R50" s="47">
        <f t="shared" si="3"/>
        <v>1291703.0900000003</v>
      </c>
      <c r="S50" s="54">
        <v>615152</v>
      </c>
      <c r="T50" s="50">
        <f t="shared" si="8"/>
        <v>676551.09000000032</v>
      </c>
      <c r="U50" s="50">
        <v>115615</v>
      </c>
      <c r="V50" s="48">
        <f t="shared" si="9"/>
        <v>115615</v>
      </c>
      <c r="W50" s="48">
        <f t="shared" si="10"/>
        <v>792166.09000000032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52"/>
    </row>
    <row r="51" spans="1:34" s="55" customFormat="1" ht="12.5" x14ac:dyDescent="0.25">
      <c r="A51" s="46">
        <v>101</v>
      </c>
      <c r="B51" s="46" t="s">
        <v>68</v>
      </c>
      <c r="C51" s="46" t="b">
        <f t="shared" si="4"/>
        <v>1</v>
      </c>
      <c r="D51" s="46">
        <v>101</v>
      </c>
      <c r="E51" s="53" t="s">
        <v>68</v>
      </c>
      <c r="F51" s="47">
        <v>1648.2279000000001</v>
      </c>
      <c r="G51" s="47">
        <v>1572.23</v>
      </c>
      <c r="H51" s="47">
        <f t="shared" si="5"/>
        <v>5953500.4500000002</v>
      </c>
      <c r="I51" s="47">
        <v>784.54630000000009</v>
      </c>
      <c r="J51" s="47">
        <v>765.73</v>
      </c>
      <c r="K51" s="47">
        <f t="shared" si="6"/>
        <v>1449771.92</v>
      </c>
      <c r="L51" s="47">
        <v>317.56799999999998</v>
      </c>
      <c r="M51" s="48">
        <f t="shared" si="1"/>
        <v>646920.94999999995</v>
      </c>
      <c r="N51" s="47">
        <v>7.8023999999999996</v>
      </c>
      <c r="O51" s="47">
        <f t="shared" si="2"/>
        <v>5780.56</v>
      </c>
      <c r="P51" s="47">
        <v>14.6867</v>
      </c>
      <c r="Q51" s="48">
        <f t="shared" si="7"/>
        <v>10880.94</v>
      </c>
      <c r="R51" s="47">
        <f t="shared" si="3"/>
        <v>8066854.8200000003</v>
      </c>
      <c r="S51" s="54">
        <v>1359614</v>
      </c>
      <c r="T51" s="50">
        <f t="shared" si="8"/>
        <v>6707240.8200000003</v>
      </c>
      <c r="U51" s="50">
        <v>6282807</v>
      </c>
      <c r="V51" s="48">
        <f t="shared" si="9"/>
        <v>6282807</v>
      </c>
      <c r="W51" s="48">
        <f t="shared" si="10"/>
        <v>12990047.82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52"/>
    </row>
    <row r="52" spans="1:34" s="55" customFormat="1" ht="12.5" x14ac:dyDescent="0.25">
      <c r="A52" s="46">
        <v>103</v>
      </c>
      <c r="B52" s="46" t="s">
        <v>69</v>
      </c>
      <c r="C52" s="46" t="b">
        <f t="shared" si="4"/>
        <v>1</v>
      </c>
      <c r="D52" s="46">
        <v>103</v>
      </c>
      <c r="E52" s="53" t="s">
        <v>69</v>
      </c>
      <c r="F52" s="47">
        <v>19.8064</v>
      </c>
      <c r="G52" s="47">
        <v>24</v>
      </c>
      <c r="H52" s="47">
        <f t="shared" si="5"/>
        <v>90879.84</v>
      </c>
      <c r="I52" s="47">
        <v>13</v>
      </c>
      <c r="J52" s="47">
        <v>13</v>
      </c>
      <c r="K52" s="47">
        <f t="shared" si="6"/>
        <v>24613.16</v>
      </c>
      <c r="L52" s="47">
        <v>5</v>
      </c>
      <c r="M52" s="48">
        <f t="shared" si="1"/>
        <v>10185.549999999999</v>
      </c>
      <c r="N52" s="47">
        <v>0</v>
      </c>
      <c r="O52" s="47">
        <f t="shared" si="2"/>
        <v>0</v>
      </c>
      <c r="P52" s="47">
        <v>0</v>
      </c>
      <c r="Q52" s="48">
        <f t="shared" si="7"/>
        <v>0</v>
      </c>
      <c r="R52" s="47">
        <f t="shared" si="3"/>
        <v>125678.55</v>
      </c>
      <c r="S52" s="54">
        <v>95947</v>
      </c>
      <c r="T52" s="50">
        <f t="shared" si="8"/>
        <v>29731.550000000003</v>
      </c>
      <c r="U52" s="50">
        <v>46927</v>
      </c>
      <c r="V52" s="48">
        <f t="shared" si="9"/>
        <v>46927</v>
      </c>
      <c r="W52" s="48">
        <f t="shared" si="10"/>
        <v>76658.55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52"/>
    </row>
    <row r="53" spans="1:34" s="55" customFormat="1" ht="12.5" x14ac:dyDescent="0.25">
      <c r="A53" s="46">
        <v>105</v>
      </c>
      <c r="B53" s="46" t="s">
        <v>70</v>
      </c>
      <c r="C53" s="46" t="b">
        <f t="shared" si="4"/>
        <v>1</v>
      </c>
      <c r="D53" s="46">
        <v>105</v>
      </c>
      <c r="E53" s="53" t="s">
        <v>70</v>
      </c>
      <c r="F53" s="47">
        <v>243.0282</v>
      </c>
      <c r="G53" s="47">
        <v>216.25</v>
      </c>
      <c r="H53" s="47">
        <f t="shared" si="5"/>
        <v>818865.23</v>
      </c>
      <c r="I53" s="47">
        <v>124.3325</v>
      </c>
      <c r="J53" s="47">
        <v>77.95</v>
      </c>
      <c r="K53" s="47">
        <f t="shared" si="6"/>
        <v>147584.29</v>
      </c>
      <c r="L53" s="47">
        <v>46.186099999999996</v>
      </c>
      <c r="M53" s="48">
        <f t="shared" si="1"/>
        <v>94086.17</v>
      </c>
      <c r="N53" s="47">
        <v>0</v>
      </c>
      <c r="O53" s="47">
        <f t="shared" si="2"/>
        <v>0</v>
      </c>
      <c r="P53" s="47">
        <v>5</v>
      </c>
      <c r="Q53" s="48">
        <f t="shared" si="7"/>
        <v>3704.35</v>
      </c>
      <c r="R53" s="47">
        <f t="shared" si="3"/>
        <v>1064240.04</v>
      </c>
      <c r="S53" s="54">
        <v>319560</v>
      </c>
      <c r="T53" s="50">
        <f t="shared" si="8"/>
        <v>744680.04</v>
      </c>
      <c r="U53" s="50">
        <v>1088007</v>
      </c>
      <c r="V53" s="48">
        <f t="shared" si="9"/>
        <v>1088007</v>
      </c>
      <c r="W53" s="48">
        <f t="shared" si="10"/>
        <v>1832687.04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52"/>
    </row>
    <row r="54" spans="1:34" s="55" customFormat="1" ht="12.5" x14ac:dyDescent="0.25">
      <c r="A54" s="46">
        <v>107</v>
      </c>
      <c r="B54" s="46" t="s">
        <v>71</v>
      </c>
      <c r="C54" s="46" t="b">
        <f t="shared" si="4"/>
        <v>1</v>
      </c>
      <c r="D54" s="46">
        <v>107</v>
      </c>
      <c r="E54" s="53" t="s">
        <v>71</v>
      </c>
      <c r="F54" s="47">
        <v>60.228400000000001</v>
      </c>
      <c r="G54" s="47">
        <v>55</v>
      </c>
      <c r="H54" s="47">
        <f t="shared" si="5"/>
        <v>208266.3</v>
      </c>
      <c r="I54" s="47">
        <v>26.019500000000001</v>
      </c>
      <c r="J54" s="47">
        <v>22.9</v>
      </c>
      <c r="K54" s="47">
        <f t="shared" si="6"/>
        <v>43357.03</v>
      </c>
      <c r="L54" s="47">
        <v>12.102600000000001</v>
      </c>
      <c r="M54" s="48">
        <f t="shared" si="1"/>
        <v>24654.33</v>
      </c>
      <c r="N54" s="47">
        <v>0</v>
      </c>
      <c r="O54" s="47">
        <f t="shared" si="2"/>
        <v>0</v>
      </c>
      <c r="P54" s="47">
        <v>1</v>
      </c>
      <c r="Q54" s="48">
        <f t="shared" si="7"/>
        <v>740.87</v>
      </c>
      <c r="R54" s="47">
        <f t="shared" si="3"/>
        <v>277018.52999999997</v>
      </c>
      <c r="S54" s="54">
        <v>142324</v>
      </c>
      <c r="T54" s="50">
        <f t="shared" si="8"/>
        <v>134694.52999999997</v>
      </c>
      <c r="U54" s="50">
        <v>199764</v>
      </c>
      <c r="V54" s="48">
        <f t="shared" si="9"/>
        <v>199764</v>
      </c>
      <c r="W54" s="48">
        <f t="shared" si="10"/>
        <v>334458.52999999997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52"/>
    </row>
    <row r="55" spans="1:34" s="55" customFormat="1" ht="12.5" x14ac:dyDescent="0.25">
      <c r="A55" s="46">
        <v>111</v>
      </c>
      <c r="B55" s="46" t="s">
        <v>72</v>
      </c>
      <c r="C55" s="46" t="b">
        <f t="shared" si="4"/>
        <v>1</v>
      </c>
      <c r="D55" s="46">
        <v>111</v>
      </c>
      <c r="E55" s="53" t="s">
        <v>72</v>
      </c>
      <c r="F55" s="47">
        <v>4030.7190000000001</v>
      </c>
      <c r="G55" s="47">
        <v>3830.03</v>
      </c>
      <c r="H55" s="47">
        <f t="shared" si="5"/>
        <v>14503021.4</v>
      </c>
      <c r="I55" s="47">
        <v>1470.008</v>
      </c>
      <c r="J55" s="47">
        <v>1405.36</v>
      </c>
      <c r="K55" s="47">
        <f t="shared" si="6"/>
        <v>2660796.2000000002</v>
      </c>
      <c r="L55" s="47">
        <v>663.41369999999995</v>
      </c>
      <c r="M55" s="48">
        <f t="shared" si="1"/>
        <v>1351446.68</v>
      </c>
      <c r="N55" s="47">
        <v>267.8202</v>
      </c>
      <c r="O55" s="47">
        <f t="shared" si="2"/>
        <v>198419.95</v>
      </c>
      <c r="P55" s="47">
        <v>42.497100000000003</v>
      </c>
      <c r="Q55" s="48">
        <f t="shared" si="7"/>
        <v>31484.83</v>
      </c>
      <c r="R55" s="47">
        <f t="shared" si="3"/>
        <v>18745169.059999999</v>
      </c>
      <c r="S55" s="54">
        <v>7308384</v>
      </c>
      <c r="T55" s="50">
        <f t="shared" si="8"/>
        <v>11436785.059999999</v>
      </c>
      <c r="U55" s="50">
        <v>1794128</v>
      </c>
      <c r="V55" s="48">
        <f t="shared" si="9"/>
        <v>1794128</v>
      </c>
      <c r="W55" s="48">
        <f t="shared" si="10"/>
        <v>13230913.059999999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52"/>
    </row>
    <row r="56" spans="1:34" s="55" customFormat="1" ht="12.5" x14ac:dyDescent="0.25">
      <c r="A56" s="46">
        <v>113</v>
      </c>
      <c r="B56" s="46" t="s">
        <v>73</v>
      </c>
      <c r="C56" s="46" t="b">
        <f t="shared" si="4"/>
        <v>1</v>
      </c>
      <c r="D56" s="46">
        <v>113</v>
      </c>
      <c r="E56" s="53" t="s">
        <v>73</v>
      </c>
      <c r="F56" s="47">
        <v>1159.8746000000001</v>
      </c>
      <c r="G56" s="47">
        <v>1103.27</v>
      </c>
      <c r="H56" s="47">
        <f t="shared" si="5"/>
        <v>4177708.38</v>
      </c>
      <c r="I56" s="47">
        <v>465.8997</v>
      </c>
      <c r="J56" s="47">
        <v>330.67</v>
      </c>
      <c r="K56" s="47">
        <f t="shared" si="6"/>
        <v>626064.12</v>
      </c>
      <c r="L56" s="47">
        <v>173.8031</v>
      </c>
      <c r="M56" s="48">
        <f t="shared" si="1"/>
        <v>354056.03</v>
      </c>
      <c r="N56" s="47">
        <v>10.847300000000001</v>
      </c>
      <c r="O56" s="47">
        <f t="shared" si="2"/>
        <v>8036.44</v>
      </c>
      <c r="P56" s="47">
        <v>20</v>
      </c>
      <c r="Q56" s="48">
        <f t="shared" si="7"/>
        <v>14817.4</v>
      </c>
      <c r="R56" s="47">
        <f t="shared" si="3"/>
        <v>5180682.370000001</v>
      </c>
      <c r="S56" s="54">
        <v>3270747</v>
      </c>
      <c r="T56" s="50">
        <f t="shared" si="8"/>
        <v>1909935.370000001</v>
      </c>
      <c r="U56" s="50">
        <v>793690</v>
      </c>
      <c r="V56" s="48">
        <f t="shared" si="9"/>
        <v>793690</v>
      </c>
      <c r="W56" s="48">
        <f t="shared" si="10"/>
        <v>2703625.370000001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52"/>
    </row>
    <row r="57" spans="1:34" s="55" customFormat="1" ht="12.5" x14ac:dyDescent="0.25">
      <c r="A57" s="46">
        <v>115</v>
      </c>
      <c r="B57" s="46" t="s">
        <v>74</v>
      </c>
      <c r="C57" s="46" t="b">
        <f t="shared" si="4"/>
        <v>1</v>
      </c>
      <c r="D57" s="46">
        <v>115</v>
      </c>
      <c r="E57" s="53" t="s">
        <v>74</v>
      </c>
      <c r="F57" s="47">
        <v>137.50049999999999</v>
      </c>
      <c r="G57" s="47">
        <v>143.35</v>
      </c>
      <c r="H57" s="47">
        <f t="shared" si="5"/>
        <v>542817.71</v>
      </c>
      <c r="I57" s="47">
        <v>27.563199999999998</v>
      </c>
      <c r="J57" s="47">
        <v>31.8</v>
      </c>
      <c r="K57" s="47">
        <f t="shared" si="6"/>
        <v>60207.58</v>
      </c>
      <c r="L57" s="47">
        <v>18.119</v>
      </c>
      <c r="M57" s="48">
        <f t="shared" si="1"/>
        <v>36910.400000000001</v>
      </c>
      <c r="N57" s="47">
        <v>0</v>
      </c>
      <c r="O57" s="47">
        <f t="shared" si="2"/>
        <v>0</v>
      </c>
      <c r="P57" s="47">
        <v>3</v>
      </c>
      <c r="Q57" s="48">
        <f t="shared" si="7"/>
        <v>2222.61</v>
      </c>
      <c r="R57" s="47">
        <f t="shared" si="3"/>
        <v>642158.29999999993</v>
      </c>
      <c r="S57" s="54">
        <v>353688</v>
      </c>
      <c r="T57" s="50">
        <f t="shared" si="8"/>
        <v>288470.29999999993</v>
      </c>
      <c r="U57" s="50">
        <v>418638</v>
      </c>
      <c r="V57" s="48">
        <f t="shared" si="9"/>
        <v>418638</v>
      </c>
      <c r="W57" s="48">
        <f t="shared" si="10"/>
        <v>707108.29999999993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52"/>
    </row>
    <row r="58" spans="1:34" s="55" customFormat="1" ht="12.5" x14ac:dyDescent="0.25">
      <c r="A58" s="46">
        <v>117</v>
      </c>
      <c r="B58" s="46" t="s">
        <v>75</v>
      </c>
      <c r="C58" s="46" t="b">
        <f t="shared" si="4"/>
        <v>1</v>
      </c>
      <c r="D58" s="46">
        <v>117</v>
      </c>
      <c r="E58" s="53" t="s">
        <v>75</v>
      </c>
      <c r="F58" s="47">
        <v>83.106300000000005</v>
      </c>
      <c r="G58" s="47">
        <v>80</v>
      </c>
      <c r="H58" s="47">
        <f t="shared" si="5"/>
        <v>302932.8</v>
      </c>
      <c r="I58" s="47">
        <v>23.805</v>
      </c>
      <c r="J58" s="47">
        <v>20.7</v>
      </c>
      <c r="K58" s="47">
        <f t="shared" si="6"/>
        <v>39191.72</v>
      </c>
      <c r="L58" s="47">
        <v>15.499700000000001</v>
      </c>
      <c r="M58" s="48">
        <f t="shared" si="1"/>
        <v>31574.59</v>
      </c>
      <c r="N58" s="47">
        <v>0</v>
      </c>
      <c r="O58" s="47">
        <f t="shared" si="2"/>
        <v>0</v>
      </c>
      <c r="P58" s="47">
        <v>2</v>
      </c>
      <c r="Q58" s="48">
        <f t="shared" si="7"/>
        <v>1481.74</v>
      </c>
      <c r="R58" s="47">
        <f t="shared" si="3"/>
        <v>375180.85000000003</v>
      </c>
      <c r="S58" s="54">
        <v>177205</v>
      </c>
      <c r="T58" s="50">
        <f t="shared" si="8"/>
        <v>197975.85000000003</v>
      </c>
      <c r="U58" s="50">
        <v>190872</v>
      </c>
      <c r="V58" s="48">
        <f t="shared" si="9"/>
        <v>190872</v>
      </c>
      <c r="W58" s="48">
        <f t="shared" si="10"/>
        <v>388847.85000000003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52"/>
    </row>
    <row r="59" spans="1:34" s="55" customFormat="1" ht="12.5" x14ac:dyDescent="0.25">
      <c r="A59" s="46">
        <v>119</v>
      </c>
      <c r="B59" s="46" t="s">
        <v>76</v>
      </c>
      <c r="C59" s="46" t="b">
        <f t="shared" si="4"/>
        <v>1</v>
      </c>
      <c r="D59" s="46">
        <v>119</v>
      </c>
      <c r="E59" s="53" t="s">
        <v>76</v>
      </c>
      <c r="F59" s="47">
        <v>113.22799999999999</v>
      </c>
      <c r="G59" s="47">
        <v>109</v>
      </c>
      <c r="H59" s="47">
        <f t="shared" si="5"/>
        <v>412745.94</v>
      </c>
      <c r="I59" s="47">
        <v>57.4024</v>
      </c>
      <c r="J59" s="47">
        <v>65.91</v>
      </c>
      <c r="K59" s="47">
        <f t="shared" si="6"/>
        <v>124788.72</v>
      </c>
      <c r="L59" s="47">
        <v>30</v>
      </c>
      <c r="M59" s="48">
        <f t="shared" si="1"/>
        <v>61113.3</v>
      </c>
      <c r="N59" s="47">
        <v>0</v>
      </c>
      <c r="O59" s="47">
        <f t="shared" si="2"/>
        <v>0</v>
      </c>
      <c r="P59" s="47">
        <v>1</v>
      </c>
      <c r="Q59" s="48">
        <f t="shared" si="7"/>
        <v>740.87</v>
      </c>
      <c r="R59" s="47">
        <f t="shared" si="3"/>
        <v>599388.83000000007</v>
      </c>
      <c r="S59" s="54">
        <v>182559</v>
      </c>
      <c r="T59" s="50">
        <f t="shared" si="8"/>
        <v>416829.83000000007</v>
      </c>
      <c r="U59" s="50">
        <v>329178</v>
      </c>
      <c r="V59" s="48">
        <f t="shared" si="9"/>
        <v>329178</v>
      </c>
      <c r="W59" s="48">
        <f t="shared" si="10"/>
        <v>746007.83000000007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52"/>
    </row>
    <row r="60" spans="1:34" s="55" customFormat="1" ht="12.5" x14ac:dyDescent="0.25">
      <c r="A60" s="46">
        <v>123</v>
      </c>
      <c r="B60" s="46" t="s">
        <v>77</v>
      </c>
      <c r="C60" s="46" t="b">
        <f t="shared" si="4"/>
        <v>1</v>
      </c>
      <c r="D60" s="46">
        <v>123</v>
      </c>
      <c r="E60" s="53" t="s">
        <v>77</v>
      </c>
      <c r="F60" s="47">
        <v>139.4333</v>
      </c>
      <c r="G60" s="47">
        <v>133</v>
      </c>
      <c r="H60" s="47">
        <f t="shared" si="5"/>
        <v>503625.78</v>
      </c>
      <c r="I60" s="47">
        <v>53.335299999999997</v>
      </c>
      <c r="J60" s="47">
        <v>34.22</v>
      </c>
      <c r="K60" s="47">
        <f t="shared" si="6"/>
        <v>64789.41</v>
      </c>
      <c r="L60" s="47">
        <v>19.431800000000003</v>
      </c>
      <c r="M60" s="48">
        <f t="shared" si="1"/>
        <v>39584.71</v>
      </c>
      <c r="N60" s="47">
        <v>1</v>
      </c>
      <c r="O60" s="47">
        <f t="shared" si="2"/>
        <v>740.87</v>
      </c>
      <c r="P60" s="47">
        <v>2.8010999999999999</v>
      </c>
      <c r="Q60" s="48">
        <f t="shared" si="7"/>
        <v>2075.25</v>
      </c>
      <c r="R60" s="47">
        <f t="shared" si="3"/>
        <v>610816.02</v>
      </c>
      <c r="S60" s="54">
        <v>243174</v>
      </c>
      <c r="T60" s="50">
        <f t="shared" si="8"/>
        <v>367642.02</v>
      </c>
      <c r="U60" s="50">
        <v>390811</v>
      </c>
      <c r="V60" s="48">
        <f t="shared" si="9"/>
        <v>390811</v>
      </c>
      <c r="W60" s="48">
        <f t="shared" si="10"/>
        <v>758453.02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52"/>
    </row>
    <row r="61" spans="1:34" s="55" customFormat="1" ht="12.5" x14ac:dyDescent="0.25">
      <c r="A61" s="46">
        <v>125</v>
      </c>
      <c r="B61" s="46" t="s">
        <v>78</v>
      </c>
      <c r="C61" s="46" t="b">
        <f t="shared" si="4"/>
        <v>1</v>
      </c>
      <c r="D61" s="46">
        <v>125</v>
      </c>
      <c r="E61" s="53" t="s">
        <v>78</v>
      </c>
      <c r="F61" s="47">
        <v>569.76480000000004</v>
      </c>
      <c r="G61" s="47">
        <v>540.92999999999995</v>
      </c>
      <c r="H61" s="47">
        <f t="shared" si="5"/>
        <v>2048317.99</v>
      </c>
      <c r="I61" s="47">
        <v>85.611699999999999</v>
      </c>
      <c r="J61" s="47">
        <v>61.72</v>
      </c>
      <c r="K61" s="47">
        <f t="shared" si="6"/>
        <v>116855.71</v>
      </c>
      <c r="L61" s="47">
        <v>132.53559999999999</v>
      </c>
      <c r="M61" s="48">
        <f t="shared" si="1"/>
        <v>269989.59999999998</v>
      </c>
      <c r="N61" s="47">
        <v>3</v>
      </c>
      <c r="O61" s="47">
        <f t="shared" si="2"/>
        <v>2222.61</v>
      </c>
      <c r="P61" s="47">
        <v>6</v>
      </c>
      <c r="Q61" s="48">
        <f t="shared" si="7"/>
        <v>4445.22</v>
      </c>
      <c r="R61" s="47">
        <f t="shared" si="3"/>
        <v>2441831.1300000004</v>
      </c>
      <c r="S61" s="54">
        <v>857991</v>
      </c>
      <c r="T61" s="50">
        <f t="shared" si="8"/>
        <v>1583840.1300000004</v>
      </c>
      <c r="U61" s="50">
        <v>1082128</v>
      </c>
      <c r="V61" s="48">
        <f t="shared" si="9"/>
        <v>1082128</v>
      </c>
      <c r="W61" s="48">
        <f t="shared" si="10"/>
        <v>2665968.1300000004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52"/>
    </row>
    <row r="62" spans="1:34" s="55" customFormat="1" ht="12.5" x14ac:dyDescent="0.25">
      <c r="A62" s="46">
        <v>127</v>
      </c>
      <c r="B62" s="46" t="s">
        <v>79</v>
      </c>
      <c r="C62" s="46" t="b">
        <f t="shared" si="4"/>
        <v>1</v>
      </c>
      <c r="D62" s="46">
        <v>127</v>
      </c>
      <c r="E62" s="53" t="s">
        <v>79</v>
      </c>
      <c r="F62" s="47">
        <v>677.62310000000002</v>
      </c>
      <c r="G62" s="47">
        <v>670</v>
      </c>
      <c r="H62" s="47">
        <f t="shared" si="5"/>
        <v>2537062.2000000002</v>
      </c>
      <c r="I62" s="47">
        <v>102.2714</v>
      </c>
      <c r="J62" s="47">
        <v>76.16</v>
      </c>
      <c r="K62" s="47">
        <f t="shared" si="6"/>
        <v>144195.25</v>
      </c>
      <c r="L62" s="47">
        <v>133.72480000000002</v>
      </c>
      <c r="M62" s="48">
        <f t="shared" si="1"/>
        <v>272412.13</v>
      </c>
      <c r="N62" s="47">
        <v>2</v>
      </c>
      <c r="O62" s="47">
        <f t="shared" si="2"/>
        <v>1481.74</v>
      </c>
      <c r="P62" s="47">
        <v>9</v>
      </c>
      <c r="Q62" s="48">
        <f t="shared" si="7"/>
        <v>6667.83</v>
      </c>
      <c r="R62" s="47">
        <f t="shared" si="3"/>
        <v>2961819.1500000004</v>
      </c>
      <c r="S62" s="54">
        <v>1172450</v>
      </c>
      <c r="T62" s="50">
        <f t="shared" si="8"/>
        <v>1789369.1500000004</v>
      </c>
      <c r="U62" s="50">
        <v>341247</v>
      </c>
      <c r="V62" s="48">
        <f t="shared" si="9"/>
        <v>341247</v>
      </c>
      <c r="W62" s="48">
        <f t="shared" si="10"/>
        <v>2130616.1500000004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52"/>
    </row>
    <row r="63" spans="1:34" s="55" customFormat="1" ht="12.5" x14ac:dyDescent="0.25">
      <c r="A63" s="55">
        <v>129</v>
      </c>
      <c r="B63" s="55" t="s">
        <v>80</v>
      </c>
      <c r="C63" s="55" t="b">
        <f t="shared" si="4"/>
        <v>1</v>
      </c>
      <c r="D63" s="55">
        <v>129</v>
      </c>
      <c r="E63" s="53" t="s">
        <v>80</v>
      </c>
      <c r="F63" s="47">
        <v>188.10589999999999</v>
      </c>
      <c r="G63" s="47">
        <v>193</v>
      </c>
      <c r="H63" s="47">
        <f t="shared" si="5"/>
        <v>730825.38</v>
      </c>
      <c r="I63" s="47">
        <v>77.945900000000009</v>
      </c>
      <c r="J63" s="47">
        <v>49.6</v>
      </c>
      <c r="K63" s="47">
        <f t="shared" si="6"/>
        <v>93908.67</v>
      </c>
      <c r="L63" s="47">
        <v>37.3371</v>
      </c>
      <c r="M63" s="48">
        <f t="shared" si="1"/>
        <v>76059.78</v>
      </c>
      <c r="N63" s="47">
        <v>0</v>
      </c>
      <c r="O63" s="47">
        <f t="shared" si="2"/>
        <v>0</v>
      </c>
      <c r="P63" s="47">
        <v>1</v>
      </c>
      <c r="Q63" s="48">
        <f t="shared" si="7"/>
        <v>740.87</v>
      </c>
      <c r="R63" s="47">
        <f t="shared" si="3"/>
        <v>901534.70000000007</v>
      </c>
      <c r="S63" s="54">
        <v>386111</v>
      </c>
      <c r="T63" s="50">
        <f t="shared" si="8"/>
        <v>515423.70000000007</v>
      </c>
      <c r="U63" s="50">
        <v>398400</v>
      </c>
      <c r="V63" s="48">
        <f t="shared" si="9"/>
        <v>398400</v>
      </c>
      <c r="W63" s="48">
        <f t="shared" si="10"/>
        <v>913823.70000000007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52"/>
    </row>
    <row r="64" spans="1:34" s="55" customFormat="1" ht="12.5" x14ac:dyDescent="0.25">
      <c r="A64" s="55">
        <v>131</v>
      </c>
      <c r="B64" s="55" t="s">
        <v>81</v>
      </c>
      <c r="C64" s="55" t="b">
        <f t="shared" si="4"/>
        <v>1</v>
      </c>
      <c r="D64" s="55">
        <v>131</v>
      </c>
      <c r="E64" s="53" t="s">
        <v>81</v>
      </c>
      <c r="F64" s="47">
        <v>4714.5587999999998</v>
      </c>
      <c r="G64" s="47">
        <v>4706</v>
      </c>
      <c r="H64" s="47">
        <f t="shared" si="5"/>
        <v>17820021.960000001</v>
      </c>
      <c r="I64" s="47">
        <v>1051.6100000000001</v>
      </c>
      <c r="J64" s="47">
        <v>904.12</v>
      </c>
      <c r="K64" s="47">
        <f t="shared" si="6"/>
        <v>1711788.48</v>
      </c>
      <c r="L64" s="47">
        <v>1015.7751</v>
      </c>
      <c r="M64" s="48">
        <f t="shared" si="1"/>
        <v>2069245.61</v>
      </c>
      <c r="N64" s="47">
        <v>40.400599999999997</v>
      </c>
      <c r="O64" s="47">
        <f t="shared" si="2"/>
        <v>29931.59</v>
      </c>
      <c r="P64" s="47">
        <v>66.633899999999997</v>
      </c>
      <c r="Q64" s="48">
        <f t="shared" si="7"/>
        <v>49367.06</v>
      </c>
      <c r="R64" s="47">
        <f t="shared" si="3"/>
        <v>21680354.699999999</v>
      </c>
      <c r="S64" s="54">
        <v>6617882</v>
      </c>
      <c r="T64" s="50">
        <f t="shared" si="8"/>
        <v>15062472.699999999</v>
      </c>
      <c r="U64" s="50">
        <v>8658713</v>
      </c>
      <c r="V64" s="48">
        <f t="shared" si="9"/>
        <v>8658713</v>
      </c>
      <c r="W64" s="48">
        <f t="shared" si="10"/>
        <v>23721185.699999999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52"/>
    </row>
    <row r="65" spans="1:34" s="55" customFormat="1" ht="12.5" x14ac:dyDescent="0.25">
      <c r="A65" s="55">
        <v>133</v>
      </c>
      <c r="B65" s="55" t="s">
        <v>82</v>
      </c>
      <c r="C65" s="55" t="b">
        <f t="shared" si="4"/>
        <v>1</v>
      </c>
      <c r="D65" s="55">
        <v>133</v>
      </c>
      <c r="E65" s="53" t="s">
        <v>82</v>
      </c>
      <c r="F65" s="47">
        <v>0</v>
      </c>
      <c r="G65" s="47">
        <v>0</v>
      </c>
      <c r="H65" s="47">
        <f t="shared" si="5"/>
        <v>0</v>
      </c>
      <c r="I65" s="47">
        <v>0</v>
      </c>
      <c r="J65" s="47">
        <v>0</v>
      </c>
      <c r="K65" s="47">
        <f t="shared" si="6"/>
        <v>0</v>
      </c>
      <c r="L65" s="47">
        <v>0</v>
      </c>
      <c r="M65" s="48">
        <f t="shared" si="1"/>
        <v>0</v>
      </c>
      <c r="N65" s="47">
        <v>0</v>
      </c>
      <c r="O65" s="47">
        <f t="shared" si="2"/>
        <v>0</v>
      </c>
      <c r="P65" s="47">
        <v>0</v>
      </c>
      <c r="Q65" s="48">
        <f t="shared" si="7"/>
        <v>0</v>
      </c>
      <c r="R65" s="47">
        <f t="shared" si="3"/>
        <v>0</v>
      </c>
      <c r="S65" s="54">
        <v>2047</v>
      </c>
      <c r="T65" s="50">
        <f t="shared" si="8"/>
        <v>0</v>
      </c>
      <c r="U65" s="50">
        <v>0</v>
      </c>
      <c r="V65" s="48">
        <f t="shared" si="9"/>
        <v>0</v>
      </c>
      <c r="W65" s="48">
        <f t="shared" si="10"/>
        <v>0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52"/>
    </row>
    <row r="66" spans="1:34" s="55" customFormat="1" ht="12.5" x14ac:dyDescent="0.25">
      <c r="A66" s="55">
        <v>134</v>
      </c>
      <c r="B66" s="55" t="s">
        <v>83</v>
      </c>
      <c r="C66" s="55" t="b">
        <f t="shared" si="4"/>
        <v>1</v>
      </c>
      <c r="D66" s="55">
        <v>134</v>
      </c>
      <c r="E66" s="53" t="s">
        <v>83</v>
      </c>
      <c r="F66" s="47">
        <v>0</v>
      </c>
      <c r="G66" s="47">
        <v>0</v>
      </c>
      <c r="H66" s="47">
        <f t="shared" si="5"/>
        <v>0</v>
      </c>
      <c r="I66" s="47">
        <v>0</v>
      </c>
      <c r="J66" s="47">
        <v>0</v>
      </c>
      <c r="K66" s="47">
        <f t="shared" si="6"/>
        <v>0</v>
      </c>
      <c r="L66" s="47">
        <v>0</v>
      </c>
      <c r="M66" s="48">
        <f t="shared" si="1"/>
        <v>0</v>
      </c>
      <c r="N66" s="47">
        <v>0</v>
      </c>
      <c r="O66" s="47">
        <f t="shared" si="2"/>
        <v>0</v>
      </c>
      <c r="P66" s="47">
        <v>0</v>
      </c>
      <c r="Q66" s="48">
        <f t="shared" si="7"/>
        <v>0</v>
      </c>
      <c r="R66" s="47">
        <f t="shared" si="3"/>
        <v>0</v>
      </c>
      <c r="S66" s="54">
        <v>16276</v>
      </c>
      <c r="T66" s="50">
        <f t="shared" si="8"/>
        <v>0</v>
      </c>
      <c r="U66" s="50">
        <v>8706</v>
      </c>
      <c r="V66" s="48">
        <f t="shared" si="9"/>
        <v>0</v>
      </c>
      <c r="W66" s="48">
        <f t="shared" si="10"/>
        <v>0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52"/>
    </row>
    <row r="67" spans="1:34" s="55" customFormat="1" ht="12.5" x14ac:dyDescent="0.25">
      <c r="A67" s="55">
        <v>139</v>
      </c>
      <c r="B67" s="55" t="s">
        <v>84</v>
      </c>
      <c r="C67" s="55" t="b">
        <f t="shared" si="4"/>
        <v>1</v>
      </c>
      <c r="D67" s="55">
        <v>139</v>
      </c>
      <c r="E67" s="53" t="s">
        <v>84</v>
      </c>
      <c r="F67" s="47">
        <v>31.218900000000001</v>
      </c>
      <c r="G67" s="47">
        <v>34</v>
      </c>
      <c r="H67" s="47">
        <f t="shared" si="5"/>
        <v>128746.44</v>
      </c>
      <c r="I67" s="47">
        <v>15.1844</v>
      </c>
      <c r="J67" s="47">
        <v>20.61</v>
      </c>
      <c r="K67" s="47">
        <f t="shared" si="6"/>
        <v>39021.33</v>
      </c>
      <c r="L67" s="47">
        <v>8</v>
      </c>
      <c r="M67" s="48">
        <f t="shared" si="1"/>
        <v>16296.88</v>
      </c>
      <c r="N67" s="47">
        <v>0</v>
      </c>
      <c r="O67" s="47">
        <f t="shared" si="2"/>
        <v>0</v>
      </c>
      <c r="P67" s="47">
        <v>0</v>
      </c>
      <c r="Q67" s="48">
        <f t="shared" si="7"/>
        <v>0</v>
      </c>
      <c r="R67" s="47">
        <f t="shared" si="3"/>
        <v>184064.65000000002</v>
      </c>
      <c r="S67" s="54">
        <v>78856</v>
      </c>
      <c r="T67" s="50">
        <f t="shared" si="8"/>
        <v>105208.65000000002</v>
      </c>
      <c r="U67" s="50">
        <v>180839</v>
      </c>
      <c r="V67" s="48">
        <f t="shared" si="9"/>
        <v>180839</v>
      </c>
      <c r="W67" s="48">
        <f t="shared" si="10"/>
        <v>286047.65000000002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52"/>
    </row>
    <row r="68" spans="1:34" s="55" customFormat="1" ht="12.5" x14ac:dyDescent="0.25">
      <c r="A68" s="55">
        <v>141</v>
      </c>
      <c r="B68" s="55" t="s">
        <v>85</v>
      </c>
      <c r="C68" s="55" t="b">
        <f t="shared" si="4"/>
        <v>1</v>
      </c>
      <c r="D68" s="55">
        <v>141</v>
      </c>
      <c r="E68" s="53" t="s">
        <v>85</v>
      </c>
      <c r="F68" s="47">
        <v>3680.0771</v>
      </c>
      <c r="G68" s="47">
        <v>3530</v>
      </c>
      <c r="H68" s="47">
        <f t="shared" si="5"/>
        <v>13366909.800000001</v>
      </c>
      <c r="I68" s="47">
        <v>1044.307</v>
      </c>
      <c r="J68" s="47">
        <v>939.37</v>
      </c>
      <c r="K68" s="47">
        <f t="shared" si="6"/>
        <v>1778528.01</v>
      </c>
      <c r="L68" s="47">
        <v>727.38969999999995</v>
      </c>
      <c r="M68" s="48">
        <f t="shared" si="1"/>
        <v>1481772.83</v>
      </c>
      <c r="N68" s="47">
        <v>108.08240000000001</v>
      </c>
      <c r="O68" s="47">
        <f t="shared" si="2"/>
        <v>80075.009999999995</v>
      </c>
      <c r="P68" s="47">
        <v>57.570599999999999</v>
      </c>
      <c r="Q68" s="48">
        <f t="shared" si="7"/>
        <v>42652.33</v>
      </c>
      <c r="R68" s="47">
        <f t="shared" si="3"/>
        <v>16749937.98</v>
      </c>
      <c r="S68" s="54">
        <v>7093652</v>
      </c>
      <c r="T68" s="50">
        <f t="shared" si="8"/>
        <v>9656285.9800000004</v>
      </c>
      <c r="U68" s="50">
        <v>0</v>
      </c>
      <c r="V68" s="48">
        <f t="shared" si="9"/>
        <v>0</v>
      </c>
      <c r="W68" s="48">
        <f t="shared" si="10"/>
        <v>9656285.9800000004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52"/>
    </row>
    <row r="69" spans="1:34" s="55" customFormat="1" ht="12.5" x14ac:dyDescent="0.25">
      <c r="A69" s="55">
        <v>143</v>
      </c>
      <c r="B69" s="55" t="s">
        <v>86</v>
      </c>
      <c r="C69" s="55" t="b">
        <f t="shared" si="4"/>
        <v>1</v>
      </c>
      <c r="D69" s="55">
        <v>143</v>
      </c>
      <c r="E69" s="55" t="s">
        <v>86</v>
      </c>
      <c r="F69" s="47">
        <v>133.18009999999998</v>
      </c>
      <c r="G69" s="47">
        <v>121.51</v>
      </c>
      <c r="H69" s="47">
        <f t="shared" si="5"/>
        <v>460117.06</v>
      </c>
      <c r="I69" s="47">
        <v>31.752300000000002</v>
      </c>
      <c r="J69" s="47">
        <v>24.81</v>
      </c>
      <c r="K69" s="47">
        <f t="shared" si="6"/>
        <v>46973.27</v>
      </c>
      <c r="L69" s="47">
        <v>18.584399999999999</v>
      </c>
      <c r="M69" s="4">
        <f t="shared" si="1"/>
        <v>37858.47</v>
      </c>
      <c r="N69" s="47">
        <v>0</v>
      </c>
      <c r="O69" s="47">
        <f t="shared" si="2"/>
        <v>0</v>
      </c>
      <c r="P69" s="47">
        <v>4</v>
      </c>
      <c r="Q69" s="48">
        <f t="shared" si="7"/>
        <v>2963.48</v>
      </c>
      <c r="R69" s="4">
        <f t="shared" si="3"/>
        <v>547912.28</v>
      </c>
      <c r="S69" s="54">
        <v>481786</v>
      </c>
      <c r="T69" s="50">
        <f t="shared" si="8"/>
        <v>66126.280000000028</v>
      </c>
      <c r="U69" s="47">
        <v>14881</v>
      </c>
      <c r="V69" s="48">
        <f t="shared" si="9"/>
        <v>14881</v>
      </c>
      <c r="W69" s="48">
        <f t="shared" si="10"/>
        <v>81007.280000000028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52"/>
    </row>
    <row r="70" spans="1:34" s="55" customFormat="1" ht="12.5" x14ac:dyDescent="0.25">
      <c r="A70" s="55">
        <v>147</v>
      </c>
      <c r="B70" s="55" t="s">
        <v>87</v>
      </c>
      <c r="C70" s="55" t="b">
        <f t="shared" si="4"/>
        <v>1</v>
      </c>
      <c r="D70" s="55">
        <v>147</v>
      </c>
      <c r="E70" s="53" t="s">
        <v>87</v>
      </c>
      <c r="F70" s="47">
        <v>22.216699999999999</v>
      </c>
      <c r="G70" s="47">
        <v>22.22</v>
      </c>
      <c r="H70" s="47">
        <f t="shared" si="5"/>
        <v>84139.59</v>
      </c>
      <c r="I70" s="47">
        <v>7.2167000000000003</v>
      </c>
      <c r="J70" s="47">
        <v>4.51</v>
      </c>
      <c r="K70" s="47">
        <f t="shared" si="6"/>
        <v>8538.8700000000008</v>
      </c>
      <c r="L70" s="47">
        <v>3</v>
      </c>
      <c r="M70" s="48">
        <f t="shared" si="1"/>
        <v>6111.33</v>
      </c>
      <c r="N70" s="47">
        <v>0</v>
      </c>
      <c r="O70" s="47">
        <f t="shared" si="2"/>
        <v>0</v>
      </c>
      <c r="P70" s="47">
        <v>0</v>
      </c>
      <c r="Q70" s="48">
        <f t="shared" si="7"/>
        <v>0</v>
      </c>
      <c r="R70" s="47">
        <f t="shared" si="3"/>
        <v>98789.79</v>
      </c>
      <c r="S70" s="54">
        <v>63365</v>
      </c>
      <c r="T70" s="50">
        <f t="shared" si="8"/>
        <v>35424.789999999994</v>
      </c>
      <c r="U70" s="50">
        <v>50888</v>
      </c>
      <c r="V70" s="48">
        <f t="shared" si="9"/>
        <v>50888</v>
      </c>
      <c r="W70" s="48">
        <f t="shared" si="10"/>
        <v>86312.79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52"/>
    </row>
    <row r="71" spans="1:34" s="55" customFormat="1" ht="12.5" x14ac:dyDescent="0.25">
      <c r="A71" s="55">
        <v>149</v>
      </c>
      <c r="B71" s="55" t="s">
        <v>88</v>
      </c>
      <c r="C71" s="55" t="b">
        <f t="shared" si="4"/>
        <v>1</v>
      </c>
      <c r="D71" s="55">
        <v>149</v>
      </c>
      <c r="E71" s="53" t="s">
        <v>88</v>
      </c>
      <c r="F71" s="47">
        <v>455.43220000000002</v>
      </c>
      <c r="G71" s="47">
        <v>454</v>
      </c>
      <c r="H71" s="47">
        <f t="shared" si="5"/>
        <v>1719143.64</v>
      </c>
      <c r="I71" s="47">
        <v>29.2333</v>
      </c>
      <c r="J71" s="47">
        <v>25.2</v>
      </c>
      <c r="K71" s="47">
        <f t="shared" si="6"/>
        <v>47711.66</v>
      </c>
      <c r="L71" s="47">
        <v>91.406300000000002</v>
      </c>
      <c r="M71" s="48">
        <f t="shared" si="1"/>
        <v>186204.69</v>
      </c>
      <c r="N71" s="47">
        <v>0</v>
      </c>
      <c r="O71" s="47">
        <f t="shared" si="2"/>
        <v>0</v>
      </c>
      <c r="P71" s="47">
        <v>4</v>
      </c>
      <c r="Q71" s="48">
        <f t="shared" si="7"/>
        <v>2963.48</v>
      </c>
      <c r="R71" s="47">
        <f t="shared" si="3"/>
        <v>1956023.4699999997</v>
      </c>
      <c r="S71" s="54">
        <v>723069</v>
      </c>
      <c r="T71" s="50">
        <f t="shared" si="8"/>
        <v>1232954.4699999997</v>
      </c>
      <c r="U71" s="50">
        <v>0</v>
      </c>
      <c r="V71" s="48">
        <f t="shared" si="9"/>
        <v>0</v>
      </c>
      <c r="W71" s="48">
        <f t="shared" si="10"/>
        <v>1232954.4699999997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52"/>
    </row>
    <row r="72" spans="1:34" s="55" customFormat="1" ht="12.5" x14ac:dyDescent="0.25">
      <c r="A72" s="55">
        <v>151</v>
      </c>
      <c r="B72" s="55" t="s">
        <v>89</v>
      </c>
      <c r="C72" s="55" t="b">
        <f t="shared" si="4"/>
        <v>1</v>
      </c>
      <c r="D72" s="55">
        <v>151</v>
      </c>
      <c r="E72" s="53" t="s">
        <v>89</v>
      </c>
      <c r="F72" s="47">
        <v>928.93909999999994</v>
      </c>
      <c r="G72" s="47">
        <v>900.1</v>
      </c>
      <c r="H72" s="47">
        <f t="shared" si="5"/>
        <v>3408372.67</v>
      </c>
      <c r="I72" s="47">
        <v>51.572200000000002</v>
      </c>
      <c r="J72" s="47">
        <v>51.57</v>
      </c>
      <c r="K72" s="47">
        <f t="shared" si="6"/>
        <v>97638.51</v>
      </c>
      <c r="L72" s="47">
        <v>123.8647</v>
      </c>
      <c r="M72" s="48">
        <f t="shared" si="1"/>
        <v>252326.02</v>
      </c>
      <c r="N72" s="47">
        <v>15.0059</v>
      </c>
      <c r="O72" s="47">
        <f t="shared" si="2"/>
        <v>11117.42</v>
      </c>
      <c r="P72" s="47">
        <v>10.235300000000001</v>
      </c>
      <c r="Q72" s="48">
        <f t="shared" si="7"/>
        <v>7583.03</v>
      </c>
      <c r="R72" s="47">
        <f t="shared" si="3"/>
        <v>3777037.6499999994</v>
      </c>
      <c r="S72" s="54">
        <v>2316107</v>
      </c>
      <c r="T72" s="50">
        <f t="shared" si="8"/>
        <v>1460930.6499999994</v>
      </c>
      <c r="U72" s="50">
        <v>12435</v>
      </c>
      <c r="V72" s="48">
        <f t="shared" si="9"/>
        <v>12435</v>
      </c>
      <c r="W72" s="48">
        <f t="shared" si="10"/>
        <v>1473365.6499999994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52"/>
    </row>
    <row r="73" spans="1:34" s="55" customFormat="1" ht="12.5" x14ac:dyDescent="0.25">
      <c r="A73" s="55">
        <v>153</v>
      </c>
      <c r="B73" s="55" t="s">
        <v>90</v>
      </c>
      <c r="C73" s="55" t="b">
        <f t="shared" si="4"/>
        <v>1</v>
      </c>
      <c r="D73" s="55">
        <v>153</v>
      </c>
      <c r="E73" s="53" t="s">
        <v>90</v>
      </c>
      <c r="F73" s="47">
        <v>345.96109999999999</v>
      </c>
      <c r="G73" s="47">
        <v>317.05</v>
      </c>
      <c r="H73" s="47">
        <f t="shared" si="5"/>
        <v>1200560.55</v>
      </c>
      <c r="I73" s="47">
        <v>25.866700000000002</v>
      </c>
      <c r="J73" s="47">
        <v>16.55</v>
      </c>
      <c r="K73" s="47">
        <f t="shared" si="6"/>
        <v>31334.45</v>
      </c>
      <c r="L73" s="47">
        <v>46.6389</v>
      </c>
      <c r="M73" s="48">
        <f t="shared" ref="M73:M136" si="11">ROUND(L73*$M$6,2)</f>
        <v>95008.57</v>
      </c>
      <c r="N73" s="47">
        <v>1</v>
      </c>
      <c r="O73" s="47">
        <f t="shared" ref="O73:O136" si="12">ROUND(N73*$O$6,2)</f>
        <v>740.87</v>
      </c>
      <c r="P73" s="47">
        <v>6</v>
      </c>
      <c r="Q73" s="48">
        <f t="shared" si="7"/>
        <v>4445.22</v>
      </c>
      <c r="R73" s="47">
        <f t="shared" ref="R73:R136" si="13">H73+K73+M73+O73+Q73</f>
        <v>1332089.6600000001</v>
      </c>
      <c r="S73" s="54">
        <v>692796</v>
      </c>
      <c r="T73" s="50">
        <f t="shared" si="8"/>
        <v>639293.66000000015</v>
      </c>
      <c r="U73" s="50">
        <v>0</v>
      </c>
      <c r="V73" s="48">
        <f t="shared" si="9"/>
        <v>0</v>
      </c>
      <c r="W73" s="48">
        <f t="shared" si="10"/>
        <v>639293.66000000015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52"/>
    </row>
    <row r="74" spans="1:34" s="55" customFormat="1" ht="12.5" x14ac:dyDescent="0.25">
      <c r="A74" s="55">
        <v>155</v>
      </c>
      <c r="B74" s="55" t="s">
        <v>91</v>
      </c>
      <c r="C74" s="55" t="b">
        <f t="shared" ref="C74:C137" si="14">B74=E74</f>
        <v>1</v>
      </c>
      <c r="D74" s="55">
        <v>155</v>
      </c>
      <c r="E74" s="53" t="s">
        <v>91</v>
      </c>
      <c r="F74" s="47">
        <v>27</v>
      </c>
      <c r="G74" s="47">
        <v>26</v>
      </c>
      <c r="H74" s="47">
        <f t="shared" ref="H74:H137" si="15">ROUND(G74*H$6,2)</f>
        <v>98453.16</v>
      </c>
      <c r="I74" s="47">
        <v>6</v>
      </c>
      <c r="J74" s="47">
        <v>6</v>
      </c>
      <c r="K74" s="47">
        <f t="shared" ref="K74:K137" si="16">ROUND(J74*$K$6,2)</f>
        <v>11359.92</v>
      </c>
      <c r="L74" s="47">
        <v>4</v>
      </c>
      <c r="M74" s="48">
        <f t="shared" si="11"/>
        <v>8148.44</v>
      </c>
      <c r="N74" s="47">
        <v>0</v>
      </c>
      <c r="O74" s="47">
        <f t="shared" si="12"/>
        <v>0</v>
      </c>
      <c r="P74" s="47">
        <v>0</v>
      </c>
      <c r="Q74" s="48">
        <f t="shared" ref="Q74:Q137" si="17">ROUND(P74*$Q$6,2)</f>
        <v>0</v>
      </c>
      <c r="R74" s="47">
        <f t="shared" si="13"/>
        <v>117961.52</v>
      </c>
      <c r="S74" s="54">
        <v>137664</v>
      </c>
      <c r="T74" s="50">
        <f t="shared" ref="T74:T137" si="18">IF(R74&gt;S74,R74-S74,0)</f>
        <v>0</v>
      </c>
      <c r="U74" s="50">
        <v>0</v>
      </c>
      <c r="V74" s="48">
        <f t="shared" ref="V74:V137" si="19">IF(OR(F74=0,S74&gt;R74),0,ROUND(U74*$V$6,2))</f>
        <v>0</v>
      </c>
      <c r="W74" s="48">
        <f t="shared" ref="W74:W137" si="20">T74+V74</f>
        <v>0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52"/>
    </row>
    <row r="75" spans="1:34" s="55" customFormat="1" ht="12.5" x14ac:dyDescent="0.25">
      <c r="A75" s="55">
        <v>159</v>
      </c>
      <c r="B75" s="55" t="s">
        <v>92</v>
      </c>
      <c r="C75" s="55" t="b">
        <f t="shared" si="14"/>
        <v>1</v>
      </c>
      <c r="D75" s="55">
        <v>159</v>
      </c>
      <c r="E75" s="53" t="s">
        <v>92</v>
      </c>
      <c r="F75" s="47">
        <v>26.5945</v>
      </c>
      <c r="G75" s="47">
        <v>26</v>
      </c>
      <c r="H75" s="47">
        <f t="shared" si="15"/>
        <v>98453.16</v>
      </c>
      <c r="I75" s="47">
        <v>5.7055999999999996</v>
      </c>
      <c r="J75" s="47">
        <v>4.5599999999999996</v>
      </c>
      <c r="K75" s="47">
        <f t="shared" si="16"/>
        <v>8633.5400000000009</v>
      </c>
      <c r="L75" s="47">
        <v>4.7055999999999996</v>
      </c>
      <c r="M75" s="48">
        <f t="shared" si="11"/>
        <v>9585.82</v>
      </c>
      <c r="N75" s="47">
        <v>0</v>
      </c>
      <c r="O75" s="47">
        <f t="shared" si="12"/>
        <v>0</v>
      </c>
      <c r="P75" s="47">
        <v>0</v>
      </c>
      <c r="Q75" s="48">
        <f t="shared" si="17"/>
        <v>0</v>
      </c>
      <c r="R75" s="47">
        <f t="shared" si="13"/>
        <v>116672.52000000002</v>
      </c>
      <c r="S75" s="54">
        <v>206754</v>
      </c>
      <c r="T75" s="50">
        <f t="shared" si="18"/>
        <v>0</v>
      </c>
      <c r="U75" s="50">
        <v>0</v>
      </c>
      <c r="V75" s="48">
        <f t="shared" si="19"/>
        <v>0</v>
      </c>
      <c r="W75" s="48">
        <f t="shared" si="20"/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52"/>
    </row>
    <row r="76" spans="1:34" s="55" customFormat="1" ht="12.5" x14ac:dyDescent="0.25">
      <c r="A76" s="55">
        <v>161</v>
      </c>
      <c r="B76" s="55" t="s">
        <v>93</v>
      </c>
      <c r="C76" s="55" t="b">
        <f t="shared" si="14"/>
        <v>1</v>
      </c>
      <c r="D76" s="55">
        <v>161</v>
      </c>
      <c r="E76" s="53" t="s">
        <v>93</v>
      </c>
      <c r="F76" s="47">
        <v>192.12520000000001</v>
      </c>
      <c r="G76" s="47">
        <v>189</v>
      </c>
      <c r="H76" s="47">
        <f t="shared" si="15"/>
        <v>715678.74</v>
      </c>
      <c r="I76" s="47">
        <v>109.66240000000001</v>
      </c>
      <c r="J76" s="47">
        <v>89.54</v>
      </c>
      <c r="K76" s="47">
        <f t="shared" si="16"/>
        <v>169527.87</v>
      </c>
      <c r="L76" s="47">
        <v>25.482099999999999</v>
      </c>
      <c r="M76" s="48">
        <f t="shared" si="11"/>
        <v>51909.84</v>
      </c>
      <c r="N76" s="47">
        <v>1</v>
      </c>
      <c r="O76" s="47">
        <f t="shared" si="12"/>
        <v>740.87</v>
      </c>
      <c r="P76" s="47">
        <v>2</v>
      </c>
      <c r="Q76" s="48">
        <f t="shared" si="17"/>
        <v>1481.74</v>
      </c>
      <c r="R76" s="47">
        <f t="shared" si="13"/>
        <v>939339.05999999994</v>
      </c>
      <c r="S76" s="54">
        <v>351838</v>
      </c>
      <c r="T76" s="50">
        <f t="shared" si="18"/>
        <v>587501.05999999994</v>
      </c>
      <c r="U76" s="50">
        <v>323629</v>
      </c>
      <c r="V76" s="48">
        <f t="shared" si="19"/>
        <v>323629</v>
      </c>
      <c r="W76" s="48">
        <f t="shared" si="20"/>
        <v>911130.05999999994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52"/>
    </row>
    <row r="77" spans="1:34" s="55" customFormat="1" ht="12.5" x14ac:dyDescent="0.25">
      <c r="A77" s="55">
        <v>162</v>
      </c>
      <c r="B77" s="55" t="s">
        <v>94</v>
      </c>
      <c r="C77" s="55" t="b">
        <f t="shared" si="14"/>
        <v>1</v>
      </c>
      <c r="D77" s="55">
        <v>162</v>
      </c>
      <c r="E77" s="53" t="s">
        <v>94</v>
      </c>
      <c r="F77" s="47">
        <v>10</v>
      </c>
      <c r="G77" s="47">
        <v>10</v>
      </c>
      <c r="H77" s="47">
        <f t="shared" si="15"/>
        <v>37866.6</v>
      </c>
      <c r="I77" s="47">
        <v>6</v>
      </c>
      <c r="J77" s="47">
        <v>6</v>
      </c>
      <c r="K77" s="47">
        <f t="shared" si="16"/>
        <v>11359.92</v>
      </c>
      <c r="L77" s="47">
        <v>1</v>
      </c>
      <c r="M77" s="48">
        <f t="shared" si="11"/>
        <v>2037.11</v>
      </c>
      <c r="N77" s="47">
        <v>0</v>
      </c>
      <c r="O77" s="47">
        <f t="shared" si="12"/>
        <v>0</v>
      </c>
      <c r="P77" s="47">
        <v>0</v>
      </c>
      <c r="Q77" s="48">
        <f t="shared" si="17"/>
        <v>0</v>
      </c>
      <c r="R77" s="47">
        <f t="shared" si="13"/>
        <v>51263.63</v>
      </c>
      <c r="S77" s="54">
        <v>30870</v>
      </c>
      <c r="T77" s="50">
        <f t="shared" si="18"/>
        <v>20393.629999999997</v>
      </c>
      <c r="U77" s="50">
        <v>0</v>
      </c>
      <c r="V77" s="48">
        <f t="shared" si="19"/>
        <v>0</v>
      </c>
      <c r="W77" s="48">
        <f t="shared" si="20"/>
        <v>20393.629999999997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52"/>
    </row>
    <row r="78" spans="1:34" s="55" customFormat="1" ht="12.5" x14ac:dyDescent="0.25">
      <c r="A78" s="55">
        <v>163</v>
      </c>
      <c r="B78" s="55" t="s">
        <v>95</v>
      </c>
      <c r="C78" s="55" t="b">
        <f t="shared" si="14"/>
        <v>1</v>
      </c>
      <c r="D78" s="55">
        <v>163</v>
      </c>
      <c r="E78" s="53" t="s">
        <v>95</v>
      </c>
      <c r="F78" s="47">
        <v>430.33</v>
      </c>
      <c r="G78" s="47">
        <v>416</v>
      </c>
      <c r="H78" s="47">
        <f t="shared" si="15"/>
        <v>1575250.56</v>
      </c>
      <c r="I78" s="47">
        <v>119.9375</v>
      </c>
      <c r="J78" s="47">
        <v>115.97</v>
      </c>
      <c r="K78" s="47">
        <f t="shared" si="16"/>
        <v>219568.32</v>
      </c>
      <c r="L78" s="47">
        <v>101.4783</v>
      </c>
      <c r="M78" s="48">
        <f t="shared" si="11"/>
        <v>206722.46</v>
      </c>
      <c r="N78" s="47">
        <v>7.7485999999999997</v>
      </c>
      <c r="O78" s="47">
        <f t="shared" si="12"/>
        <v>5740.71</v>
      </c>
      <c r="P78" s="47">
        <v>5.3407999999999998</v>
      </c>
      <c r="Q78" s="48">
        <f t="shared" si="17"/>
        <v>3956.84</v>
      </c>
      <c r="R78" s="47">
        <f t="shared" si="13"/>
        <v>2011238.8900000001</v>
      </c>
      <c r="S78" s="54">
        <v>1129811</v>
      </c>
      <c r="T78" s="50">
        <f t="shared" si="18"/>
        <v>881427.89000000013</v>
      </c>
      <c r="U78" s="50">
        <v>58733</v>
      </c>
      <c r="V78" s="48">
        <f t="shared" si="19"/>
        <v>58733</v>
      </c>
      <c r="W78" s="48">
        <f t="shared" si="20"/>
        <v>940160.89000000013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52"/>
    </row>
    <row r="79" spans="1:34" s="55" customFormat="1" ht="12.5" x14ac:dyDescent="0.25">
      <c r="A79" s="55">
        <v>165</v>
      </c>
      <c r="B79" s="55" t="s">
        <v>96</v>
      </c>
      <c r="C79" s="55" t="b">
        <f t="shared" si="14"/>
        <v>1</v>
      </c>
      <c r="D79" s="55">
        <v>165</v>
      </c>
      <c r="E79" s="53" t="s">
        <v>96</v>
      </c>
      <c r="F79" s="47">
        <v>889.76179999999999</v>
      </c>
      <c r="G79" s="47">
        <v>866.82</v>
      </c>
      <c r="H79" s="47">
        <f t="shared" si="15"/>
        <v>3282352.62</v>
      </c>
      <c r="I79" s="47">
        <v>174.81810000000002</v>
      </c>
      <c r="J79" s="47">
        <v>168.79</v>
      </c>
      <c r="K79" s="47">
        <f t="shared" si="16"/>
        <v>319573.48</v>
      </c>
      <c r="L79" s="47">
        <v>147.58930000000001</v>
      </c>
      <c r="M79" s="48">
        <f t="shared" si="11"/>
        <v>300655.64</v>
      </c>
      <c r="N79" s="47">
        <v>7</v>
      </c>
      <c r="O79" s="47">
        <f t="shared" si="12"/>
        <v>5186.09</v>
      </c>
      <c r="P79" s="47">
        <v>21</v>
      </c>
      <c r="Q79" s="48">
        <f t="shared" si="17"/>
        <v>15558.27</v>
      </c>
      <c r="R79" s="47">
        <f t="shared" si="13"/>
        <v>3923326.1</v>
      </c>
      <c r="S79" s="54">
        <v>1734144</v>
      </c>
      <c r="T79" s="50">
        <f t="shared" si="18"/>
        <v>2189182.1</v>
      </c>
      <c r="U79" s="50">
        <v>866394</v>
      </c>
      <c r="V79" s="48">
        <f t="shared" si="19"/>
        <v>866394</v>
      </c>
      <c r="W79" s="48">
        <f t="shared" si="20"/>
        <v>3055576.1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52"/>
    </row>
    <row r="80" spans="1:34" s="55" customFormat="1" ht="12.5" x14ac:dyDescent="0.25">
      <c r="A80" s="55">
        <v>167</v>
      </c>
      <c r="B80" s="55" t="s">
        <v>97</v>
      </c>
      <c r="C80" s="55" t="b">
        <f t="shared" si="14"/>
        <v>1</v>
      </c>
      <c r="D80" s="55">
        <v>167</v>
      </c>
      <c r="E80" s="53" t="s">
        <v>97</v>
      </c>
      <c r="F80" s="47">
        <v>559.67909999999995</v>
      </c>
      <c r="G80" s="47">
        <v>526.76</v>
      </c>
      <c r="H80" s="47">
        <f t="shared" si="15"/>
        <v>1994661.02</v>
      </c>
      <c r="I80" s="47">
        <v>98.282799999999995</v>
      </c>
      <c r="J80" s="47">
        <v>99.26</v>
      </c>
      <c r="K80" s="47">
        <f t="shared" si="16"/>
        <v>187930.94</v>
      </c>
      <c r="L80" s="47">
        <v>83.232500000000002</v>
      </c>
      <c r="M80" s="48">
        <f t="shared" si="11"/>
        <v>169553.76</v>
      </c>
      <c r="N80" s="47">
        <v>0.27750000000000002</v>
      </c>
      <c r="O80" s="47">
        <f t="shared" si="12"/>
        <v>205.59</v>
      </c>
      <c r="P80" s="47">
        <v>7</v>
      </c>
      <c r="Q80" s="48">
        <f t="shared" si="17"/>
        <v>5186.09</v>
      </c>
      <c r="R80" s="47">
        <f t="shared" si="13"/>
        <v>2357537.3999999994</v>
      </c>
      <c r="S80" s="54">
        <v>924943</v>
      </c>
      <c r="T80" s="50">
        <f t="shared" si="18"/>
        <v>1432594.3999999994</v>
      </c>
      <c r="U80" s="50">
        <v>955543</v>
      </c>
      <c r="V80" s="48">
        <f t="shared" si="19"/>
        <v>955543</v>
      </c>
      <c r="W80" s="48">
        <f t="shared" si="20"/>
        <v>2388137.3999999994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52"/>
    </row>
    <row r="81" spans="1:34" s="55" customFormat="1" ht="12.5" x14ac:dyDescent="0.25">
      <c r="A81" s="55">
        <v>171</v>
      </c>
      <c r="B81" s="55" t="s">
        <v>98</v>
      </c>
      <c r="C81" s="55" t="b">
        <f t="shared" si="14"/>
        <v>1</v>
      </c>
      <c r="D81" s="55">
        <v>171</v>
      </c>
      <c r="E81" s="53" t="s">
        <v>98</v>
      </c>
      <c r="F81" s="47">
        <v>17</v>
      </c>
      <c r="G81" s="47">
        <v>17</v>
      </c>
      <c r="H81" s="47">
        <f t="shared" si="15"/>
        <v>64373.22</v>
      </c>
      <c r="I81" s="47">
        <v>3</v>
      </c>
      <c r="J81" s="47">
        <v>4</v>
      </c>
      <c r="K81" s="47">
        <f t="shared" si="16"/>
        <v>7573.28</v>
      </c>
      <c r="L81" s="47">
        <v>0</v>
      </c>
      <c r="M81" s="48">
        <f t="shared" si="11"/>
        <v>0</v>
      </c>
      <c r="N81" s="47">
        <v>0</v>
      </c>
      <c r="O81" s="47">
        <f t="shared" si="12"/>
        <v>0</v>
      </c>
      <c r="P81" s="47">
        <v>1</v>
      </c>
      <c r="Q81" s="48">
        <f t="shared" si="17"/>
        <v>740.87</v>
      </c>
      <c r="R81" s="47">
        <f t="shared" si="13"/>
        <v>72687.37</v>
      </c>
      <c r="S81" s="54">
        <v>145440</v>
      </c>
      <c r="T81" s="50">
        <f t="shared" si="18"/>
        <v>0</v>
      </c>
      <c r="U81" s="50">
        <v>14426</v>
      </c>
      <c r="V81" s="48">
        <f t="shared" si="19"/>
        <v>0</v>
      </c>
      <c r="W81" s="48">
        <f t="shared" si="20"/>
        <v>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52"/>
    </row>
    <row r="82" spans="1:34" s="55" customFormat="1" ht="12.5" x14ac:dyDescent="0.25">
      <c r="A82" s="55">
        <v>173</v>
      </c>
      <c r="B82" s="55" t="s">
        <v>99</v>
      </c>
      <c r="C82" s="55" t="b">
        <f t="shared" si="14"/>
        <v>1</v>
      </c>
      <c r="D82" s="55">
        <v>173</v>
      </c>
      <c r="E82" s="53" t="s">
        <v>99</v>
      </c>
      <c r="F82" s="47">
        <v>2027.6073999999999</v>
      </c>
      <c r="G82" s="47">
        <v>1922</v>
      </c>
      <c r="H82" s="47">
        <f t="shared" si="15"/>
        <v>7277960.5199999996</v>
      </c>
      <c r="I82" s="47">
        <v>263.74090000000001</v>
      </c>
      <c r="J82" s="47">
        <v>154.85</v>
      </c>
      <c r="K82" s="47">
        <f t="shared" si="16"/>
        <v>293180.59999999998</v>
      </c>
      <c r="L82" s="47">
        <v>295.34589999999997</v>
      </c>
      <c r="M82" s="48">
        <f t="shared" si="11"/>
        <v>601652.09</v>
      </c>
      <c r="N82" s="47">
        <v>25.822199999999999</v>
      </c>
      <c r="O82" s="47">
        <f t="shared" si="12"/>
        <v>19130.89</v>
      </c>
      <c r="P82" s="47">
        <v>26.5444</v>
      </c>
      <c r="Q82" s="48">
        <f t="shared" si="17"/>
        <v>19665.95</v>
      </c>
      <c r="R82" s="47">
        <f t="shared" si="13"/>
        <v>8211590.0499999989</v>
      </c>
      <c r="S82" s="54">
        <v>4333654</v>
      </c>
      <c r="T82" s="50">
        <f t="shared" si="18"/>
        <v>3877936.0499999989</v>
      </c>
      <c r="U82" s="50">
        <v>0</v>
      </c>
      <c r="V82" s="48">
        <f t="shared" si="19"/>
        <v>0</v>
      </c>
      <c r="W82" s="48">
        <f t="shared" si="20"/>
        <v>3877936.0499999989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52"/>
    </row>
    <row r="83" spans="1:34" s="55" customFormat="1" ht="12.5" x14ac:dyDescent="0.25">
      <c r="A83" s="55">
        <v>175</v>
      </c>
      <c r="B83" s="55" t="s">
        <v>100</v>
      </c>
      <c r="C83" s="55" t="b">
        <f t="shared" si="14"/>
        <v>1</v>
      </c>
      <c r="D83" s="55">
        <v>175</v>
      </c>
      <c r="E83" s="53" t="s">
        <v>100</v>
      </c>
      <c r="F83" s="47">
        <v>790.44380000000001</v>
      </c>
      <c r="G83" s="47">
        <v>755.6</v>
      </c>
      <c r="H83" s="47">
        <f t="shared" si="15"/>
        <v>2861200.3</v>
      </c>
      <c r="I83" s="47">
        <v>413.97130000000004</v>
      </c>
      <c r="J83" s="47">
        <v>257.49</v>
      </c>
      <c r="K83" s="47">
        <f t="shared" si="16"/>
        <v>487510.97</v>
      </c>
      <c r="L83" s="47">
        <v>172.10140000000001</v>
      </c>
      <c r="M83" s="48">
        <f t="shared" si="11"/>
        <v>350589.48</v>
      </c>
      <c r="N83" s="47">
        <v>2</v>
      </c>
      <c r="O83" s="47">
        <f t="shared" si="12"/>
        <v>1481.74</v>
      </c>
      <c r="P83" s="47">
        <v>9</v>
      </c>
      <c r="Q83" s="48">
        <f t="shared" si="17"/>
        <v>6667.83</v>
      </c>
      <c r="R83" s="47">
        <f t="shared" si="13"/>
        <v>3707450.32</v>
      </c>
      <c r="S83" s="54">
        <v>1016448</v>
      </c>
      <c r="T83" s="50">
        <f t="shared" si="18"/>
        <v>2691002.32</v>
      </c>
      <c r="U83" s="50">
        <v>2914592</v>
      </c>
      <c r="V83" s="48">
        <f t="shared" si="19"/>
        <v>2914592</v>
      </c>
      <c r="W83" s="48">
        <f t="shared" si="20"/>
        <v>5605594.3200000003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52"/>
    </row>
    <row r="84" spans="1:34" s="55" customFormat="1" ht="12.5" x14ac:dyDescent="0.25">
      <c r="A84" s="55">
        <v>177</v>
      </c>
      <c r="B84" s="55" t="s">
        <v>101</v>
      </c>
      <c r="C84" s="55" t="b">
        <f t="shared" si="14"/>
        <v>1</v>
      </c>
      <c r="D84" s="55">
        <v>177</v>
      </c>
      <c r="E84" s="53" t="s">
        <v>101</v>
      </c>
      <c r="F84" s="47">
        <v>225.6284</v>
      </c>
      <c r="G84" s="47">
        <v>210</v>
      </c>
      <c r="H84" s="47">
        <f t="shared" si="15"/>
        <v>795198.6</v>
      </c>
      <c r="I84" s="47">
        <v>86.038700000000006</v>
      </c>
      <c r="J84" s="47">
        <v>46.02</v>
      </c>
      <c r="K84" s="47">
        <f t="shared" si="16"/>
        <v>87130.59</v>
      </c>
      <c r="L84" s="47">
        <v>44.456899999999997</v>
      </c>
      <c r="M84" s="48">
        <f t="shared" si="11"/>
        <v>90563.6</v>
      </c>
      <c r="N84" s="47">
        <v>2</v>
      </c>
      <c r="O84" s="47">
        <f t="shared" si="12"/>
        <v>1481.74</v>
      </c>
      <c r="P84" s="47">
        <v>4</v>
      </c>
      <c r="Q84" s="48">
        <f t="shared" si="17"/>
        <v>2963.48</v>
      </c>
      <c r="R84" s="47">
        <f t="shared" si="13"/>
        <v>977338.00999999989</v>
      </c>
      <c r="S84" s="54">
        <v>471552</v>
      </c>
      <c r="T84" s="50">
        <f t="shared" si="18"/>
        <v>505786.00999999989</v>
      </c>
      <c r="U84" s="50">
        <v>208236</v>
      </c>
      <c r="V84" s="48">
        <f t="shared" si="19"/>
        <v>208236</v>
      </c>
      <c r="W84" s="48">
        <f t="shared" si="20"/>
        <v>714022.00999999989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52"/>
    </row>
    <row r="85" spans="1:34" s="55" customFormat="1" ht="12.5" x14ac:dyDescent="0.25">
      <c r="A85" s="55">
        <v>179</v>
      </c>
      <c r="B85" s="55" t="s">
        <v>102</v>
      </c>
      <c r="C85" s="55" t="b">
        <f t="shared" si="14"/>
        <v>1</v>
      </c>
      <c r="D85" s="55">
        <v>179</v>
      </c>
      <c r="E85" s="53" t="s">
        <v>102</v>
      </c>
      <c r="F85" s="47">
        <v>168.4804</v>
      </c>
      <c r="G85" s="47">
        <v>164.54</v>
      </c>
      <c r="H85" s="47">
        <f t="shared" si="15"/>
        <v>623057.04</v>
      </c>
      <c r="I85" s="47">
        <v>34.415599999999998</v>
      </c>
      <c r="J85" s="47">
        <v>37.450000000000003</v>
      </c>
      <c r="K85" s="47">
        <f t="shared" si="16"/>
        <v>70904.83</v>
      </c>
      <c r="L85" s="47">
        <v>26.283100000000001</v>
      </c>
      <c r="M85" s="48">
        <f t="shared" si="11"/>
        <v>53541.57</v>
      </c>
      <c r="N85" s="47">
        <v>1</v>
      </c>
      <c r="O85" s="47">
        <f t="shared" si="12"/>
        <v>740.87</v>
      </c>
      <c r="P85" s="47">
        <v>5</v>
      </c>
      <c r="Q85" s="48">
        <f t="shared" si="17"/>
        <v>3704.35</v>
      </c>
      <c r="R85" s="47">
        <f t="shared" si="13"/>
        <v>751948.65999999992</v>
      </c>
      <c r="S85" s="54">
        <v>396907</v>
      </c>
      <c r="T85" s="50">
        <f t="shared" si="18"/>
        <v>355041.65999999992</v>
      </c>
      <c r="U85" s="50">
        <v>173610</v>
      </c>
      <c r="V85" s="48">
        <f t="shared" si="19"/>
        <v>173610</v>
      </c>
      <c r="W85" s="48">
        <f t="shared" si="20"/>
        <v>528651.65999999992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52"/>
    </row>
    <row r="86" spans="1:34" s="55" customFormat="1" ht="12.5" x14ac:dyDescent="0.25">
      <c r="A86" s="55">
        <v>183</v>
      </c>
      <c r="B86" s="56" t="s">
        <v>103</v>
      </c>
      <c r="C86" s="57" t="b">
        <f t="shared" si="14"/>
        <v>1</v>
      </c>
      <c r="D86" s="55">
        <v>183</v>
      </c>
      <c r="E86" s="53" t="s">
        <v>103</v>
      </c>
      <c r="F86" s="47">
        <v>104.03869999999999</v>
      </c>
      <c r="G86" s="47">
        <v>100.15</v>
      </c>
      <c r="H86" s="47">
        <f t="shared" si="15"/>
        <v>379234</v>
      </c>
      <c r="I86" s="47">
        <v>26.4541</v>
      </c>
      <c r="J86" s="47">
        <v>17.95</v>
      </c>
      <c r="K86" s="47">
        <f t="shared" si="16"/>
        <v>33985.089999999997</v>
      </c>
      <c r="L86" s="47">
        <v>9.6740999999999993</v>
      </c>
      <c r="M86" s="48">
        <f t="shared" si="11"/>
        <v>19707.21</v>
      </c>
      <c r="N86" s="47">
        <v>1</v>
      </c>
      <c r="O86" s="47">
        <f t="shared" si="12"/>
        <v>740.87</v>
      </c>
      <c r="P86" s="47">
        <v>3.4500000000000003E-2</v>
      </c>
      <c r="Q86" s="48">
        <f t="shared" si="17"/>
        <v>25.56</v>
      </c>
      <c r="R86" s="47">
        <f t="shared" si="13"/>
        <v>433692.73</v>
      </c>
      <c r="S86" s="54">
        <v>595288</v>
      </c>
      <c r="T86" s="50">
        <f t="shared" si="18"/>
        <v>0</v>
      </c>
      <c r="U86" s="50">
        <v>0</v>
      </c>
      <c r="V86" s="48">
        <f t="shared" si="19"/>
        <v>0</v>
      </c>
      <c r="W86" s="48">
        <f t="shared" si="20"/>
        <v>0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52"/>
    </row>
    <row r="87" spans="1:34" s="55" customFormat="1" ht="12.5" x14ac:dyDescent="0.25">
      <c r="A87" s="55">
        <v>185</v>
      </c>
      <c r="B87" s="55" t="s">
        <v>104</v>
      </c>
      <c r="C87" s="55" t="b">
        <f t="shared" si="14"/>
        <v>1</v>
      </c>
      <c r="D87" s="55">
        <v>185</v>
      </c>
      <c r="E87" s="53" t="s">
        <v>104</v>
      </c>
      <c r="F87" s="47">
        <v>924.28139999999996</v>
      </c>
      <c r="G87" s="47">
        <v>905.3</v>
      </c>
      <c r="H87" s="47">
        <f t="shared" si="15"/>
        <v>3428063.3</v>
      </c>
      <c r="I87" s="47">
        <v>602.0354000000001</v>
      </c>
      <c r="J87" s="47">
        <v>353.54</v>
      </c>
      <c r="K87" s="47">
        <f t="shared" si="16"/>
        <v>669364.35</v>
      </c>
      <c r="L87" s="47">
        <v>209.63829999999999</v>
      </c>
      <c r="M87" s="48">
        <f t="shared" si="11"/>
        <v>427056.28</v>
      </c>
      <c r="N87" s="47">
        <v>2</v>
      </c>
      <c r="O87" s="47">
        <f t="shared" si="12"/>
        <v>1481.74</v>
      </c>
      <c r="P87" s="47">
        <v>9</v>
      </c>
      <c r="Q87" s="48">
        <f t="shared" si="17"/>
        <v>6667.83</v>
      </c>
      <c r="R87" s="47">
        <f t="shared" si="13"/>
        <v>4532633.5</v>
      </c>
      <c r="S87" s="54">
        <v>1190971</v>
      </c>
      <c r="T87" s="50">
        <f t="shared" si="18"/>
        <v>3341662.5</v>
      </c>
      <c r="U87" s="50">
        <v>4034992</v>
      </c>
      <c r="V87" s="48">
        <f t="shared" si="19"/>
        <v>4034992</v>
      </c>
      <c r="W87" s="48">
        <f t="shared" si="20"/>
        <v>7376654.5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52"/>
    </row>
    <row r="88" spans="1:34" s="55" customFormat="1" ht="12.5" x14ac:dyDescent="0.25">
      <c r="A88" s="55">
        <v>187</v>
      </c>
      <c r="B88" s="55" t="s">
        <v>105</v>
      </c>
      <c r="C88" s="55" t="b">
        <f t="shared" si="14"/>
        <v>1</v>
      </c>
      <c r="D88" s="55">
        <v>187</v>
      </c>
      <c r="E88" s="53" t="s">
        <v>105</v>
      </c>
      <c r="F88" s="47">
        <v>94.92649999999999</v>
      </c>
      <c r="G88" s="47">
        <v>91.99</v>
      </c>
      <c r="H88" s="47">
        <f t="shared" si="15"/>
        <v>348334.85</v>
      </c>
      <c r="I88" s="47">
        <v>36.322699999999998</v>
      </c>
      <c r="J88" s="47">
        <v>24.85</v>
      </c>
      <c r="K88" s="47">
        <f t="shared" si="16"/>
        <v>47049</v>
      </c>
      <c r="L88" s="47">
        <v>24.516500000000001</v>
      </c>
      <c r="M88" s="48">
        <f t="shared" si="11"/>
        <v>49942.81</v>
      </c>
      <c r="N88" s="47">
        <v>1</v>
      </c>
      <c r="O88" s="47">
        <f t="shared" si="12"/>
        <v>740.87</v>
      </c>
      <c r="P88" s="47">
        <v>2</v>
      </c>
      <c r="Q88" s="48">
        <f t="shared" si="17"/>
        <v>1481.74</v>
      </c>
      <c r="R88" s="47">
        <f t="shared" si="13"/>
        <v>447549.26999999996</v>
      </c>
      <c r="S88" s="54">
        <v>1093545</v>
      </c>
      <c r="T88" s="50">
        <f t="shared" si="18"/>
        <v>0</v>
      </c>
      <c r="U88" s="50">
        <v>0</v>
      </c>
      <c r="V88" s="48">
        <f t="shared" si="19"/>
        <v>0</v>
      </c>
      <c r="W88" s="48">
        <f t="shared" si="20"/>
        <v>0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52"/>
    </row>
    <row r="89" spans="1:34" s="55" customFormat="1" ht="12.5" x14ac:dyDescent="0.25">
      <c r="A89" s="55">
        <v>189</v>
      </c>
      <c r="B89" s="55" t="s">
        <v>106</v>
      </c>
      <c r="C89" s="55" t="b">
        <f t="shared" si="14"/>
        <v>1</v>
      </c>
      <c r="D89" s="55">
        <v>189</v>
      </c>
      <c r="E89" s="53" t="s">
        <v>106</v>
      </c>
      <c r="F89" s="47">
        <v>580.69830000000002</v>
      </c>
      <c r="G89" s="47">
        <v>550</v>
      </c>
      <c r="H89" s="47">
        <f t="shared" si="15"/>
        <v>2082663</v>
      </c>
      <c r="I89" s="47">
        <v>72.785600000000002</v>
      </c>
      <c r="J89" s="47">
        <v>47.51</v>
      </c>
      <c r="K89" s="47">
        <f t="shared" si="16"/>
        <v>89951.63</v>
      </c>
      <c r="L89" s="47">
        <v>97.912499999999994</v>
      </c>
      <c r="M89" s="48">
        <f t="shared" si="11"/>
        <v>199458.53</v>
      </c>
      <c r="N89" s="47">
        <v>1</v>
      </c>
      <c r="O89" s="47">
        <f t="shared" si="12"/>
        <v>740.87</v>
      </c>
      <c r="P89" s="47">
        <v>19</v>
      </c>
      <c r="Q89" s="48">
        <f t="shared" si="17"/>
        <v>14076.53</v>
      </c>
      <c r="R89" s="47">
        <f t="shared" si="13"/>
        <v>2386890.5599999996</v>
      </c>
      <c r="S89" s="54">
        <v>1001250</v>
      </c>
      <c r="T89" s="50">
        <f t="shared" si="18"/>
        <v>1385640.5599999996</v>
      </c>
      <c r="U89" s="50">
        <v>0</v>
      </c>
      <c r="V89" s="48">
        <f t="shared" si="19"/>
        <v>0</v>
      </c>
      <c r="W89" s="48">
        <f t="shared" si="20"/>
        <v>1385640.5599999996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52"/>
    </row>
    <row r="90" spans="1:34" s="55" customFormat="1" ht="12.5" x14ac:dyDescent="0.25">
      <c r="A90" s="55">
        <v>191</v>
      </c>
      <c r="B90" s="55" t="s">
        <v>107</v>
      </c>
      <c r="C90" s="55" t="b">
        <f t="shared" si="14"/>
        <v>1</v>
      </c>
      <c r="D90" s="55">
        <v>191</v>
      </c>
      <c r="E90" s="53" t="s">
        <v>107</v>
      </c>
      <c r="F90" s="47">
        <v>997.77650000000006</v>
      </c>
      <c r="G90" s="47">
        <v>970.78</v>
      </c>
      <c r="H90" s="47">
        <f t="shared" si="15"/>
        <v>3676013.79</v>
      </c>
      <c r="I90" s="47">
        <v>189.9889</v>
      </c>
      <c r="J90" s="47">
        <v>120.99</v>
      </c>
      <c r="K90" s="47">
        <f t="shared" si="16"/>
        <v>229072.79</v>
      </c>
      <c r="L90" s="47">
        <v>142.6788</v>
      </c>
      <c r="M90" s="48">
        <f t="shared" si="11"/>
        <v>290652.40999999997</v>
      </c>
      <c r="N90" s="47">
        <v>0</v>
      </c>
      <c r="O90" s="47">
        <f t="shared" si="12"/>
        <v>0</v>
      </c>
      <c r="P90" s="47">
        <v>14</v>
      </c>
      <c r="Q90" s="48">
        <f t="shared" si="17"/>
        <v>10372.18</v>
      </c>
      <c r="R90" s="47">
        <f t="shared" si="13"/>
        <v>4206111.17</v>
      </c>
      <c r="S90" s="54">
        <v>3862024</v>
      </c>
      <c r="T90" s="50">
        <f t="shared" si="18"/>
        <v>344087.16999999993</v>
      </c>
      <c r="U90" s="50">
        <v>363818</v>
      </c>
      <c r="V90" s="48">
        <f t="shared" si="19"/>
        <v>363818</v>
      </c>
      <c r="W90" s="48">
        <f t="shared" si="20"/>
        <v>707905.16999999993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52"/>
    </row>
    <row r="91" spans="1:34" s="55" customFormat="1" ht="12.5" x14ac:dyDescent="0.25">
      <c r="A91" s="55">
        <v>195</v>
      </c>
      <c r="B91" s="55" t="s">
        <v>108</v>
      </c>
      <c r="C91" s="55" t="b">
        <f t="shared" si="14"/>
        <v>1</v>
      </c>
      <c r="D91" s="55">
        <v>195</v>
      </c>
      <c r="E91" s="53" t="s">
        <v>108</v>
      </c>
      <c r="F91" s="47">
        <v>568.33789999999999</v>
      </c>
      <c r="G91" s="47">
        <v>549</v>
      </c>
      <c r="H91" s="47">
        <f t="shared" si="15"/>
        <v>2078876.34</v>
      </c>
      <c r="I91" s="47">
        <v>95.422200000000004</v>
      </c>
      <c r="J91" s="47">
        <v>74.099999999999994</v>
      </c>
      <c r="K91" s="47">
        <f t="shared" si="16"/>
        <v>140295.01</v>
      </c>
      <c r="L91" s="47">
        <v>60.737000000000002</v>
      </c>
      <c r="M91" s="48">
        <f t="shared" si="11"/>
        <v>123727.95</v>
      </c>
      <c r="N91" s="47">
        <v>1</v>
      </c>
      <c r="O91" s="47">
        <f t="shared" si="12"/>
        <v>740.87</v>
      </c>
      <c r="P91" s="47">
        <v>7</v>
      </c>
      <c r="Q91" s="48">
        <f t="shared" si="17"/>
        <v>5186.09</v>
      </c>
      <c r="R91" s="47">
        <f t="shared" si="13"/>
        <v>2348826.2600000002</v>
      </c>
      <c r="S91" s="54">
        <v>982585</v>
      </c>
      <c r="T91" s="50">
        <f t="shared" si="18"/>
        <v>1366241.2600000002</v>
      </c>
      <c r="U91" s="50">
        <v>0</v>
      </c>
      <c r="V91" s="48">
        <f t="shared" si="19"/>
        <v>0</v>
      </c>
      <c r="W91" s="48">
        <f t="shared" si="20"/>
        <v>1366241.2600000002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52"/>
    </row>
    <row r="92" spans="1:34" s="55" customFormat="1" ht="12.5" x14ac:dyDescent="0.25">
      <c r="A92" s="55">
        <v>197</v>
      </c>
      <c r="B92" s="55" t="s">
        <v>109</v>
      </c>
      <c r="C92" s="55" t="b">
        <f t="shared" si="14"/>
        <v>1</v>
      </c>
      <c r="D92" s="55">
        <v>197</v>
      </c>
      <c r="E92" s="53" t="s">
        <v>109</v>
      </c>
      <c r="F92" s="47">
        <v>61.631300000000003</v>
      </c>
      <c r="G92" s="47">
        <v>56.82</v>
      </c>
      <c r="H92" s="47">
        <f t="shared" si="15"/>
        <v>215158.02</v>
      </c>
      <c r="I92" s="47">
        <v>34.636399999999995</v>
      </c>
      <c r="J92" s="47">
        <v>22.47</v>
      </c>
      <c r="K92" s="47">
        <f t="shared" si="16"/>
        <v>42542.9</v>
      </c>
      <c r="L92" s="47">
        <v>12.201000000000001</v>
      </c>
      <c r="M92" s="48">
        <f t="shared" si="11"/>
        <v>24854.78</v>
      </c>
      <c r="N92" s="47">
        <v>0</v>
      </c>
      <c r="O92" s="47">
        <f t="shared" si="12"/>
        <v>0</v>
      </c>
      <c r="P92" s="47">
        <v>1</v>
      </c>
      <c r="Q92" s="48">
        <f t="shared" si="17"/>
        <v>740.87</v>
      </c>
      <c r="R92" s="47">
        <f t="shared" si="13"/>
        <v>283296.56999999995</v>
      </c>
      <c r="S92" s="54">
        <v>122889</v>
      </c>
      <c r="T92" s="50">
        <f t="shared" si="18"/>
        <v>160407.56999999995</v>
      </c>
      <c r="U92" s="50">
        <v>286055</v>
      </c>
      <c r="V92" s="48">
        <f t="shared" si="19"/>
        <v>286055</v>
      </c>
      <c r="W92" s="48">
        <f t="shared" si="20"/>
        <v>446462.56999999995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52"/>
    </row>
    <row r="93" spans="1:34" s="55" customFormat="1" ht="12.5" x14ac:dyDescent="0.25">
      <c r="A93" s="55">
        <v>199</v>
      </c>
      <c r="B93" s="55" t="s">
        <v>110</v>
      </c>
      <c r="C93" s="55" t="b">
        <f t="shared" si="14"/>
        <v>1</v>
      </c>
      <c r="D93" s="55">
        <v>199</v>
      </c>
      <c r="E93" s="53" t="s">
        <v>110</v>
      </c>
      <c r="F93" s="47">
        <v>2216.1570999999999</v>
      </c>
      <c r="G93" s="47">
        <v>2153.81</v>
      </c>
      <c r="H93" s="47">
        <f t="shared" si="15"/>
        <v>8155746.1699999999</v>
      </c>
      <c r="I93" s="47">
        <v>398.79360000000003</v>
      </c>
      <c r="J93" s="47">
        <v>299.33999999999997</v>
      </c>
      <c r="K93" s="47">
        <f t="shared" si="16"/>
        <v>566746.41</v>
      </c>
      <c r="L93" s="47">
        <v>417.18879999999996</v>
      </c>
      <c r="M93" s="48">
        <f t="shared" si="11"/>
        <v>849859.48</v>
      </c>
      <c r="N93" s="47">
        <v>29.253799999999998</v>
      </c>
      <c r="O93" s="47">
        <f t="shared" si="12"/>
        <v>21673.26</v>
      </c>
      <c r="P93" s="47">
        <v>28.5</v>
      </c>
      <c r="Q93" s="48">
        <f t="shared" si="17"/>
        <v>21114.799999999999</v>
      </c>
      <c r="R93" s="47">
        <f t="shared" si="13"/>
        <v>9615140.120000001</v>
      </c>
      <c r="S93" s="54">
        <v>3364276</v>
      </c>
      <c r="T93" s="50">
        <f t="shared" si="18"/>
        <v>6250864.120000001</v>
      </c>
      <c r="U93" s="50">
        <v>1040103</v>
      </c>
      <c r="V93" s="48">
        <f t="shared" si="19"/>
        <v>1040103</v>
      </c>
      <c r="W93" s="48">
        <f t="shared" si="20"/>
        <v>7290967.120000001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52"/>
    </row>
    <row r="94" spans="1:34" s="55" customFormat="1" ht="12.5" x14ac:dyDescent="0.25">
      <c r="A94" s="55">
        <v>201</v>
      </c>
      <c r="B94" s="55" t="s">
        <v>111</v>
      </c>
      <c r="C94" s="55" t="b">
        <f t="shared" si="14"/>
        <v>1</v>
      </c>
      <c r="D94" s="55">
        <v>201</v>
      </c>
      <c r="E94" s="53" t="s">
        <v>111</v>
      </c>
      <c r="F94" s="47">
        <v>326.02350000000001</v>
      </c>
      <c r="G94" s="47">
        <v>342.97</v>
      </c>
      <c r="H94" s="47">
        <f t="shared" si="15"/>
        <v>1298710.78</v>
      </c>
      <c r="I94" s="47">
        <v>83.450800000000001</v>
      </c>
      <c r="J94" s="47">
        <v>67.56</v>
      </c>
      <c r="K94" s="47">
        <f t="shared" si="16"/>
        <v>127912.7</v>
      </c>
      <c r="L94" s="47">
        <v>75.864199999999997</v>
      </c>
      <c r="M94" s="48">
        <f t="shared" si="11"/>
        <v>154543.72</v>
      </c>
      <c r="N94" s="47">
        <v>3</v>
      </c>
      <c r="O94" s="47">
        <f t="shared" si="12"/>
        <v>2222.61</v>
      </c>
      <c r="P94" s="47">
        <v>1</v>
      </c>
      <c r="Q94" s="48">
        <f t="shared" si="17"/>
        <v>740.87</v>
      </c>
      <c r="R94" s="47">
        <f t="shared" si="13"/>
        <v>1584130.6800000002</v>
      </c>
      <c r="S94" s="54">
        <v>416900</v>
      </c>
      <c r="T94" s="50">
        <f t="shared" si="18"/>
        <v>1167230.6800000002</v>
      </c>
      <c r="U94" s="50">
        <v>849335</v>
      </c>
      <c r="V94" s="48">
        <f t="shared" si="19"/>
        <v>849335</v>
      </c>
      <c r="W94" s="48">
        <f t="shared" si="20"/>
        <v>2016565.6800000002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52"/>
    </row>
    <row r="95" spans="1:34" s="55" customFormat="1" ht="12.5" x14ac:dyDescent="0.25">
      <c r="A95" s="55">
        <v>203</v>
      </c>
      <c r="B95" s="55" t="s">
        <v>112</v>
      </c>
      <c r="C95" s="55" t="b">
        <f t="shared" si="14"/>
        <v>1</v>
      </c>
      <c r="D95" s="55">
        <v>203</v>
      </c>
      <c r="E95" s="53" t="s">
        <v>112</v>
      </c>
      <c r="F95" s="47">
        <v>84.521100000000004</v>
      </c>
      <c r="G95" s="47">
        <v>72.86</v>
      </c>
      <c r="H95" s="47">
        <f t="shared" si="15"/>
        <v>275896.05</v>
      </c>
      <c r="I95" s="47">
        <v>29.895900000000001</v>
      </c>
      <c r="J95" s="47">
        <v>14.95</v>
      </c>
      <c r="K95" s="47">
        <f t="shared" si="16"/>
        <v>28305.13</v>
      </c>
      <c r="L95" s="47">
        <v>15.3225</v>
      </c>
      <c r="M95" s="48">
        <f t="shared" si="11"/>
        <v>31213.62</v>
      </c>
      <c r="N95" s="47">
        <v>1</v>
      </c>
      <c r="O95" s="47">
        <f t="shared" si="12"/>
        <v>740.87</v>
      </c>
      <c r="P95" s="47">
        <v>0</v>
      </c>
      <c r="Q95" s="48">
        <f t="shared" si="17"/>
        <v>0</v>
      </c>
      <c r="R95" s="47">
        <f t="shared" si="13"/>
        <v>336155.67</v>
      </c>
      <c r="S95" s="54">
        <v>144708</v>
      </c>
      <c r="T95" s="50">
        <f t="shared" si="18"/>
        <v>191447.66999999998</v>
      </c>
      <c r="U95" s="50">
        <v>221681</v>
      </c>
      <c r="V95" s="48">
        <f t="shared" si="19"/>
        <v>221681</v>
      </c>
      <c r="W95" s="48">
        <f t="shared" si="20"/>
        <v>413128.67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52"/>
    </row>
    <row r="96" spans="1:34" s="55" customFormat="1" ht="12.5" x14ac:dyDescent="0.25">
      <c r="A96" s="55">
        <v>209</v>
      </c>
      <c r="B96" s="55" t="s">
        <v>113</v>
      </c>
      <c r="C96" s="55" t="b">
        <f t="shared" si="14"/>
        <v>1</v>
      </c>
      <c r="D96" s="55">
        <v>209</v>
      </c>
      <c r="E96" s="53" t="s">
        <v>113</v>
      </c>
      <c r="F96" s="47">
        <v>144.96039999999999</v>
      </c>
      <c r="G96" s="47">
        <v>132</v>
      </c>
      <c r="H96" s="47">
        <f t="shared" si="15"/>
        <v>499839.12</v>
      </c>
      <c r="I96" s="47">
        <v>55.051600000000001</v>
      </c>
      <c r="J96" s="47">
        <v>55.05</v>
      </c>
      <c r="K96" s="47">
        <f t="shared" si="16"/>
        <v>104227.27</v>
      </c>
      <c r="L96" s="47">
        <v>46.200600000000001</v>
      </c>
      <c r="M96" s="48">
        <f t="shared" si="11"/>
        <v>94115.7</v>
      </c>
      <c r="N96" s="47">
        <v>0</v>
      </c>
      <c r="O96" s="47">
        <f t="shared" si="12"/>
        <v>0</v>
      </c>
      <c r="P96" s="47">
        <v>2.2513999999999998</v>
      </c>
      <c r="Q96" s="48">
        <f t="shared" si="17"/>
        <v>1667.99</v>
      </c>
      <c r="R96" s="47">
        <f t="shared" si="13"/>
        <v>699850.08</v>
      </c>
      <c r="S96" s="54">
        <v>244856</v>
      </c>
      <c r="T96" s="50">
        <f t="shared" si="18"/>
        <v>454994.07999999996</v>
      </c>
      <c r="U96" s="50">
        <v>250176</v>
      </c>
      <c r="V96" s="48">
        <f t="shared" si="19"/>
        <v>250176</v>
      </c>
      <c r="W96" s="48">
        <f t="shared" si="20"/>
        <v>705170.08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52"/>
    </row>
    <row r="97" spans="1:34" s="55" customFormat="1" ht="12.5" x14ac:dyDescent="0.25">
      <c r="A97" s="55">
        <v>211</v>
      </c>
      <c r="B97" s="55" t="s">
        <v>114</v>
      </c>
      <c r="C97" s="55" t="b">
        <f t="shared" si="14"/>
        <v>1</v>
      </c>
      <c r="D97" s="55">
        <v>211</v>
      </c>
      <c r="E97" s="53" t="s">
        <v>114</v>
      </c>
      <c r="F97" s="47">
        <v>450.76390000000004</v>
      </c>
      <c r="G97" s="47">
        <v>436</v>
      </c>
      <c r="H97" s="47">
        <f t="shared" si="15"/>
        <v>1650983.76</v>
      </c>
      <c r="I97" s="47">
        <v>37.046399999999998</v>
      </c>
      <c r="J97" s="47">
        <v>20.47</v>
      </c>
      <c r="K97" s="47">
        <f t="shared" si="16"/>
        <v>38756.26</v>
      </c>
      <c r="L97" s="47">
        <v>46.968899999999998</v>
      </c>
      <c r="M97" s="48">
        <f t="shared" si="11"/>
        <v>95680.82</v>
      </c>
      <c r="N97" s="47">
        <v>6.9153000000000002</v>
      </c>
      <c r="O97" s="47">
        <f t="shared" si="12"/>
        <v>5123.34</v>
      </c>
      <c r="P97" s="47">
        <v>6</v>
      </c>
      <c r="Q97" s="48">
        <f t="shared" si="17"/>
        <v>4445.22</v>
      </c>
      <c r="R97" s="47">
        <f t="shared" si="13"/>
        <v>1794989.4000000001</v>
      </c>
      <c r="S97" s="54">
        <v>1003164</v>
      </c>
      <c r="T97" s="50">
        <f t="shared" si="18"/>
        <v>791825.40000000014</v>
      </c>
      <c r="U97" s="50">
        <v>0</v>
      </c>
      <c r="V97" s="48">
        <f t="shared" si="19"/>
        <v>0</v>
      </c>
      <c r="W97" s="48">
        <f t="shared" si="20"/>
        <v>791825.40000000014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52"/>
    </row>
    <row r="98" spans="1:34" s="55" customFormat="1" ht="12.5" x14ac:dyDescent="0.25">
      <c r="A98" s="55">
        <v>213</v>
      </c>
      <c r="B98" s="55" t="s">
        <v>115</v>
      </c>
      <c r="C98" s="55" t="b">
        <f t="shared" si="14"/>
        <v>1</v>
      </c>
      <c r="D98" s="55">
        <v>213</v>
      </c>
      <c r="E98" s="53" t="s">
        <v>115</v>
      </c>
      <c r="F98" s="47">
        <v>191.42499999999998</v>
      </c>
      <c r="G98" s="47">
        <v>194.35</v>
      </c>
      <c r="H98" s="47">
        <f t="shared" si="15"/>
        <v>735937.37</v>
      </c>
      <c r="I98" s="47">
        <v>52.931100000000001</v>
      </c>
      <c r="J98" s="47">
        <v>52.93</v>
      </c>
      <c r="K98" s="47">
        <f t="shared" si="16"/>
        <v>100213.43</v>
      </c>
      <c r="L98" s="47">
        <v>38.439799999999998</v>
      </c>
      <c r="M98" s="48">
        <f t="shared" si="11"/>
        <v>78306.100000000006</v>
      </c>
      <c r="N98" s="47">
        <v>1</v>
      </c>
      <c r="O98" s="47">
        <f t="shared" si="12"/>
        <v>740.87</v>
      </c>
      <c r="P98" s="47">
        <v>7</v>
      </c>
      <c r="Q98" s="48">
        <f t="shared" si="17"/>
        <v>5186.09</v>
      </c>
      <c r="R98" s="47">
        <f t="shared" si="13"/>
        <v>920383.86</v>
      </c>
      <c r="S98" s="54">
        <v>320549</v>
      </c>
      <c r="T98" s="50">
        <f t="shared" si="18"/>
        <v>599834.86</v>
      </c>
      <c r="U98" s="50">
        <v>347765</v>
      </c>
      <c r="V98" s="48">
        <f t="shared" si="19"/>
        <v>347765</v>
      </c>
      <c r="W98" s="48">
        <f t="shared" si="20"/>
        <v>947599.86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52"/>
    </row>
    <row r="99" spans="1:34" s="55" customFormat="1" ht="12.5" x14ac:dyDescent="0.25">
      <c r="A99" s="55">
        <v>215</v>
      </c>
      <c r="B99" s="55" t="s">
        <v>116</v>
      </c>
      <c r="C99" s="55" t="b">
        <f t="shared" si="14"/>
        <v>1</v>
      </c>
      <c r="D99" s="55">
        <v>215</v>
      </c>
      <c r="E99" s="53" t="s">
        <v>116</v>
      </c>
      <c r="F99" s="47">
        <v>595.48890000000006</v>
      </c>
      <c r="G99" s="47">
        <v>551</v>
      </c>
      <c r="H99" s="47">
        <f t="shared" si="15"/>
        <v>2086449.66</v>
      </c>
      <c r="I99" s="47">
        <v>41.556600000000003</v>
      </c>
      <c r="J99" s="47">
        <v>28.63</v>
      </c>
      <c r="K99" s="47">
        <f t="shared" si="16"/>
        <v>54205.75</v>
      </c>
      <c r="L99" s="47">
        <v>52.031600000000005</v>
      </c>
      <c r="M99" s="48">
        <f t="shared" si="11"/>
        <v>105994.09</v>
      </c>
      <c r="N99" s="47">
        <v>4</v>
      </c>
      <c r="O99" s="47">
        <f t="shared" si="12"/>
        <v>2963.48</v>
      </c>
      <c r="P99" s="47">
        <v>4</v>
      </c>
      <c r="Q99" s="48">
        <f t="shared" si="17"/>
        <v>2963.48</v>
      </c>
      <c r="R99" s="47">
        <f t="shared" si="13"/>
        <v>2252576.46</v>
      </c>
      <c r="S99" s="54">
        <v>1693511</v>
      </c>
      <c r="T99" s="50">
        <f t="shared" si="18"/>
        <v>559065.46</v>
      </c>
      <c r="U99" s="50">
        <v>19719</v>
      </c>
      <c r="V99" s="48">
        <f t="shared" si="19"/>
        <v>19719</v>
      </c>
      <c r="W99" s="48">
        <f t="shared" si="20"/>
        <v>578784.46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52"/>
    </row>
    <row r="100" spans="1:34" s="55" customFormat="1" ht="12.5" x14ac:dyDescent="0.25">
      <c r="A100" s="55">
        <v>219</v>
      </c>
      <c r="B100" s="55" t="s">
        <v>117</v>
      </c>
      <c r="C100" s="55" t="b">
        <f t="shared" si="14"/>
        <v>1</v>
      </c>
      <c r="D100" s="55">
        <v>219</v>
      </c>
      <c r="E100" s="53" t="s">
        <v>117</v>
      </c>
      <c r="F100" s="47">
        <v>237.55889999999999</v>
      </c>
      <c r="G100" s="47">
        <v>210.33</v>
      </c>
      <c r="H100" s="47">
        <f t="shared" si="15"/>
        <v>796448.2</v>
      </c>
      <c r="I100" s="47">
        <v>93.831900000000005</v>
      </c>
      <c r="J100" s="47">
        <v>80.95</v>
      </c>
      <c r="K100" s="47">
        <f t="shared" si="16"/>
        <v>153264.25</v>
      </c>
      <c r="L100" s="47">
        <v>40.339199999999998</v>
      </c>
      <c r="M100" s="48">
        <f t="shared" si="11"/>
        <v>82175.39</v>
      </c>
      <c r="N100" s="47">
        <v>0.2077</v>
      </c>
      <c r="O100" s="47">
        <f t="shared" si="12"/>
        <v>153.88</v>
      </c>
      <c r="P100" s="47">
        <v>1</v>
      </c>
      <c r="Q100" s="48">
        <f t="shared" si="17"/>
        <v>740.87</v>
      </c>
      <c r="R100" s="47">
        <f t="shared" si="13"/>
        <v>1032782.59</v>
      </c>
      <c r="S100" s="54">
        <v>210229</v>
      </c>
      <c r="T100" s="50">
        <f t="shared" si="18"/>
        <v>822553.59</v>
      </c>
      <c r="U100" s="50">
        <v>1186140</v>
      </c>
      <c r="V100" s="48">
        <f t="shared" si="19"/>
        <v>1186140</v>
      </c>
      <c r="W100" s="48">
        <f t="shared" si="20"/>
        <v>2008693.5899999999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52"/>
    </row>
    <row r="101" spans="1:34" s="55" customFormat="1" ht="12.5" x14ac:dyDescent="0.25">
      <c r="A101" s="55">
        <v>221</v>
      </c>
      <c r="B101" s="55" t="s">
        <v>118</v>
      </c>
      <c r="C101" s="55" t="b">
        <f t="shared" si="14"/>
        <v>1</v>
      </c>
      <c r="D101" s="55">
        <v>221</v>
      </c>
      <c r="E101" s="53" t="s">
        <v>118</v>
      </c>
      <c r="F101" s="47">
        <v>42.329599999999999</v>
      </c>
      <c r="G101" s="47">
        <v>42.33</v>
      </c>
      <c r="H101" s="47">
        <f t="shared" si="15"/>
        <v>160289.32</v>
      </c>
      <c r="I101" s="47">
        <v>24</v>
      </c>
      <c r="J101" s="47">
        <v>15</v>
      </c>
      <c r="K101" s="47">
        <f t="shared" si="16"/>
        <v>28399.8</v>
      </c>
      <c r="L101" s="47">
        <v>13.1591</v>
      </c>
      <c r="M101" s="48">
        <f t="shared" si="11"/>
        <v>26806.53</v>
      </c>
      <c r="N101" s="47">
        <v>0</v>
      </c>
      <c r="O101" s="47">
        <f t="shared" si="12"/>
        <v>0</v>
      </c>
      <c r="P101" s="47">
        <v>0</v>
      </c>
      <c r="Q101" s="48">
        <f t="shared" si="17"/>
        <v>0</v>
      </c>
      <c r="R101" s="47">
        <f t="shared" si="13"/>
        <v>215495.65</v>
      </c>
      <c r="S101" s="54">
        <v>217188</v>
      </c>
      <c r="T101" s="50">
        <f t="shared" si="18"/>
        <v>0</v>
      </c>
      <c r="U101" s="50">
        <v>204912</v>
      </c>
      <c r="V101" s="48">
        <f t="shared" si="19"/>
        <v>0</v>
      </c>
      <c r="W101" s="48">
        <f t="shared" si="20"/>
        <v>0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52"/>
    </row>
    <row r="102" spans="1:34" s="55" customFormat="1" ht="12.5" x14ac:dyDescent="0.25">
      <c r="A102" s="55">
        <v>222</v>
      </c>
      <c r="B102" s="55" t="s">
        <v>119</v>
      </c>
      <c r="C102" s="55" t="b">
        <f t="shared" si="14"/>
        <v>1</v>
      </c>
      <c r="D102" s="55">
        <v>222</v>
      </c>
      <c r="E102" s="53" t="s">
        <v>119</v>
      </c>
      <c r="F102" s="47">
        <v>0.87780000000000002</v>
      </c>
      <c r="G102" s="47">
        <v>1</v>
      </c>
      <c r="H102" s="47">
        <f t="shared" si="15"/>
        <v>3786.66</v>
      </c>
      <c r="I102" s="47">
        <v>0</v>
      </c>
      <c r="J102" s="47">
        <v>0</v>
      </c>
      <c r="K102" s="47">
        <f t="shared" si="16"/>
        <v>0</v>
      </c>
      <c r="L102" s="47">
        <v>0</v>
      </c>
      <c r="M102" s="48">
        <f t="shared" si="11"/>
        <v>0</v>
      </c>
      <c r="N102" s="47">
        <v>0</v>
      </c>
      <c r="O102" s="47">
        <f t="shared" si="12"/>
        <v>0</v>
      </c>
      <c r="P102" s="47">
        <v>0</v>
      </c>
      <c r="Q102" s="48">
        <f t="shared" si="17"/>
        <v>0</v>
      </c>
      <c r="R102" s="47">
        <f t="shared" si="13"/>
        <v>3786.66</v>
      </c>
      <c r="S102" s="54">
        <v>147484</v>
      </c>
      <c r="T102" s="50">
        <f t="shared" si="18"/>
        <v>0</v>
      </c>
      <c r="U102" s="50">
        <v>0</v>
      </c>
      <c r="V102" s="48">
        <f t="shared" si="19"/>
        <v>0</v>
      </c>
      <c r="W102" s="48">
        <f t="shared" si="20"/>
        <v>0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52"/>
    </row>
    <row r="103" spans="1:34" s="55" customFormat="1" ht="12.5" x14ac:dyDescent="0.25">
      <c r="A103" s="55">
        <v>223</v>
      </c>
      <c r="B103" s="55" t="s">
        <v>120</v>
      </c>
      <c r="C103" s="55" t="b">
        <f t="shared" si="14"/>
        <v>1</v>
      </c>
      <c r="D103" s="55">
        <v>223</v>
      </c>
      <c r="E103" s="53" t="s">
        <v>120</v>
      </c>
      <c r="F103" s="47">
        <v>1241.8007</v>
      </c>
      <c r="G103" s="47">
        <v>1109</v>
      </c>
      <c r="H103" s="47">
        <f t="shared" si="15"/>
        <v>4199405.9400000004</v>
      </c>
      <c r="I103" s="47">
        <v>95.418500000000009</v>
      </c>
      <c r="J103" s="47">
        <v>63.95</v>
      </c>
      <c r="K103" s="47">
        <f t="shared" si="16"/>
        <v>121077.81</v>
      </c>
      <c r="L103" s="47">
        <v>214.13480000000001</v>
      </c>
      <c r="M103" s="48">
        <f t="shared" si="11"/>
        <v>436216.14</v>
      </c>
      <c r="N103" s="47">
        <v>2</v>
      </c>
      <c r="O103" s="47">
        <f t="shared" si="12"/>
        <v>1481.74</v>
      </c>
      <c r="P103" s="47">
        <v>22.1432</v>
      </c>
      <c r="Q103" s="48">
        <f t="shared" si="17"/>
        <v>16405.23</v>
      </c>
      <c r="R103" s="47">
        <f t="shared" si="13"/>
        <v>4774586.8600000003</v>
      </c>
      <c r="S103" s="54">
        <v>2512545</v>
      </c>
      <c r="T103" s="50">
        <f t="shared" si="18"/>
        <v>2262041.8600000003</v>
      </c>
      <c r="U103" s="50">
        <v>13676</v>
      </c>
      <c r="V103" s="48">
        <f t="shared" si="19"/>
        <v>13676</v>
      </c>
      <c r="W103" s="48">
        <f t="shared" si="20"/>
        <v>2275717.8600000003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52"/>
    </row>
    <row r="104" spans="1:34" s="55" customFormat="1" ht="12.5" x14ac:dyDescent="0.25">
      <c r="A104" s="55">
        <v>225</v>
      </c>
      <c r="B104" s="55" t="s">
        <v>121</v>
      </c>
      <c r="C104" s="55" t="b">
        <f t="shared" si="14"/>
        <v>1</v>
      </c>
      <c r="D104" s="55">
        <v>225</v>
      </c>
      <c r="E104" s="53" t="s">
        <v>121</v>
      </c>
      <c r="F104" s="47">
        <v>1559.4624999999999</v>
      </c>
      <c r="G104" s="47">
        <v>1472.66</v>
      </c>
      <c r="H104" s="47">
        <f t="shared" si="15"/>
        <v>5576462.7199999997</v>
      </c>
      <c r="I104" s="47">
        <v>256.37509999999997</v>
      </c>
      <c r="J104" s="47">
        <v>138.28</v>
      </c>
      <c r="K104" s="47">
        <f t="shared" si="16"/>
        <v>261808.29</v>
      </c>
      <c r="L104" s="47">
        <v>221.5044</v>
      </c>
      <c r="M104" s="48">
        <f t="shared" si="11"/>
        <v>451228.83</v>
      </c>
      <c r="N104" s="47">
        <v>26.836099999999998</v>
      </c>
      <c r="O104" s="47">
        <f t="shared" si="12"/>
        <v>19882.060000000001</v>
      </c>
      <c r="P104" s="47">
        <v>12</v>
      </c>
      <c r="Q104" s="48">
        <f t="shared" si="17"/>
        <v>8890.44</v>
      </c>
      <c r="R104" s="47">
        <f t="shared" si="13"/>
        <v>6318272.3399999999</v>
      </c>
      <c r="S104" s="54">
        <v>7202600</v>
      </c>
      <c r="T104" s="50">
        <f t="shared" si="18"/>
        <v>0</v>
      </c>
      <c r="U104" s="50">
        <v>0</v>
      </c>
      <c r="V104" s="48">
        <f t="shared" si="19"/>
        <v>0</v>
      </c>
      <c r="W104" s="48">
        <f t="shared" si="20"/>
        <v>0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52"/>
    </row>
    <row r="105" spans="1:34" s="55" customFormat="1" ht="12.5" x14ac:dyDescent="0.25">
      <c r="A105" s="55">
        <v>227</v>
      </c>
      <c r="B105" s="55" t="s">
        <v>122</v>
      </c>
      <c r="C105" s="55" t="b">
        <f t="shared" si="14"/>
        <v>1</v>
      </c>
      <c r="D105" s="55">
        <v>227</v>
      </c>
      <c r="E105" s="53" t="s">
        <v>122</v>
      </c>
      <c r="F105" s="47">
        <v>319.39660000000003</v>
      </c>
      <c r="G105" s="47">
        <v>294</v>
      </c>
      <c r="H105" s="47">
        <f t="shared" si="15"/>
        <v>1113278.04</v>
      </c>
      <c r="I105" s="47">
        <v>12.989699999999999</v>
      </c>
      <c r="J105" s="47">
        <v>6.99</v>
      </c>
      <c r="K105" s="47">
        <f t="shared" si="16"/>
        <v>13234.31</v>
      </c>
      <c r="L105" s="47">
        <v>45.297800000000002</v>
      </c>
      <c r="M105" s="48">
        <f t="shared" si="11"/>
        <v>92276.6</v>
      </c>
      <c r="N105" s="47">
        <v>1</v>
      </c>
      <c r="O105" s="47">
        <f t="shared" si="12"/>
        <v>740.87</v>
      </c>
      <c r="P105" s="47">
        <v>4</v>
      </c>
      <c r="Q105" s="48">
        <f t="shared" si="17"/>
        <v>2963.48</v>
      </c>
      <c r="R105" s="47">
        <f t="shared" si="13"/>
        <v>1222493.3000000003</v>
      </c>
      <c r="S105" s="54">
        <v>991553</v>
      </c>
      <c r="T105" s="50">
        <f t="shared" si="18"/>
        <v>230940.30000000028</v>
      </c>
      <c r="U105" s="50">
        <v>0</v>
      </c>
      <c r="V105" s="48">
        <f t="shared" si="19"/>
        <v>0</v>
      </c>
      <c r="W105" s="48">
        <f t="shared" si="20"/>
        <v>230940.30000000028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52"/>
    </row>
    <row r="106" spans="1:34" s="55" customFormat="1" ht="12.5" x14ac:dyDescent="0.25">
      <c r="A106" s="55">
        <v>231</v>
      </c>
      <c r="B106" s="55" t="s">
        <v>123</v>
      </c>
      <c r="C106" s="55" t="b">
        <f t="shared" si="14"/>
        <v>1</v>
      </c>
      <c r="D106" s="55">
        <v>231</v>
      </c>
      <c r="E106" s="53" t="s">
        <v>123</v>
      </c>
      <c r="F106" s="47">
        <v>168.86790000000002</v>
      </c>
      <c r="G106" s="47">
        <v>158</v>
      </c>
      <c r="H106" s="47">
        <f t="shared" si="15"/>
        <v>598292.28</v>
      </c>
      <c r="I106" s="47">
        <v>25.373100000000001</v>
      </c>
      <c r="J106" s="47">
        <v>22.55</v>
      </c>
      <c r="K106" s="47">
        <f t="shared" si="16"/>
        <v>42694.37</v>
      </c>
      <c r="L106" s="47">
        <v>20</v>
      </c>
      <c r="M106" s="48">
        <f t="shared" si="11"/>
        <v>40742.199999999997</v>
      </c>
      <c r="N106" s="47">
        <v>0</v>
      </c>
      <c r="O106" s="47">
        <f t="shared" si="12"/>
        <v>0</v>
      </c>
      <c r="P106" s="47">
        <v>5</v>
      </c>
      <c r="Q106" s="48">
        <f t="shared" si="17"/>
        <v>3704.35</v>
      </c>
      <c r="R106" s="47">
        <f t="shared" si="13"/>
        <v>685433.2</v>
      </c>
      <c r="S106" s="54">
        <v>505076</v>
      </c>
      <c r="T106" s="50">
        <f t="shared" si="18"/>
        <v>180357.19999999995</v>
      </c>
      <c r="U106" s="50">
        <v>128961</v>
      </c>
      <c r="V106" s="48">
        <f t="shared" si="19"/>
        <v>128961</v>
      </c>
      <c r="W106" s="48">
        <f t="shared" si="20"/>
        <v>309318.19999999995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52"/>
    </row>
    <row r="107" spans="1:34" s="55" customFormat="1" ht="12.5" x14ac:dyDescent="0.25">
      <c r="A107" s="55">
        <v>233</v>
      </c>
      <c r="B107" s="56" t="s">
        <v>124</v>
      </c>
      <c r="C107" s="57" t="b">
        <f t="shared" si="14"/>
        <v>1</v>
      </c>
      <c r="D107" s="55">
        <v>233</v>
      </c>
      <c r="E107" s="53" t="s">
        <v>124</v>
      </c>
      <c r="F107" s="47">
        <v>1163.1438000000001</v>
      </c>
      <c r="G107" s="47">
        <v>1076.43</v>
      </c>
      <c r="H107" s="47">
        <f t="shared" si="15"/>
        <v>4076074.42</v>
      </c>
      <c r="I107" s="47">
        <v>44.314</v>
      </c>
      <c r="J107" s="47">
        <v>46.24</v>
      </c>
      <c r="K107" s="47">
        <f t="shared" si="16"/>
        <v>87547.12</v>
      </c>
      <c r="L107" s="47">
        <v>156.0146</v>
      </c>
      <c r="M107" s="48">
        <f t="shared" si="11"/>
        <v>317818.90000000002</v>
      </c>
      <c r="N107" s="47">
        <v>27.2029</v>
      </c>
      <c r="O107" s="47">
        <f t="shared" si="12"/>
        <v>20153.810000000001</v>
      </c>
      <c r="P107" s="47">
        <v>4</v>
      </c>
      <c r="Q107" s="48">
        <f t="shared" si="17"/>
        <v>2963.48</v>
      </c>
      <c r="R107" s="47">
        <f t="shared" si="13"/>
        <v>4504557.7300000004</v>
      </c>
      <c r="S107" s="54">
        <v>4582585</v>
      </c>
      <c r="T107" s="50">
        <f t="shared" si="18"/>
        <v>0</v>
      </c>
      <c r="U107" s="50">
        <v>0</v>
      </c>
      <c r="V107" s="48">
        <f t="shared" si="19"/>
        <v>0</v>
      </c>
      <c r="W107" s="48">
        <f t="shared" si="20"/>
        <v>0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52"/>
    </row>
    <row r="108" spans="1:34" s="55" customFormat="1" ht="12.5" x14ac:dyDescent="0.25">
      <c r="A108" s="55">
        <v>235</v>
      </c>
      <c r="B108" s="55" t="s">
        <v>125</v>
      </c>
      <c r="C108" s="55" t="b">
        <f t="shared" si="14"/>
        <v>1</v>
      </c>
      <c r="D108" s="55">
        <v>235</v>
      </c>
      <c r="E108" s="53" t="s">
        <v>125</v>
      </c>
      <c r="F108" s="47">
        <v>84.905500000000004</v>
      </c>
      <c r="G108" s="47">
        <v>84</v>
      </c>
      <c r="H108" s="47">
        <f t="shared" si="15"/>
        <v>318079.44</v>
      </c>
      <c r="I108" s="47">
        <v>18.2</v>
      </c>
      <c r="J108" s="47">
        <v>19.27</v>
      </c>
      <c r="K108" s="47">
        <f t="shared" si="16"/>
        <v>36484.28</v>
      </c>
      <c r="L108" s="47">
        <v>9.5333000000000006</v>
      </c>
      <c r="M108" s="48">
        <f t="shared" si="11"/>
        <v>19420.38</v>
      </c>
      <c r="N108" s="47">
        <v>0</v>
      </c>
      <c r="O108" s="47">
        <f t="shared" si="12"/>
        <v>0</v>
      </c>
      <c r="P108" s="47">
        <v>1</v>
      </c>
      <c r="Q108" s="48">
        <f t="shared" si="17"/>
        <v>740.87</v>
      </c>
      <c r="R108" s="47">
        <f t="shared" si="13"/>
        <v>374724.97</v>
      </c>
      <c r="S108" s="54">
        <v>396687</v>
      </c>
      <c r="T108" s="50">
        <f t="shared" si="18"/>
        <v>0</v>
      </c>
      <c r="U108" s="50">
        <v>13345</v>
      </c>
      <c r="V108" s="48">
        <f t="shared" si="19"/>
        <v>0</v>
      </c>
      <c r="W108" s="48">
        <f t="shared" si="20"/>
        <v>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52"/>
    </row>
    <row r="109" spans="1:34" s="55" customFormat="1" ht="12.5" x14ac:dyDescent="0.25">
      <c r="A109" s="55">
        <v>236</v>
      </c>
      <c r="B109" s="55" t="s">
        <v>126</v>
      </c>
      <c r="C109" s="55" t="b">
        <f t="shared" si="14"/>
        <v>1</v>
      </c>
      <c r="D109" s="55">
        <v>236</v>
      </c>
      <c r="E109" s="53" t="s">
        <v>126</v>
      </c>
      <c r="F109" s="47">
        <v>0.88339999999999996</v>
      </c>
      <c r="G109" s="47">
        <v>3.53</v>
      </c>
      <c r="H109" s="47">
        <f t="shared" si="15"/>
        <v>13366.91</v>
      </c>
      <c r="I109" s="47">
        <v>0.4667</v>
      </c>
      <c r="J109" s="47">
        <v>1</v>
      </c>
      <c r="K109" s="47">
        <f t="shared" si="16"/>
        <v>1893.32</v>
      </c>
      <c r="L109" s="47">
        <v>0.4667</v>
      </c>
      <c r="M109" s="48">
        <f t="shared" si="11"/>
        <v>950.72</v>
      </c>
      <c r="N109" s="47">
        <v>0</v>
      </c>
      <c r="O109" s="47">
        <f t="shared" si="12"/>
        <v>0</v>
      </c>
      <c r="P109" s="47">
        <v>0</v>
      </c>
      <c r="Q109" s="48">
        <f t="shared" si="17"/>
        <v>0</v>
      </c>
      <c r="R109" s="47">
        <f t="shared" si="13"/>
        <v>16210.949999999999</v>
      </c>
      <c r="S109" s="54">
        <v>34406</v>
      </c>
      <c r="T109" s="50">
        <f t="shared" si="18"/>
        <v>0</v>
      </c>
      <c r="U109" s="50">
        <v>0</v>
      </c>
      <c r="V109" s="48">
        <f t="shared" si="19"/>
        <v>0</v>
      </c>
      <c r="W109" s="48">
        <f t="shared" si="20"/>
        <v>0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52"/>
    </row>
    <row r="110" spans="1:34" s="55" customFormat="1" ht="12.5" x14ac:dyDescent="0.25">
      <c r="A110" s="55">
        <v>238</v>
      </c>
      <c r="B110" s="55" t="s">
        <v>127</v>
      </c>
      <c r="C110" s="55" t="b">
        <f t="shared" si="14"/>
        <v>1</v>
      </c>
      <c r="D110" s="55">
        <v>238</v>
      </c>
      <c r="E110" s="53" t="s">
        <v>127</v>
      </c>
      <c r="F110" s="47">
        <v>562.44530000000009</v>
      </c>
      <c r="G110" s="47">
        <v>544.55999999999995</v>
      </c>
      <c r="H110" s="47">
        <f t="shared" si="15"/>
        <v>2062063.57</v>
      </c>
      <c r="I110" s="47">
        <v>227.57329999999999</v>
      </c>
      <c r="J110" s="47">
        <v>155.44</v>
      </c>
      <c r="K110" s="47">
        <f t="shared" si="16"/>
        <v>294297.65999999997</v>
      </c>
      <c r="L110" s="47">
        <v>109.81140000000001</v>
      </c>
      <c r="M110" s="48">
        <f t="shared" si="11"/>
        <v>223697.9</v>
      </c>
      <c r="N110" s="47">
        <v>3</v>
      </c>
      <c r="O110" s="47">
        <f t="shared" si="12"/>
        <v>2222.61</v>
      </c>
      <c r="P110" s="47">
        <v>7.1961000000000004</v>
      </c>
      <c r="Q110" s="48">
        <f t="shared" si="17"/>
        <v>5331.37</v>
      </c>
      <c r="R110" s="47">
        <f t="shared" si="13"/>
        <v>2587613.11</v>
      </c>
      <c r="S110" s="54">
        <v>651229</v>
      </c>
      <c r="T110" s="50">
        <f t="shared" si="18"/>
        <v>1936384.1099999999</v>
      </c>
      <c r="U110" s="50">
        <v>2109770</v>
      </c>
      <c r="V110" s="48">
        <f t="shared" si="19"/>
        <v>2109770</v>
      </c>
      <c r="W110" s="48">
        <f t="shared" si="20"/>
        <v>4046154.11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52"/>
    </row>
    <row r="111" spans="1:34" s="55" customFormat="1" ht="12.5" x14ac:dyDescent="0.25">
      <c r="A111" s="55">
        <v>243</v>
      </c>
      <c r="B111" s="55" t="s">
        <v>128</v>
      </c>
      <c r="C111" s="55" t="b">
        <f t="shared" si="14"/>
        <v>1</v>
      </c>
      <c r="D111" s="55">
        <v>243</v>
      </c>
      <c r="E111" s="53" t="s">
        <v>128</v>
      </c>
      <c r="F111" s="47">
        <v>51.522600000000004</v>
      </c>
      <c r="G111" s="47">
        <v>47.56</v>
      </c>
      <c r="H111" s="47">
        <f t="shared" si="15"/>
        <v>180093.55</v>
      </c>
      <c r="I111" s="47">
        <v>11</v>
      </c>
      <c r="J111" s="47">
        <v>10</v>
      </c>
      <c r="K111" s="47">
        <f t="shared" si="16"/>
        <v>18933.2</v>
      </c>
      <c r="L111" s="47">
        <v>8</v>
      </c>
      <c r="M111" s="48">
        <f t="shared" si="11"/>
        <v>16296.88</v>
      </c>
      <c r="N111" s="47">
        <v>0</v>
      </c>
      <c r="O111" s="47">
        <f t="shared" si="12"/>
        <v>0</v>
      </c>
      <c r="P111" s="47">
        <v>0</v>
      </c>
      <c r="Q111" s="48">
        <f t="shared" si="17"/>
        <v>0</v>
      </c>
      <c r="R111" s="47">
        <f t="shared" si="13"/>
        <v>215323.63</v>
      </c>
      <c r="S111" s="54">
        <v>572472</v>
      </c>
      <c r="T111" s="50">
        <f t="shared" si="18"/>
        <v>0</v>
      </c>
      <c r="U111" s="50">
        <v>0</v>
      </c>
      <c r="V111" s="48">
        <f t="shared" si="19"/>
        <v>0</v>
      </c>
      <c r="W111" s="48">
        <f t="shared" si="20"/>
        <v>0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52"/>
    </row>
    <row r="112" spans="1:34" s="55" customFormat="1" ht="12.5" x14ac:dyDescent="0.25">
      <c r="A112" s="55">
        <v>245</v>
      </c>
      <c r="B112" s="55" t="s">
        <v>129</v>
      </c>
      <c r="C112" s="55" t="b">
        <f t="shared" si="14"/>
        <v>1</v>
      </c>
      <c r="D112" s="55">
        <v>245</v>
      </c>
      <c r="E112" s="53" t="s">
        <v>129</v>
      </c>
      <c r="F112" s="47">
        <v>539.1046</v>
      </c>
      <c r="G112" s="47">
        <v>522.29</v>
      </c>
      <c r="H112" s="47">
        <f t="shared" si="15"/>
        <v>1977734.65</v>
      </c>
      <c r="I112" s="47">
        <v>129.36109999999999</v>
      </c>
      <c r="J112" s="47">
        <v>79.760000000000005</v>
      </c>
      <c r="K112" s="47">
        <f t="shared" si="16"/>
        <v>151011.20000000001</v>
      </c>
      <c r="L112" s="47">
        <v>83.040499999999994</v>
      </c>
      <c r="M112" s="48">
        <f t="shared" si="11"/>
        <v>169162.63</v>
      </c>
      <c r="N112" s="47">
        <v>0</v>
      </c>
      <c r="O112" s="47">
        <f t="shared" si="12"/>
        <v>0</v>
      </c>
      <c r="P112" s="47">
        <v>5</v>
      </c>
      <c r="Q112" s="48">
        <f t="shared" si="17"/>
        <v>3704.35</v>
      </c>
      <c r="R112" s="47">
        <f t="shared" si="13"/>
        <v>2301612.83</v>
      </c>
      <c r="S112" s="54">
        <v>878940</v>
      </c>
      <c r="T112" s="50">
        <f t="shared" si="18"/>
        <v>1422672.83</v>
      </c>
      <c r="U112" s="50">
        <v>839188</v>
      </c>
      <c r="V112" s="48">
        <f t="shared" si="19"/>
        <v>839188</v>
      </c>
      <c r="W112" s="48">
        <f t="shared" si="20"/>
        <v>2261860.83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52"/>
    </row>
    <row r="113" spans="1:34" s="55" customFormat="1" ht="12.5" x14ac:dyDescent="0.25">
      <c r="A113" s="55">
        <v>247</v>
      </c>
      <c r="B113" s="55" t="s">
        <v>130</v>
      </c>
      <c r="C113" s="55" t="b">
        <f t="shared" si="14"/>
        <v>1</v>
      </c>
      <c r="D113" s="55">
        <v>247</v>
      </c>
      <c r="E113" s="53" t="s">
        <v>130</v>
      </c>
      <c r="F113" s="47">
        <v>106.0236</v>
      </c>
      <c r="G113" s="47">
        <v>99.4</v>
      </c>
      <c r="H113" s="47">
        <f t="shared" si="15"/>
        <v>376394</v>
      </c>
      <c r="I113" s="47">
        <v>27.5642</v>
      </c>
      <c r="J113" s="47">
        <v>21.13</v>
      </c>
      <c r="K113" s="47">
        <f t="shared" si="16"/>
        <v>40005.85</v>
      </c>
      <c r="L113" s="47">
        <v>16.5245</v>
      </c>
      <c r="M113" s="48">
        <f t="shared" si="11"/>
        <v>33662.22</v>
      </c>
      <c r="N113" s="47">
        <v>0</v>
      </c>
      <c r="O113" s="47">
        <f t="shared" si="12"/>
        <v>0</v>
      </c>
      <c r="P113" s="47">
        <v>0</v>
      </c>
      <c r="Q113" s="48">
        <f t="shared" si="17"/>
        <v>0</v>
      </c>
      <c r="R113" s="47">
        <f t="shared" si="13"/>
        <v>450062.06999999995</v>
      </c>
      <c r="S113" s="54">
        <v>171463</v>
      </c>
      <c r="T113" s="50">
        <f t="shared" si="18"/>
        <v>278599.06999999995</v>
      </c>
      <c r="U113" s="50">
        <v>64565</v>
      </c>
      <c r="V113" s="48">
        <f t="shared" si="19"/>
        <v>64565</v>
      </c>
      <c r="W113" s="48">
        <f t="shared" si="20"/>
        <v>343164.06999999995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52"/>
    </row>
    <row r="114" spans="1:34" s="55" customFormat="1" ht="12.5" x14ac:dyDescent="0.25">
      <c r="A114" s="55">
        <v>249</v>
      </c>
      <c r="B114" s="55" t="s">
        <v>131</v>
      </c>
      <c r="C114" s="55" t="b">
        <f t="shared" si="14"/>
        <v>1</v>
      </c>
      <c r="D114" s="55">
        <v>249</v>
      </c>
      <c r="E114" s="53" t="s">
        <v>131</v>
      </c>
      <c r="F114" s="47">
        <v>823.20420000000001</v>
      </c>
      <c r="G114" s="47">
        <v>762.26</v>
      </c>
      <c r="H114" s="47">
        <f t="shared" si="15"/>
        <v>2886419.45</v>
      </c>
      <c r="I114" s="47">
        <v>334.27289999999999</v>
      </c>
      <c r="J114" s="47">
        <v>186.71</v>
      </c>
      <c r="K114" s="47">
        <f t="shared" si="16"/>
        <v>353501.78</v>
      </c>
      <c r="L114" s="47">
        <v>173.63749999999999</v>
      </c>
      <c r="M114" s="48">
        <f t="shared" si="11"/>
        <v>353718.69</v>
      </c>
      <c r="N114" s="47">
        <v>3</v>
      </c>
      <c r="O114" s="47">
        <f t="shared" si="12"/>
        <v>2222.61</v>
      </c>
      <c r="P114" s="47">
        <v>11</v>
      </c>
      <c r="Q114" s="48">
        <f t="shared" si="17"/>
        <v>8149.57</v>
      </c>
      <c r="R114" s="47">
        <f t="shared" si="13"/>
        <v>3604012.1</v>
      </c>
      <c r="S114" s="54">
        <v>1025486</v>
      </c>
      <c r="T114" s="50">
        <f t="shared" si="18"/>
        <v>2578526.1</v>
      </c>
      <c r="U114" s="50">
        <v>2337908</v>
      </c>
      <c r="V114" s="48">
        <f t="shared" si="19"/>
        <v>2337908</v>
      </c>
      <c r="W114" s="48">
        <f t="shared" si="20"/>
        <v>4916434.0999999996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52"/>
    </row>
    <row r="115" spans="1:34" s="55" customFormat="1" ht="12.5" x14ac:dyDescent="0.25">
      <c r="A115" s="55">
        <v>255</v>
      </c>
      <c r="B115" s="55" t="s">
        <v>132</v>
      </c>
      <c r="C115" s="55" t="b">
        <f t="shared" si="14"/>
        <v>1</v>
      </c>
      <c r="D115" s="55">
        <v>255</v>
      </c>
      <c r="E115" s="53" t="s">
        <v>132</v>
      </c>
      <c r="F115" s="47">
        <v>510.87379999999996</v>
      </c>
      <c r="G115" s="47">
        <v>517</v>
      </c>
      <c r="H115" s="47">
        <f t="shared" si="15"/>
        <v>1957703.22</v>
      </c>
      <c r="I115" s="47">
        <v>233.3288</v>
      </c>
      <c r="J115" s="47">
        <v>189.71</v>
      </c>
      <c r="K115" s="47">
        <f t="shared" si="16"/>
        <v>359181.74</v>
      </c>
      <c r="L115" s="47">
        <v>109.1808</v>
      </c>
      <c r="M115" s="48">
        <f t="shared" si="11"/>
        <v>222413.3</v>
      </c>
      <c r="N115" s="47">
        <v>4</v>
      </c>
      <c r="O115" s="47">
        <f t="shared" si="12"/>
        <v>2963.48</v>
      </c>
      <c r="P115" s="47">
        <v>10.4491</v>
      </c>
      <c r="Q115" s="48">
        <f t="shared" si="17"/>
        <v>7741.42</v>
      </c>
      <c r="R115" s="47">
        <f t="shared" si="13"/>
        <v>2550003.1599999997</v>
      </c>
      <c r="S115" s="54">
        <v>504597</v>
      </c>
      <c r="T115" s="50">
        <f t="shared" si="18"/>
        <v>2045406.1599999997</v>
      </c>
      <c r="U115" s="50">
        <v>2455617</v>
      </c>
      <c r="V115" s="48">
        <f t="shared" si="19"/>
        <v>2455617</v>
      </c>
      <c r="W115" s="48">
        <f t="shared" si="20"/>
        <v>4501023.16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52"/>
    </row>
    <row r="116" spans="1:34" s="55" customFormat="1" ht="12.5" x14ac:dyDescent="0.25">
      <c r="A116" s="55">
        <v>257</v>
      </c>
      <c r="B116" s="56" t="s">
        <v>133</v>
      </c>
      <c r="C116" s="57" t="b">
        <f t="shared" si="14"/>
        <v>1</v>
      </c>
      <c r="D116" s="55">
        <v>257</v>
      </c>
      <c r="E116" s="53" t="s">
        <v>133</v>
      </c>
      <c r="F116" s="47">
        <v>208.60980000000001</v>
      </c>
      <c r="G116" s="47">
        <v>218</v>
      </c>
      <c r="H116" s="47">
        <f t="shared" si="15"/>
        <v>825491.88</v>
      </c>
      <c r="I116" s="47">
        <v>45.276400000000002</v>
      </c>
      <c r="J116" s="47">
        <v>47.33</v>
      </c>
      <c r="K116" s="47">
        <f t="shared" si="16"/>
        <v>89610.84</v>
      </c>
      <c r="L116" s="47">
        <v>32.081400000000002</v>
      </c>
      <c r="M116" s="48">
        <f t="shared" si="11"/>
        <v>65353.34</v>
      </c>
      <c r="N116" s="47">
        <v>1</v>
      </c>
      <c r="O116" s="47">
        <f t="shared" si="12"/>
        <v>740.87</v>
      </c>
      <c r="P116" s="47">
        <v>5</v>
      </c>
      <c r="Q116" s="48">
        <f t="shared" si="17"/>
        <v>3704.35</v>
      </c>
      <c r="R116" s="47">
        <f t="shared" si="13"/>
        <v>984901.27999999991</v>
      </c>
      <c r="S116" s="54">
        <v>1536970</v>
      </c>
      <c r="T116" s="50">
        <f t="shared" si="18"/>
        <v>0</v>
      </c>
      <c r="U116" s="50">
        <v>0</v>
      </c>
      <c r="V116" s="48">
        <f t="shared" si="19"/>
        <v>0</v>
      </c>
      <c r="W116" s="48">
        <f t="shared" si="20"/>
        <v>0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52"/>
    </row>
    <row r="117" spans="1:34" s="55" customFormat="1" ht="12.5" x14ac:dyDescent="0.25">
      <c r="A117" s="55">
        <v>259</v>
      </c>
      <c r="B117" s="55" t="s">
        <v>134</v>
      </c>
      <c r="C117" s="55" t="b">
        <f t="shared" si="14"/>
        <v>1</v>
      </c>
      <c r="D117" s="55">
        <v>259</v>
      </c>
      <c r="E117" s="53" t="s">
        <v>134</v>
      </c>
      <c r="F117" s="47">
        <v>1257.5124000000001</v>
      </c>
      <c r="G117" s="47">
        <v>1223.53</v>
      </c>
      <c r="H117" s="47">
        <f t="shared" si="15"/>
        <v>4633092.1100000003</v>
      </c>
      <c r="I117" s="47">
        <v>55.0259</v>
      </c>
      <c r="J117" s="47">
        <v>49.13</v>
      </c>
      <c r="K117" s="47">
        <f t="shared" si="16"/>
        <v>93018.81</v>
      </c>
      <c r="L117" s="47">
        <v>159.62790000000001</v>
      </c>
      <c r="M117" s="48">
        <f t="shared" si="11"/>
        <v>325179.59000000003</v>
      </c>
      <c r="N117" s="47">
        <v>11.2584</v>
      </c>
      <c r="O117" s="47">
        <f t="shared" si="12"/>
        <v>8341.01</v>
      </c>
      <c r="P117" s="47">
        <v>13.588200000000001</v>
      </c>
      <c r="Q117" s="48">
        <f t="shared" si="17"/>
        <v>10067.09</v>
      </c>
      <c r="R117" s="47">
        <f t="shared" si="13"/>
        <v>5069698.6099999994</v>
      </c>
      <c r="S117" s="54">
        <v>2803214</v>
      </c>
      <c r="T117" s="50">
        <f t="shared" si="18"/>
        <v>2266484.6099999994</v>
      </c>
      <c r="U117" s="50">
        <v>0</v>
      </c>
      <c r="V117" s="48">
        <f t="shared" si="19"/>
        <v>0</v>
      </c>
      <c r="W117" s="48">
        <f t="shared" si="20"/>
        <v>2266484.6099999994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52"/>
    </row>
    <row r="118" spans="1:34" s="55" customFormat="1" ht="12.5" x14ac:dyDescent="0.25">
      <c r="A118" s="55">
        <v>261</v>
      </c>
      <c r="B118" s="55" t="s">
        <v>135</v>
      </c>
      <c r="C118" s="55" t="b">
        <f t="shared" si="14"/>
        <v>1</v>
      </c>
      <c r="D118" s="55">
        <v>261</v>
      </c>
      <c r="E118" s="53" t="s">
        <v>135</v>
      </c>
      <c r="F118" s="47">
        <v>1844.9590000000001</v>
      </c>
      <c r="G118" s="47">
        <v>1806.14</v>
      </c>
      <c r="H118" s="47">
        <f t="shared" si="15"/>
        <v>6839238.0899999999</v>
      </c>
      <c r="I118" s="47">
        <v>320.68040000000002</v>
      </c>
      <c r="J118" s="47">
        <v>236.19</v>
      </c>
      <c r="K118" s="47">
        <f t="shared" si="16"/>
        <v>447183.25</v>
      </c>
      <c r="L118" s="47">
        <v>272.2346</v>
      </c>
      <c r="M118" s="48">
        <f t="shared" si="11"/>
        <v>554571.82999999996</v>
      </c>
      <c r="N118" s="47">
        <v>42.320399999999999</v>
      </c>
      <c r="O118" s="47">
        <f t="shared" si="12"/>
        <v>31353.91</v>
      </c>
      <c r="P118" s="47">
        <v>26.490400000000001</v>
      </c>
      <c r="Q118" s="48">
        <f t="shared" si="17"/>
        <v>19625.939999999999</v>
      </c>
      <c r="R118" s="47">
        <f t="shared" si="13"/>
        <v>7891973.0200000005</v>
      </c>
      <c r="S118" s="54">
        <v>4241650</v>
      </c>
      <c r="T118" s="50">
        <f t="shared" si="18"/>
        <v>3650323.0200000005</v>
      </c>
      <c r="U118" s="50">
        <v>0</v>
      </c>
      <c r="V118" s="48">
        <f t="shared" si="19"/>
        <v>0</v>
      </c>
      <c r="W118" s="48">
        <f t="shared" si="20"/>
        <v>3650323.0200000005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52"/>
    </row>
    <row r="119" spans="1:34" s="55" customFormat="1" ht="12.5" x14ac:dyDescent="0.25">
      <c r="A119" s="55">
        <v>263</v>
      </c>
      <c r="B119" s="55" t="s">
        <v>136</v>
      </c>
      <c r="C119" s="55" t="b">
        <f t="shared" si="14"/>
        <v>1</v>
      </c>
      <c r="D119" s="55">
        <v>263</v>
      </c>
      <c r="E119" s="53" t="s">
        <v>136</v>
      </c>
      <c r="F119" s="47">
        <v>958.90869999999995</v>
      </c>
      <c r="G119" s="47">
        <v>907</v>
      </c>
      <c r="H119" s="47">
        <f t="shared" si="15"/>
        <v>3434500.62</v>
      </c>
      <c r="I119" s="47">
        <v>68.615200000000002</v>
      </c>
      <c r="J119" s="47">
        <v>65.540000000000006</v>
      </c>
      <c r="K119" s="47">
        <f t="shared" si="16"/>
        <v>124088.19</v>
      </c>
      <c r="L119" s="47">
        <v>167.44210000000001</v>
      </c>
      <c r="M119" s="48">
        <f t="shared" si="11"/>
        <v>341097.98</v>
      </c>
      <c r="N119" s="47">
        <v>2.5543</v>
      </c>
      <c r="O119" s="47">
        <f t="shared" si="12"/>
        <v>1892.4</v>
      </c>
      <c r="P119" s="47">
        <v>19</v>
      </c>
      <c r="Q119" s="48">
        <f t="shared" si="17"/>
        <v>14076.53</v>
      </c>
      <c r="R119" s="47">
        <f t="shared" si="13"/>
        <v>3915655.7199999997</v>
      </c>
      <c r="S119" s="54">
        <v>1434605</v>
      </c>
      <c r="T119" s="50">
        <f t="shared" si="18"/>
        <v>2481050.7199999997</v>
      </c>
      <c r="U119" s="50">
        <v>0</v>
      </c>
      <c r="V119" s="48">
        <f t="shared" si="19"/>
        <v>0</v>
      </c>
      <c r="W119" s="48">
        <f t="shared" si="20"/>
        <v>2481050.7199999997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52"/>
    </row>
    <row r="120" spans="1:34" s="55" customFormat="1" ht="12.5" x14ac:dyDescent="0.25">
      <c r="A120" s="55">
        <v>267</v>
      </c>
      <c r="B120" s="55" t="s">
        <v>137</v>
      </c>
      <c r="C120" s="55" t="b">
        <f t="shared" si="14"/>
        <v>1</v>
      </c>
      <c r="D120" s="55">
        <v>267</v>
      </c>
      <c r="E120" s="53" t="s">
        <v>137</v>
      </c>
      <c r="F120" s="47">
        <v>3029.2907</v>
      </c>
      <c r="G120" s="47">
        <v>2932.7</v>
      </c>
      <c r="H120" s="47">
        <f t="shared" si="15"/>
        <v>11105137.779999999</v>
      </c>
      <c r="I120" s="47">
        <v>541.22349999999994</v>
      </c>
      <c r="J120" s="47">
        <v>534.38</v>
      </c>
      <c r="K120" s="47">
        <f t="shared" si="16"/>
        <v>1011752.34</v>
      </c>
      <c r="L120" s="47">
        <v>495.0378</v>
      </c>
      <c r="M120" s="48">
        <f t="shared" si="11"/>
        <v>1008446.45</v>
      </c>
      <c r="N120" s="47">
        <v>47.379100000000001</v>
      </c>
      <c r="O120" s="47">
        <f t="shared" si="12"/>
        <v>35101.75</v>
      </c>
      <c r="P120" s="47">
        <v>74</v>
      </c>
      <c r="Q120" s="48">
        <f t="shared" si="17"/>
        <v>54824.38</v>
      </c>
      <c r="R120" s="47">
        <f t="shared" si="13"/>
        <v>13215262.699999999</v>
      </c>
      <c r="S120" s="54">
        <v>6294306</v>
      </c>
      <c r="T120" s="50">
        <f t="shared" si="18"/>
        <v>6920956.6999999993</v>
      </c>
      <c r="U120" s="50">
        <v>0</v>
      </c>
      <c r="V120" s="48">
        <f t="shared" si="19"/>
        <v>0</v>
      </c>
      <c r="W120" s="48">
        <f t="shared" si="20"/>
        <v>6920956.6999999993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52"/>
    </row>
    <row r="121" spans="1:34" s="55" customFormat="1" ht="12.5" x14ac:dyDescent="0.25">
      <c r="A121" s="55">
        <v>271</v>
      </c>
      <c r="B121" s="55" t="s">
        <v>138</v>
      </c>
      <c r="C121" s="55" t="b">
        <f t="shared" si="14"/>
        <v>1</v>
      </c>
      <c r="D121" s="55">
        <v>271</v>
      </c>
      <c r="E121" s="53" t="s">
        <v>138</v>
      </c>
      <c r="F121" s="47">
        <v>80.708300000000008</v>
      </c>
      <c r="G121" s="47">
        <v>80.709999999999994</v>
      </c>
      <c r="H121" s="47">
        <f t="shared" si="15"/>
        <v>305621.33</v>
      </c>
      <c r="I121" s="47">
        <v>14.158300000000001</v>
      </c>
      <c r="J121" s="47">
        <v>3.27</v>
      </c>
      <c r="K121" s="47">
        <f t="shared" si="16"/>
        <v>6191.16</v>
      </c>
      <c r="L121" s="47">
        <v>15.862500000000001</v>
      </c>
      <c r="M121" s="48">
        <f t="shared" si="11"/>
        <v>32313.66</v>
      </c>
      <c r="N121" s="47">
        <v>0</v>
      </c>
      <c r="O121" s="47">
        <f t="shared" si="12"/>
        <v>0</v>
      </c>
      <c r="P121" s="47">
        <v>0</v>
      </c>
      <c r="Q121" s="48">
        <f t="shared" si="17"/>
        <v>0</v>
      </c>
      <c r="R121" s="47">
        <f t="shared" si="13"/>
        <v>344126.14999999997</v>
      </c>
      <c r="S121" s="54">
        <v>863513</v>
      </c>
      <c r="T121" s="50">
        <f t="shared" si="18"/>
        <v>0</v>
      </c>
      <c r="U121" s="50">
        <v>78127</v>
      </c>
      <c r="V121" s="48">
        <f t="shared" si="19"/>
        <v>0</v>
      </c>
      <c r="W121" s="48">
        <f t="shared" si="20"/>
        <v>0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52"/>
    </row>
    <row r="122" spans="1:34" s="55" customFormat="1" ht="12.5" x14ac:dyDescent="0.25">
      <c r="A122" s="55">
        <v>273</v>
      </c>
      <c r="B122" s="55" t="s">
        <v>139</v>
      </c>
      <c r="C122" s="55" t="b">
        <f t="shared" si="14"/>
        <v>1</v>
      </c>
      <c r="D122" s="55">
        <v>273</v>
      </c>
      <c r="E122" s="53" t="s">
        <v>139</v>
      </c>
      <c r="F122" s="47">
        <v>684.11159999999995</v>
      </c>
      <c r="G122" s="47">
        <v>663</v>
      </c>
      <c r="H122" s="47">
        <f t="shared" si="15"/>
        <v>2510555.58</v>
      </c>
      <c r="I122" s="47">
        <v>246.31909999999999</v>
      </c>
      <c r="J122" s="47">
        <v>244.23</v>
      </c>
      <c r="K122" s="47">
        <f t="shared" si="16"/>
        <v>462405.54</v>
      </c>
      <c r="L122" s="47">
        <v>135.35720000000001</v>
      </c>
      <c r="M122" s="48">
        <f t="shared" si="11"/>
        <v>275737.51</v>
      </c>
      <c r="N122" s="47">
        <v>3</v>
      </c>
      <c r="O122" s="47">
        <f t="shared" si="12"/>
        <v>2222.61</v>
      </c>
      <c r="P122" s="47">
        <v>2</v>
      </c>
      <c r="Q122" s="48">
        <f t="shared" si="17"/>
        <v>1481.74</v>
      </c>
      <c r="R122" s="47">
        <f t="shared" si="13"/>
        <v>3252402.98</v>
      </c>
      <c r="S122" s="54">
        <v>963499</v>
      </c>
      <c r="T122" s="50">
        <f t="shared" si="18"/>
        <v>2288903.98</v>
      </c>
      <c r="U122" s="50">
        <v>1210683</v>
      </c>
      <c r="V122" s="48">
        <f t="shared" si="19"/>
        <v>1210683</v>
      </c>
      <c r="W122" s="48">
        <f t="shared" si="20"/>
        <v>3499586.98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52"/>
    </row>
    <row r="123" spans="1:34" s="55" customFormat="1" ht="12.5" x14ac:dyDescent="0.25">
      <c r="A123" s="55">
        <v>275</v>
      </c>
      <c r="B123" s="55" t="s">
        <v>140</v>
      </c>
      <c r="C123" s="55" t="b">
        <f t="shared" si="14"/>
        <v>1</v>
      </c>
      <c r="D123" s="55">
        <v>275</v>
      </c>
      <c r="E123" s="53" t="s">
        <v>140</v>
      </c>
      <c r="F123" s="47">
        <v>116.61630000000001</v>
      </c>
      <c r="G123" s="47">
        <v>112</v>
      </c>
      <c r="H123" s="47">
        <f t="shared" si="15"/>
        <v>424105.92</v>
      </c>
      <c r="I123" s="47">
        <v>43.819800000000001</v>
      </c>
      <c r="J123" s="47">
        <v>38.840000000000003</v>
      </c>
      <c r="K123" s="47">
        <f t="shared" si="16"/>
        <v>73536.55</v>
      </c>
      <c r="L123" s="47">
        <v>18.703499999999998</v>
      </c>
      <c r="M123" s="48">
        <f t="shared" si="11"/>
        <v>38101.089999999997</v>
      </c>
      <c r="N123" s="47">
        <v>0</v>
      </c>
      <c r="O123" s="47">
        <f t="shared" si="12"/>
        <v>0</v>
      </c>
      <c r="P123" s="47">
        <v>1</v>
      </c>
      <c r="Q123" s="48">
        <f t="shared" si="17"/>
        <v>740.87</v>
      </c>
      <c r="R123" s="47">
        <f t="shared" si="13"/>
        <v>536484.42999999993</v>
      </c>
      <c r="S123" s="54">
        <v>256913</v>
      </c>
      <c r="T123" s="50">
        <f t="shared" si="18"/>
        <v>279571.42999999993</v>
      </c>
      <c r="U123" s="50">
        <v>208016</v>
      </c>
      <c r="V123" s="48">
        <f t="shared" si="19"/>
        <v>208016</v>
      </c>
      <c r="W123" s="48">
        <f t="shared" si="20"/>
        <v>487587.42999999993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52"/>
    </row>
    <row r="124" spans="1:34" s="55" customFormat="1" ht="12.5" x14ac:dyDescent="0.25">
      <c r="A124" s="55">
        <v>279</v>
      </c>
      <c r="B124" s="55" t="s">
        <v>141</v>
      </c>
      <c r="C124" s="55" t="b">
        <f t="shared" si="14"/>
        <v>1</v>
      </c>
      <c r="D124" s="55">
        <v>279</v>
      </c>
      <c r="E124" s="53" t="s">
        <v>141</v>
      </c>
      <c r="F124" s="47">
        <v>2439.5355999999997</v>
      </c>
      <c r="G124" s="47">
        <v>2332.69</v>
      </c>
      <c r="H124" s="47">
        <f t="shared" si="15"/>
        <v>8833103.9199999999</v>
      </c>
      <c r="I124" s="47">
        <v>908.09109999999998</v>
      </c>
      <c r="J124" s="47">
        <v>610.11</v>
      </c>
      <c r="K124" s="47">
        <f t="shared" si="16"/>
        <v>1155133.47</v>
      </c>
      <c r="L124" s="47">
        <v>517.85529999999994</v>
      </c>
      <c r="M124" s="48">
        <f t="shared" si="11"/>
        <v>1054928.21</v>
      </c>
      <c r="N124" s="47">
        <v>38.287999999999997</v>
      </c>
      <c r="O124" s="47">
        <f t="shared" si="12"/>
        <v>28366.43</v>
      </c>
      <c r="P124" s="47">
        <v>24.572800000000001</v>
      </c>
      <c r="Q124" s="48">
        <f t="shared" si="17"/>
        <v>18205.25</v>
      </c>
      <c r="R124" s="47">
        <f t="shared" si="13"/>
        <v>11089737.280000001</v>
      </c>
      <c r="S124" s="54">
        <v>3494360</v>
      </c>
      <c r="T124" s="50">
        <f t="shared" si="18"/>
        <v>7595377.2800000012</v>
      </c>
      <c r="U124" s="50">
        <v>3556155</v>
      </c>
      <c r="V124" s="48">
        <f t="shared" si="19"/>
        <v>3556155</v>
      </c>
      <c r="W124" s="48">
        <f t="shared" si="20"/>
        <v>11151532.280000001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52"/>
    </row>
    <row r="125" spans="1:34" s="55" customFormat="1" ht="12.5" x14ac:dyDescent="0.25">
      <c r="A125" s="55">
        <v>281</v>
      </c>
      <c r="B125" s="55" t="s">
        <v>142</v>
      </c>
      <c r="C125" s="55" t="b">
        <f t="shared" si="14"/>
        <v>1</v>
      </c>
      <c r="D125" s="55">
        <v>281</v>
      </c>
      <c r="E125" s="53" t="s">
        <v>142</v>
      </c>
      <c r="F125" s="47">
        <v>299.56580000000002</v>
      </c>
      <c r="G125" s="47">
        <v>255</v>
      </c>
      <c r="H125" s="47">
        <f t="shared" si="15"/>
        <v>965598.3</v>
      </c>
      <c r="I125" s="47">
        <v>30.977699999999999</v>
      </c>
      <c r="J125" s="47">
        <v>9.99</v>
      </c>
      <c r="K125" s="47">
        <f t="shared" si="16"/>
        <v>18914.27</v>
      </c>
      <c r="L125" s="47">
        <v>47.626199999999997</v>
      </c>
      <c r="M125" s="48">
        <f t="shared" si="11"/>
        <v>97019.81</v>
      </c>
      <c r="N125" s="47">
        <v>0</v>
      </c>
      <c r="O125" s="47">
        <f t="shared" si="12"/>
        <v>0</v>
      </c>
      <c r="P125" s="47">
        <v>3</v>
      </c>
      <c r="Q125" s="48">
        <f t="shared" si="17"/>
        <v>2222.61</v>
      </c>
      <c r="R125" s="47">
        <f t="shared" si="13"/>
        <v>1083754.9900000002</v>
      </c>
      <c r="S125" s="54">
        <v>729321</v>
      </c>
      <c r="T125" s="50">
        <f t="shared" si="18"/>
        <v>354433.99000000022</v>
      </c>
      <c r="U125" s="50">
        <v>0</v>
      </c>
      <c r="V125" s="48">
        <f t="shared" si="19"/>
        <v>0</v>
      </c>
      <c r="W125" s="48">
        <f t="shared" si="20"/>
        <v>354433.99000000022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52"/>
    </row>
    <row r="126" spans="1:34" s="55" customFormat="1" ht="12.5" x14ac:dyDescent="0.25">
      <c r="A126" s="55">
        <v>283</v>
      </c>
      <c r="B126" s="55" t="s">
        <v>143</v>
      </c>
      <c r="C126" s="55" t="b">
        <f t="shared" si="14"/>
        <v>1</v>
      </c>
      <c r="D126" s="55">
        <v>283</v>
      </c>
      <c r="E126" s="53" t="s">
        <v>143</v>
      </c>
      <c r="F126" s="47">
        <v>726.46899999999994</v>
      </c>
      <c r="G126" s="47">
        <v>678</v>
      </c>
      <c r="H126" s="47">
        <f t="shared" si="15"/>
        <v>2567355.48</v>
      </c>
      <c r="I126" s="47">
        <v>110.75150000000001</v>
      </c>
      <c r="J126" s="47">
        <v>55.89</v>
      </c>
      <c r="K126" s="47">
        <f t="shared" si="16"/>
        <v>105817.65</v>
      </c>
      <c r="L126" s="47">
        <v>161.6216</v>
      </c>
      <c r="M126" s="48">
        <f t="shared" si="11"/>
        <v>329240.98</v>
      </c>
      <c r="N126" s="47">
        <v>7</v>
      </c>
      <c r="O126" s="47">
        <f t="shared" si="12"/>
        <v>5186.09</v>
      </c>
      <c r="P126" s="47">
        <v>2</v>
      </c>
      <c r="Q126" s="48">
        <f t="shared" si="17"/>
        <v>1481.74</v>
      </c>
      <c r="R126" s="47">
        <f t="shared" si="13"/>
        <v>3009081.94</v>
      </c>
      <c r="S126" s="54">
        <v>1585463</v>
      </c>
      <c r="T126" s="50">
        <f t="shared" si="18"/>
        <v>1423618.94</v>
      </c>
      <c r="U126" s="50">
        <v>0</v>
      </c>
      <c r="V126" s="48">
        <f t="shared" si="19"/>
        <v>0</v>
      </c>
      <c r="W126" s="48">
        <f t="shared" si="20"/>
        <v>1423618.94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52"/>
    </row>
    <row r="127" spans="1:34" s="55" customFormat="1" ht="12.5" x14ac:dyDescent="0.25">
      <c r="A127" s="55">
        <v>285</v>
      </c>
      <c r="B127" s="55" t="s">
        <v>144</v>
      </c>
      <c r="C127" s="55" t="b">
        <f t="shared" si="14"/>
        <v>1</v>
      </c>
      <c r="D127" s="55">
        <v>285</v>
      </c>
      <c r="E127" s="53" t="s">
        <v>144</v>
      </c>
      <c r="F127" s="47">
        <v>1865.4143000000001</v>
      </c>
      <c r="G127" s="47">
        <v>1834.69</v>
      </c>
      <c r="H127" s="47">
        <f t="shared" si="15"/>
        <v>6947347.2400000002</v>
      </c>
      <c r="I127" s="47">
        <v>969.75760000000002</v>
      </c>
      <c r="J127" s="47">
        <v>759.76</v>
      </c>
      <c r="K127" s="47">
        <f t="shared" si="16"/>
        <v>1438468.8</v>
      </c>
      <c r="L127" s="47">
        <v>360.55840000000001</v>
      </c>
      <c r="M127" s="48">
        <f t="shared" si="11"/>
        <v>734497.12</v>
      </c>
      <c r="N127" s="47">
        <v>20.1647</v>
      </c>
      <c r="O127" s="47">
        <f t="shared" si="12"/>
        <v>14939.42</v>
      </c>
      <c r="P127" s="47">
        <v>24.4</v>
      </c>
      <c r="Q127" s="48">
        <f t="shared" si="17"/>
        <v>18077.23</v>
      </c>
      <c r="R127" s="47">
        <f t="shared" si="13"/>
        <v>9153329.8100000005</v>
      </c>
      <c r="S127" s="54">
        <v>4584319</v>
      </c>
      <c r="T127" s="50">
        <f t="shared" si="18"/>
        <v>4569010.8100000005</v>
      </c>
      <c r="U127" s="50">
        <v>1463505</v>
      </c>
      <c r="V127" s="48">
        <f t="shared" si="19"/>
        <v>1463505</v>
      </c>
      <c r="W127" s="48">
        <f t="shared" si="20"/>
        <v>6032515.8100000005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52"/>
    </row>
    <row r="128" spans="1:34" s="55" customFormat="1" ht="12.5" x14ac:dyDescent="0.25">
      <c r="A128" s="55">
        <v>287</v>
      </c>
      <c r="B128" s="55" t="s">
        <v>145</v>
      </c>
      <c r="C128" s="55" t="b">
        <f t="shared" si="14"/>
        <v>1</v>
      </c>
      <c r="D128" s="55">
        <v>287</v>
      </c>
      <c r="E128" s="53" t="s">
        <v>145</v>
      </c>
      <c r="F128" s="47">
        <v>411.79090000000002</v>
      </c>
      <c r="G128" s="47">
        <v>378.22</v>
      </c>
      <c r="H128" s="47">
        <f t="shared" si="15"/>
        <v>1432190.55</v>
      </c>
      <c r="I128" s="47">
        <v>224.12820000000002</v>
      </c>
      <c r="J128" s="47">
        <v>188.89</v>
      </c>
      <c r="K128" s="47">
        <f t="shared" si="16"/>
        <v>357629.21</v>
      </c>
      <c r="L128" s="47">
        <v>89.819900000000004</v>
      </c>
      <c r="M128" s="48">
        <f t="shared" si="11"/>
        <v>182973.02</v>
      </c>
      <c r="N128" s="47">
        <v>3.5581</v>
      </c>
      <c r="O128" s="47">
        <f t="shared" si="12"/>
        <v>2636.09</v>
      </c>
      <c r="P128" s="47">
        <v>2</v>
      </c>
      <c r="Q128" s="48">
        <f t="shared" si="17"/>
        <v>1481.74</v>
      </c>
      <c r="R128" s="47">
        <f t="shared" si="13"/>
        <v>1976910.61</v>
      </c>
      <c r="S128" s="54">
        <v>516416</v>
      </c>
      <c r="T128" s="50">
        <f t="shared" si="18"/>
        <v>1460494.61</v>
      </c>
      <c r="U128" s="50">
        <v>1995143</v>
      </c>
      <c r="V128" s="48">
        <f t="shared" si="19"/>
        <v>1995143</v>
      </c>
      <c r="W128" s="48">
        <f t="shared" si="20"/>
        <v>3455637.6100000003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52"/>
    </row>
    <row r="129" spans="1:34" s="55" customFormat="1" ht="12.5" x14ac:dyDescent="0.25">
      <c r="A129" s="55">
        <v>291</v>
      </c>
      <c r="B129" s="55" t="s">
        <v>146</v>
      </c>
      <c r="C129" s="55" t="b">
        <f t="shared" si="14"/>
        <v>1</v>
      </c>
      <c r="D129" s="55">
        <v>291</v>
      </c>
      <c r="E129" s="53" t="s">
        <v>146</v>
      </c>
      <c r="F129" s="47">
        <v>51.286099999999998</v>
      </c>
      <c r="G129" s="47">
        <v>48</v>
      </c>
      <c r="H129" s="47">
        <f t="shared" si="15"/>
        <v>181759.68</v>
      </c>
      <c r="I129" s="47">
        <v>12</v>
      </c>
      <c r="J129" s="47">
        <v>8</v>
      </c>
      <c r="K129" s="47">
        <f t="shared" si="16"/>
        <v>15146.56</v>
      </c>
      <c r="L129" s="47">
        <v>12.5543</v>
      </c>
      <c r="M129" s="48">
        <f t="shared" si="11"/>
        <v>25574.49</v>
      </c>
      <c r="N129" s="47">
        <v>0</v>
      </c>
      <c r="O129" s="47">
        <f t="shared" si="12"/>
        <v>0</v>
      </c>
      <c r="P129" s="47">
        <v>1</v>
      </c>
      <c r="Q129" s="48">
        <f t="shared" si="17"/>
        <v>740.87</v>
      </c>
      <c r="R129" s="47">
        <f t="shared" si="13"/>
        <v>223221.59999999998</v>
      </c>
      <c r="S129" s="54">
        <v>99814</v>
      </c>
      <c r="T129" s="50">
        <f t="shared" si="18"/>
        <v>123407.59999999998</v>
      </c>
      <c r="U129" s="50">
        <v>61334</v>
      </c>
      <c r="V129" s="48">
        <f t="shared" si="19"/>
        <v>61334</v>
      </c>
      <c r="W129" s="48">
        <f t="shared" si="20"/>
        <v>184741.59999999998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52"/>
    </row>
    <row r="130" spans="1:34" s="55" customFormat="1" ht="12.5" x14ac:dyDescent="0.25">
      <c r="A130" s="55">
        <v>293</v>
      </c>
      <c r="B130" s="55" t="s">
        <v>147</v>
      </c>
      <c r="C130" s="55" t="b">
        <f t="shared" si="14"/>
        <v>1</v>
      </c>
      <c r="D130" s="55">
        <v>293</v>
      </c>
      <c r="E130" s="53" t="s">
        <v>147</v>
      </c>
      <c r="F130" s="47">
        <v>57.782799999999995</v>
      </c>
      <c r="G130" s="47">
        <v>58.78</v>
      </c>
      <c r="H130" s="47">
        <f t="shared" si="15"/>
        <v>222579.87</v>
      </c>
      <c r="I130" s="47">
        <v>14.8</v>
      </c>
      <c r="J130" s="47">
        <v>10.91</v>
      </c>
      <c r="K130" s="47">
        <f t="shared" si="16"/>
        <v>20656.12</v>
      </c>
      <c r="L130" s="47">
        <v>7.32</v>
      </c>
      <c r="M130" s="48">
        <f t="shared" si="11"/>
        <v>14911.65</v>
      </c>
      <c r="N130" s="47">
        <v>0</v>
      </c>
      <c r="O130" s="47">
        <f t="shared" si="12"/>
        <v>0</v>
      </c>
      <c r="P130" s="47">
        <v>0</v>
      </c>
      <c r="Q130" s="48">
        <f t="shared" si="17"/>
        <v>0</v>
      </c>
      <c r="R130" s="47">
        <f t="shared" si="13"/>
        <v>258147.63999999998</v>
      </c>
      <c r="S130" s="54">
        <v>109140</v>
      </c>
      <c r="T130" s="50">
        <f t="shared" si="18"/>
        <v>149007.63999999998</v>
      </c>
      <c r="U130" s="50">
        <v>174135</v>
      </c>
      <c r="V130" s="48">
        <f t="shared" si="19"/>
        <v>174135</v>
      </c>
      <c r="W130" s="48">
        <f t="shared" si="20"/>
        <v>323142.64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52"/>
    </row>
    <row r="131" spans="1:34" s="55" customFormat="1" ht="12.5" x14ac:dyDescent="0.25">
      <c r="A131" s="55">
        <v>295</v>
      </c>
      <c r="B131" s="55" t="s">
        <v>148</v>
      </c>
      <c r="C131" s="55" t="b">
        <f t="shared" si="14"/>
        <v>1</v>
      </c>
      <c r="D131" s="55">
        <v>295</v>
      </c>
      <c r="E131" s="53" t="s">
        <v>148</v>
      </c>
      <c r="F131" s="47">
        <v>1328.7816</v>
      </c>
      <c r="G131" s="47">
        <v>1300</v>
      </c>
      <c r="H131" s="47">
        <f t="shared" si="15"/>
        <v>4922658</v>
      </c>
      <c r="I131" s="47">
        <v>393.78459999999995</v>
      </c>
      <c r="J131" s="47">
        <v>272.93</v>
      </c>
      <c r="K131" s="47">
        <f t="shared" si="16"/>
        <v>516743.83</v>
      </c>
      <c r="L131" s="47">
        <v>220.3622</v>
      </c>
      <c r="M131" s="48">
        <f t="shared" si="11"/>
        <v>448902.04</v>
      </c>
      <c r="N131" s="47">
        <v>68.011300000000006</v>
      </c>
      <c r="O131" s="47">
        <f t="shared" si="12"/>
        <v>50387.53</v>
      </c>
      <c r="P131" s="47">
        <v>10</v>
      </c>
      <c r="Q131" s="48">
        <f t="shared" si="17"/>
        <v>7408.7</v>
      </c>
      <c r="R131" s="47">
        <f t="shared" si="13"/>
        <v>5946100.1000000006</v>
      </c>
      <c r="S131" s="54">
        <v>4396112</v>
      </c>
      <c r="T131" s="50">
        <f t="shared" si="18"/>
        <v>1549988.1000000006</v>
      </c>
      <c r="U131" s="50">
        <v>768410</v>
      </c>
      <c r="V131" s="48">
        <f t="shared" si="19"/>
        <v>768410</v>
      </c>
      <c r="W131" s="48">
        <f t="shared" si="20"/>
        <v>2318398.1000000006</v>
      </c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52"/>
    </row>
    <row r="132" spans="1:34" s="55" customFormat="1" ht="12.5" x14ac:dyDescent="0.25">
      <c r="A132" s="55">
        <v>297</v>
      </c>
      <c r="B132" s="55" t="s">
        <v>149</v>
      </c>
      <c r="C132" s="55" t="b">
        <f t="shared" si="14"/>
        <v>1</v>
      </c>
      <c r="D132" s="55">
        <v>297</v>
      </c>
      <c r="E132" s="53" t="s">
        <v>149</v>
      </c>
      <c r="F132" s="47">
        <v>709.42409999999995</v>
      </c>
      <c r="G132" s="47">
        <v>673</v>
      </c>
      <c r="H132" s="47">
        <f t="shared" si="15"/>
        <v>2548422.1800000002</v>
      </c>
      <c r="I132" s="47">
        <v>84.841200000000001</v>
      </c>
      <c r="J132" s="47">
        <v>77.94</v>
      </c>
      <c r="K132" s="47">
        <f t="shared" si="16"/>
        <v>147565.35999999999</v>
      </c>
      <c r="L132" s="47">
        <v>109.0941</v>
      </c>
      <c r="M132" s="48">
        <f t="shared" si="11"/>
        <v>222236.68</v>
      </c>
      <c r="N132" s="47">
        <v>16.9648</v>
      </c>
      <c r="O132" s="47">
        <f t="shared" si="12"/>
        <v>12568.71</v>
      </c>
      <c r="P132" s="47">
        <v>12.764699999999999</v>
      </c>
      <c r="Q132" s="48">
        <f t="shared" si="17"/>
        <v>9456.98</v>
      </c>
      <c r="R132" s="47">
        <f t="shared" si="13"/>
        <v>2940249.91</v>
      </c>
      <c r="S132" s="54">
        <v>1084091</v>
      </c>
      <c r="T132" s="50">
        <f t="shared" si="18"/>
        <v>1856158.9100000001</v>
      </c>
      <c r="U132" s="50">
        <v>672635</v>
      </c>
      <c r="V132" s="48">
        <f t="shared" si="19"/>
        <v>672635</v>
      </c>
      <c r="W132" s="48">
        <f t="shared" si="20"/>
        <v>2528793.91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52"/>
    </row>
    <row r="133" spans="1:34" s="55" customFormat="1" ht="12.5" x14ac:dyDescent="0.25">
      <c r="A133" s="55">
        <v>299</v>
      </c>
      <c r="B133" s="55" t="s">
        <v>150</v>
      </c>
      <c r="C133" s="55" t="b">
        <f t="shared" si="14"/>
        <v>1</v>
      </c>
      <c r="D133" s="55">
        <v>299</v>
      </c>
      <c r="E133" s="53" t="s">
        <v>150</v>
      </c>
      <c r="F133" s="47">
        <v>139.33070000000001</v>
      </c>
      <c r="G133" s="47">
        <v>140</v>
      </c>
      <c r="H133" s="47">
        <f t="shared" si="15"/>
        <v>530132.4</v>
      </c>
      <c r="I133" s="47">
        <v>50.231199999999994</v>
      </c>
      <c r="J133" s="47">
        <v>40.18</v>
      </c>
      <c r="K133" s="47">
        <f t="shared" si="16"/>
        <v>76073.600000000006</v>
      </c>
      <c r="L133" s="47">
        <v>33.923500000000004</v>
      </c>
      <c r="M133" s="48">
        <f t="shared" si="11"/>
        <v>69105.899999999994</v>
      </c>
      <c r="N133" s="47">
        <v>1</v>
      </c>
      <c r="O133" s="47">
        <f t="shared" si="12"/>
        <v>740.87</v>
      </c>
      <c r="P133" s="47">
        <v>2</v>
      </c>
      <c r="Q133" s="48">
        <f t="shared" si="17"/>
        <v>1481.74</v>
      </c>
      <c r="R133" s="47">
        <f t="shared" si="13"/>
        <v>677534.51</v>
      </c>
      <c r="S133" s="54">
        <v>274314</v>
      </c>
      <c r="T133" s="50">
        <f t="shared" si="18"/>
        <v>403220.51</v>
      </c>
      <c r="U133" s="50">
        <v>271086</v>
      </c>
      <c r="V133" s="48">
        <f t="shared" si="19"/>
        <v>271086</v>
      </c>
      <c r="W133" s="48">
        <f t="shared" si="20"/>
        <v>674306.51</v>
      </c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52"/>
    </row>
    <row r="134" spans="1:34" s="55" customFormat="1" ht="12.5" x14ac:dyDescent="0.25">
      <c r="A134" s="55">
        <v>303</v>
      </c>
      <c r="B134" s="55" t="s">
        <v>151</v>
      </c>
      <c r="C134" s="55" t="b">
        <f t="shared" si="14"/>
        <v>1</v>
      </c>
      <c r="D134" s="55">
        <v>303</v>
      </c>
      <c r="E134" s="53" t="s">
        <v>151</v>
      </c>
      <c r="F134" s="47">
        <v>122.43299999999999</v>
      </c>
      <c r="G134" s="47">
        <v>130.15</v>
      </c>
      <c r="H134" s="47">
        <f t="shared" si="15"/>
        <v>492833.8</v>
      </c>
      <c r="I134" s="47">
        <v>37.909300000000002</v>
      </c>
      <c r="J134" s="47">
        <v>26.94</v>
      </c>
      <c r="K134" s="47">
        <f t="shared" si="16"/>
        <v>51006.04</v>
      </c>
      <c r="L134" s="47">
        <v>21.754900000000003</v>
      </c>
      <c r="M134" s="48">
        <f t="shared" si="11"/>
        <v>44317.120000000003</v>
      </c>
      <c r="N134" s="47">
        <v>0.97799999999999998</v>
      </c>
      <c r="O134" s="47">
        <f t="shared" si="12"/>
        <v>724.57</v>
      </c>
      <c r="P134" s="47">
        <v>1.956</v>
      </c>
      <c r="Q134" s="48">
        <f t="shared" si="17"/>
        <v>1449.14</v>
      </c>
      <c r="R134" s="47">
        <f t="shared" si="13"/>
        <v>590330.66999999993</v>
      </c>
      <c r="S134" s="54">
        <v>1855168</v>
      </c>
      <c r="T134" s="50">
        <f t="shared" si="18"/>
        <v>0</v>
      </c>
      <c r="U134" s="50">
        <v>0</v>
      </c>
      <c r="V134" s="48">
        <f t="shared" si="19"/>
        <v>0</v>
      </c>
      <c r="W134" s="48">
        <f t="shared" si="20"/>
        <v>0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52"/>
    </row>
    <row r="135" spans="1:34" s="55" customFormat="1" ht="12.5" x14ac:dyDescent="0.25">
      <c r="A135" s="55">
        <v>311</v>
      </c>
      <c r="B135" s="55" t="s">
        <v>152</v>
      </c>
      <c r="C135" s="55" t="b">
        <f t="shared" si="14"/>
        <v>1</v>
      </c>
      <c r="D135" s="55">
        <v>311</v>
      </c>
      <c r="E135" s="53" t="s">
        <v>152</v>
      </c>
      <c r="F135" s="47">
        <v>250.76350000000002</v>
      </c>
      <c r="G135" s="47">
        <v>223.23</v>
      </c>
      <c r="H135" s="47">
        <f t="shared" si="15"/>
        <v>845296.11</v>
      </c>
      <c r="I135" s="47">
        <v>154.30539999999999</v>
      </c>
      <c r="J135" s="47">
        <v>124.59</v>
      </c>
      <c r="K135" s="47">
        <f t="shared" si="16"/>
        <v>235888.74</v>
      </c>
      <c r="L135" s="47">
        <v>58.567</v>
      </c>
      <c r="M135" s="48">
        <f t="shared" si="11"/>
        <v>119307.42</v>
      </c>
      <c r="N135" s="47">
        <v>0</v>
      </c>
      <c r="O135" s="47">
        <f t="shared" si="12"/>
        <v>0</v>
      </c>
      <c r="P135" s="47">
        <v>2.1341000000000001</v>
      </c>
      <c r="Q135" s="48">
        <f t="shared" si="17"/>
        <v>1581.09</v>
      </c>
      <c r="R135" s="47">
        <f t="shared" si="13"/>
        <v>1202073.3600000001</v>
      </c>
      <c r="S135" s="54">
        <v>213275</v>
      </c>
      <c r="T135" s="50">
        <f t="shared" si="18"/>
        <v>988798.3600000001</v>
      </c>
      <c r="U135" s="50">
        <v>884432</v>
      </c>
      <c r="V135" s="48">
        <f t="shared" si="19"/>
        <v>884432</v>
      </c>
      <c r="W135" s="48">
        <f t="shared" si="20"/>
        <v>1873230.36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52"/>
    </row>
    <row r="136" spans="1:34" s="55" customFormat="1" ht="12.5" x14ac:dyDescent="0.25">
      <c r="A136" s="55">
        <v>315</v>
      </c>
      <c r="B136" s="55" t="s">
        <v>153</v>
      </c>
      <c r="C136" s="55" t="b">
        <f t="shared" si="14"/>
        <v>1</v>
      </c>
      <c r="D136" s="55">
        <v>315</v>
      </c>
      <c r="E136" s="53" t="s">
        <v>153</v>
      </c>
      <c r="F136" s="47">
        <v>1265.3232</v>
      </c>
      <c r="G136" s="47">
        <v>1204.3599999999999</v>
      </c>
      <c r="H136" s="47">
        <f t="shared" si="15"/>
        <v>4560501.84</v>
      </c>
      <c r="I136" s="47">
        <v>120.3065</v>
      </c>
      <c r="J136" s="47">
        <v>92.7</v>
      </c>
      <c r="K136" s="47">
        <f t="shared" si="16"/>
        <v>175510.76</v>
      </c>
      <c r="L136" s="47">
        <v>227.03640000000001</v>
      </c>
      <c r="M136" s="48">
        <f t="shared" si="11"/>
        <v>462498.12</v>
      </c>
      <c r="N136" s="47">
        <v>14.097</v>
      </c>
      <c r="O136" s="47">
        <f t="shared" si="12"/>
        <v>10444.040000000001</v>
      </c>
      <c r="P136" s="47">
        <v>18.098199999999999</v>
      </c>
      <c r="Q136" s="48">
        <f t="shared" si="17"/>
        <v>13408.41</v>
      </c>
      <c r="R136" s="47">
        <f t="shared" si="13"/>
        <v>5222363.17</v>
      </c>
      <c r="S136" s="54">
        <v>1939191</v>
      </c>
      <c r="T136" s="50">
        <f t="shared" si="18"/>
        <v>3283172.17</v>
      </c>
      <c r="U136" s="50">
        <v>2167003</v>
      </c>
      <c r="V136" s="48">
        <f t="shared" si="19"/>
        <v>2167003</v>
      </c>
      <c r="W136" s="48">
        <f t="shared" si="20"/>
        <v>5450175.1699999999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52"/>
    </row>
    <row r="137" spans="1:34" s="55" customFormat="1" ht="12.5" x14ac:dyDescent="0.25">
      <c r="A137" s="55">
        <v>317</v>
      </c>
      <c r="B137" s="55" t="s">
        <v>154</v>
      </c>
      <c r="C137" s="55" t="b">
        <f t="shared" si="14"/>
        <v>1</v>
      </c>
      <c r="D137" s="55">
        <v>317</v>
      </c>
      <c r="E137" s="53" t="s">
        <v>154</v>
      </c>
      <c r="F137" s="47">
        <v>675.78399999999999</v>
      </c>
      <c r="G137" s="47">
        <v>629</v>
      </c>
      <c r="H137" s="47">
        <f t="shared" si="15"/>
        <v>2381809.14</v>
      </c>
      <c r="I137" s="47">
        <v>337.3492</v>
      </c>
      <c r="J137" s="47">
        <v>276.10000000000002</v>
      </c>
      <c r="K137" s="47">
        <f t="shared" si="16"/>
        <v>522745.65</v>
      </c>
      <c r="L137" s="47">
        <v>144.8843</v>
      </c>
      <c r="M137" s="48">
        <f t="shared" ref="M137:M200" si="21">ROUND(L137*$M$6,2)</f>
        <v>295145.26</v>
      </c>
      <c r="N137" s="47">
        <v>32.376300000000001</v>
      </c>
      <c r="O137" s="47">
        <f t="shared" ref="O137:O200" si="22">ROUND(N137*$O$6,2)</f>
        <v>23986.63</v>
      </c>
      <c r="P137" s="47">
        <v>4</v>
      </c>
      <c r="Q137" s="48">
        <f t="shared" si="17"/>
        <v>2963.48</v>
      </c>
      <c r="R137" s="47">
        <f t="shared" ref="R137:R200" si="23">H137+K137+M137+O137+Q137</f>
        <v>3226650.1599999997</v>
      </c>
      <c r="S137" s="54">
        <v>1543380</v>
      </c>
      <c r="T137" s="50">
        <f t="shared" si="18"/>
        <v>1683270.1599999997</v>
      </c>
      <c r="U137" s="50">
        <v>1498757</v>
      </c>
      <c r="V137" s="48">
        <f t="shared" si="19"/>
        <v>1498757</v>
      </c>
      <c r="W137" s="48">
        <f t="shared" si="20"/>
        <v>3182027.1599999997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52"/>
    </row>
    <row r="138" spans="1:34" s="55" customFormat="1" ht="12.5" x14ac:dyDescent="0.25">
      <c r="A138" s="55">
        <v>319</v>
      </c>
      <c r="B138" s="55" t="s">
        <v>155</v>
      </c>
      <c r="C138" s="55" t="b">
        <f t="shared" ref="C138:C201" si="24">B138=E138</f>
        <v>1</v>
      </c>
      <c r="D138" s="55">
        <v>319</v>
      </c>
      <c r="E138" s="53" t="s">
        <v>155</v>
      </c>
      <c r="F138" s="47">
        <v>3854.7270000000003</v>
      </c>
      <c r="G138" s="47">
        <v>3758.65</v>
      </c>
      <c r="H138" s="47">
        <f t="shared" ref="H138:H201" si="25">ROUND(G138*H$6,2)</f>
        <v>14232729.609999999</v>
      </c>
      <c r="I138" s="47">
        <v>484.41179999999997</v>
      </c>
      <c r="J138" s="47">
        <v>465.3</v>
      </c>
      <c r="K138" s="47">
        <f t="shared" ref="K138:K201" si="26">ROUND(J138*$K$6,2)</f>
        <v>880961.8</v>
      </c>
      <c r="L138" s="47">
        <v>668.52430000000004</v>
      </c>
      <c r="M138" s="48">
        <f t="shared" si="21"/>
        <v>1361857.54</v>
      </c>
      <c r="N138" s="47">
        <v>18.8522</v>
      </c>
      <c r="O138" s="47">
        <f t="shared" si="22"/>
        <v>13967.03</v>
      </c>
      <c r="P138" s="47">
        <v>55.613599999999998</v>
      </c>
      <c r="Q138" s="48">
        <f t="shared" ref="Q138:Q201" si="27">ROUND(P138*$Q$6,2)</f>
        <v>41202.449999999997</v>
      </c>
      <c r="R138" s="47">
        <f t="shared" si="23"/>
        <v>16530718.429999998</v>
      </c>
      <c r="S138" s="54">
        <v>7319077</v>
      </c>
      <c r="T138" s="50">
        <f t="shared" ref="T138:T201" si="28">IF(R138&gt;S138,R138-S138,0)</f>
        <v>9211641.4299999978</v>
      </c>
      <c r="U138" s="50">
        <v>1295082</v>
      </c>
      <c r="V138" s="48">
        <f t="shared" ref="V138:V201" si="29">IF(OR(F138=0,S138&gt;R138),0,ROUND(U138*$V$6,2))</f>
        <v>1295082</v>
      </c>
      <c r="W138" s="48">
        <f t="shared" ref="W138:W201" si="30">T138+V138</f>
        <v>10506723.429999998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52"/>
    </row>
    <row r="139" spans="1:34" s="55" customFormat="1" ht="12.5" x14ac:dyDescent="0.25">
      <c r="A139" s="55">
        <v>321</v>
      </c>
      <c r="B139" s="55" t="s">
        <v>156</v>
      </c>
      <c r="C139" s="55" t="b">
        <f t="shared" si="24"/>
        <v>1</v>
      </c>
      <c r="D139" s="55">
        <v>321</v>
      </c>
      <c r="E139" s="53" t="s">
        <v>156</v>
      </c>
      <c r="F139" s="47">
        <v>668.5104</v>
      </c>
      <c r="G139" s="47">
        <v>605.74</v>
      </c>
      <c r="H139" s="47">
        <f t="shared" si="25"/>
        <v>2293731.4300000002</v>
      </c>
      <c r="I139" s="47">
        <v>150.7107</v>
      </c>
      <c r="J139" s="47">
        <v>84.96</v>
      </c>
      <c r="K139" s="47">
        <f t="shared" si="26"/>
        <v>160856.47</v>
      </c>
      <c r="L139" s="47">
        <v>133.7801</v>
      </c>
      <c r="M139" s="48">
        <f t="shared" si="21"/>
        <v>272524.78000000003</v>
      </c>
      <c r="N139" s="47">
        <v>0</v>
      </c>
      <c r="O139" s="47">
        <f t="shared" si="22"/>
        <v>0</v>
      </c>
      <c r="P139" s="47">
        <v>15</v>
      </c>
      <c r="Q139" s="48">
        <f t="shared" si="27"/>
        <v>11113.05</v>
      </c>
      <c r="R139" s="47">
        <f t="shared" si="23"/>
        <v>2738225.7300000004</v>
      </c>
      <c r="S139" s="54">
        <v>1211279</v>
      </c>
      <c r="T139" s="50">
        <f t="shared" si="28"/>
        <v>1526946.7300000004</v>
      </c>
      <c r="U139" s="50">
        <v>714779</v>
      </c>
      <c r="V139" s="48">
        <f t="shared" si="29"/>
        <v>714779</v>
      </c>
      <c r="W139" s="48">
        <f t="shared" si="30"/>
        <v>2241725.7300000004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52"/>
    </row>
    <row r="140" spans="1:34" s="55" customFormat="1" ht="12.5" x14ac:dyDescent="0.25">
      <c r="A140" s="55">
        <v>323</v>
      </c>
      <c r="B140" s="55" t="s">
        <v>157</v>
      </c>
      <c r="C140" s="55" t="b">
        <f t="shared" si="24"/>
        <v>1</v>
      </c>
      <c r="D140" s="55">
        <v>323</v>
      </c>
      <c r="E140" s="53" t="s">
        <v>157</v>
      </c>
      <c r="F140" s="47">
        <v>49.853099999999998</v>
      </c>
      <c r="G140" s="47">
        <v>44</v>
      </c>
      <c r="H140" s="47">
        <f t="shared" si="25"/>
        <v>166613.04</v>
      </c>
      <c r="I140" s="47">
        <v>14.316800000000001</v>
      </c>
      <c r="J140" s="47">
        <v>13.02</v>
      </c>
      <c r="K140" s="47">
        <f t="shared" si="26"/>
        <v>24651.03</v>
      </c>
      <c r="L140" s="47">
        <v>5</v>
      </c>
      <c r="M140" s="48">
        <f t="shared" si="21"/>
        <v>10185.549999999999</v>
      </c>
      <c r="N140" s="47">
        <v>0</v>
      </c>
      <c r="O140" s="47">
        <f t="shared" si="22"/>
        <v>0</v>
      </c>
      <c r="P140" s="47">
        <v>3</v>
      </c>
      <c r="Q140" s="48">
        <f t="shared" si="27"/>
        <v>2222.61</v>
      </c>
      <c r="R140" s="47">
        <f t="shared" si="23"/>
        <v>203672.22999999998</v>
      </c>
      <c r="S140" s="54">
        <v>135376</v>
      </c>
      <c r="T140" s="50">
        <f t="shared" si="28"/>
        <v>68296.229999999981</v>
      </c>
      <c r="U140" s="50">
        <v>101586</v>
      </c>
      <c r="V140" s="48">
        <f t="shared" si="29"/>
        <v>101586</v>
      </c>
      <c r="W140" s="48">
        <f t="shared" si="30"/>
        <v>169882.22999999998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52"/>
    </row>
    <row r="141" spans="1:34" s="55" customFormat="1" ht="12.5" x14ac:dyDescent="0.25">
      <c r="A141" s="55">
        <v>327</v>
      </c>
      <c r="B141" s="55" t="s">
        <v>158</v>
      </c>
      <c r="C141" s="55" t="b">
        <f t="shared" si="24"/>
        <v>1</v>
      </c>
      <c r="D141" s="55">
        <v>327</v>
      </c>
      <c r="E141" s="53" t="s">
        <v>158</v>
      </c>
      <c r="F141" s="47">
        <v>277.42570000000001</v>
      </c>
      <c r="G141" s="47">
        <v>269.5</v>
      </c>
      <c r="H141" s="47">
        <f t="shared" si="25"/>
        <v>1020504.87</v>
      </c>
      <c r="I141" s="47">
        <v>27.011500000000002</v>
      </c>
      <c r="J141" s="47">
        <v>14.9</v>
      </c>
      <c r="K141" s="47">
        <f t="shared" si="26"/>
        <v>28210.47</v>
      </c>
      <c r="L141" s="47">
        <v>48.313600000000001</v>
      </c>
      <c r="M141" s="48">
        <f t="shared" si="21"/>
        <v>98420.12</v>
      </c>
      <c r="N141" s="47">
        <v>1</v>
      </c>
      <c r="O141" s="47">
        <f t="shared" si="22"/>
        <v>740.87</v>
      </c>
      <c r="P141" s="47">
        <v>1</v>
      </c>
      <c r="Q141" s="48">
        <f t="shared" si="27"/>
        <v>740.87</v>
      </c>
      <c r="R141" s="47">
        <f t="shared" si="23"/>
        <v>1148617.2000000002</v>
      </c>
      <c r="S141" s="54">
        <v>677074</v>
      </c>
      <c r="T141" s="50">
        <f t="shared" si="28"/>
        <v>471543.20000000019</v>
      </c>
      <c r="U141" s="50">
        <v>52744</v>
      </c>
      <c r="V141" s="48">
        <f t="shared" si="29"/>
        <v>52744</v>
      </c>
      <c r="W141" s="48">
        <f t="shared" si="30"/>
        <v>524287.20000000019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52"/>
    </row>
    <row r="142" spans="1:34" s="55" customFormat="1" ht="12.5" x14ac:dyDescent="0.25">
      <c r="A142" s="55">
        <v>329</v>
      </c>
      <c r="B142" s="55" t="s">
        <v>159</v>
      </c>
      <c r="C142" s="55" t="b">
        <f t="shared" si="24"/>
        <v>1</v>
      </c>
      <c r="D142" s="55">
        <v>329</v>
      </c>
      <c r="E142" s="53" t="s">
        <v>159</v>
      </c>
      <c r="F142" s="47">
        <v>139.9896</v>
      </c>
      <c r="G142" s="47">
        <v>141.99</v>
      </c>
      <c r="H142" s="47">
        <f t="shared" si="25"/>
        <v>537667.85</v>
      </c>
      <c r="I142" s="47">
        <v>21.413699999999999</v>
      </c>
      <c r="J142" s="47">
        <v>21.41</v>
      </c>
      <c r="K142" s="47">
        <f t="shared" si="26"/>
        <v>40535.980000000003</v>
      </c>
      <c r="L142" s="47">
        <v>20.1127</v>
      </c>
      <c r="M142" s="48">
        <f t="shared" si="21"/>
        <v>40971.78</v>
      </c>
      <c r="N142" s="47">
        <v>0</v>
      </c>
      <c r="O142" s="47">
        <f t="shared" si="22"/>
        <v>0</v>
      </c>
      <c r="P142" s="47">
        <v>5</v>
      </c>
      <c r="Q142" s="48">
        <f t="shared" si="27"/>
        <v>3704.35</v>
      </c>
      <c r="R142" s="47">
        <f t="shared" si="23"/>
        <v>622879.96</v>
      </c>
      <c r="S142" s="54">
        <v>394823</v>
      </c>
      <c r="T142" s="50">
        <f t="shared" si="28"/>
        <v>228056.95999999996</v>
      </c>
      <c r="U142" s="50">
        <v>95306</v>
      </c>
      <c r="V142" s="48">
        <f t="shared" si="29"/>
        <v>95306</v>
      </c>
      <c r="W142" s="48">
        <f t="shared" si="30"/>
        <v>323362.95999999996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52"/>
    </row>
    <row r="143" spans="1:34" s="55" customFormat="1" ht="12.5" x14ac:dyDescent="0.25">
      <c r="A143" s="55">
        <v>331</v>
      </c>
      <c r="B143" s="55" t="s">
        <v>160</v>
      </c>
      <c r="C143" s="55" t="b">
        <f t="shared" si="24"/>
        <v>1</v>
      </c>
      <c r="D143" s="55">
        <v>331</v>
      </c>
      <c r="E143" s="53" t="s">
        <v>160</v>
      </c>
      <c r="F143" s="47">
        <v>367.26499999999999</v>
      </c>
      <c r="G143" s="47">
        <v>352.29</v>
      </c>
      <c r="H143" s="47">
        <f t="shared" si="25"/>
        <v>1334002.45</v>
      </c>
      <c r="I143" s="47">
        <v>25</v>
      </c>
      <c r="J143" s="47">
        <v>27</v>
      </c>
      <c r="K143" s="47">
        <f t="shared" si="26"/>
        <v>51119.64</v>
      </c>
      <c r="L143" s="47">
        <v>65.735299999999995</v>
      </c>
      <c r="M143" s="48">
        <f t="shared" si="21"/>
        <v>133910.04</v>
      </c>
      <c r="N143" s="47">
        <v>6.5705999999999998</v>
      </c>
      <c r="O143" s="47">
        <f t="shared" si="22"/>
        <v>4867.96</v>
      </c>
      <c r="P143" s="47">
        <v>3</v>
      </c>
      <c r="Q143" s="48">
        <f t="shared" si="27"/>
        <v>2222.61</v>
      </c>
      <c r="R143" s="47">
        <f t="shared" si="23"/>
        <v>1526122.7</v>
      </c>
      <c r="S143" s="54">
        <v>504261</v>
      </c>
      <c r="T143" s="50">
        <f t="shared" si="28"/>
        <v>1021861.7</v>
      </c>
      <c r="U143" s="50">
        <v>142268</v>
      </c>
      <c r="V143" s="48">
        <f t="shared" si="29"/>
        <v>142268</v>
      </c>
      <c r="W143" s="48">
        <f t="shared" si="30"/>
        <v>1164129.7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52"/>
    </row>
    <row r="144" spans="1:34" s="55" customFormat="1" ht="12.5" x14ac:dyDescent="0.25">
      <c r="A144" s="55">
        <v>333</v>
      </c>
      <c r="B144" s="55" t="s">
        <v>161</v>
      </c>
      <c r="C144" s="55" t="b">
        <f t="shared" si="24"/>
        <v>1</v>
      </c>
      <c r="D144" s="55">
        <v>333</v>
      </c>
      <c r="E144" s="53" t="s">
        <v>161</v>
      </c>
      <c r="F144" s="47">
        <v>280.66469999999998</v>
      </c>
      <c r="G144" s="47">
        <v>267.77</v>
      </c>
      <c r="H144" s="47">
        <f t="shared" si="25"/>
        <v>1013953.95</v>
      </c>
      <c r="I144" s="47">
        <v>98.417299999999997</v>
      </c>
      <c r="J144" s="47">
        <v>85.99</v>
      </c>
      <c r="K144" s="47">
        <f t="shared" si="26"/>
        <v>162806.59</v>
      </c>
      <c r="L144" s="47">
        <v>36.323700000000002</v>
      </c>
      <c r="M144" s="48">
        <f t="shared" si="21"/>
        <v>73995.37</v>
      </c>
      <c r="N144" s="47">
        <v>5</v>
      </c>
      <c r="O144" s="47">
        <f t="shared" si="22"/>
        <v>3704.35</v>
      </c>
      <c r="P144" s="47">
        <v>3</v>
      </c>
      <c r="Q144" s="48">
        <f t="shared" si="27"/>
        <v>2222.61</v>
      </c>
      <c r="R144" s="47">
        <f t="shared" si="23"/>
        <v>1256682.8700000003</v>
      </c>
      <c r="S144" s="54">
        <v>1071638</v>
      </c>
      <c r="T144" s="50">
        <f t="shared" si="28"/>
        <v>185044.87000000034</v>
      </c>
      <c r="U144" s="50">
        <v>307677</v>
      </c>
      <c r="V144" s="48">
        <f t="shared" si="29"/>
        <v>307677</v>
      </c>
      <c r="W144" s="48">
        <f t="shared" si="30"/>
        <v>492721.87000000034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52"/>
    </row>
    <row r="145" spans="1:34" s="55" customFormat="1" ht="12.5" x14ac:dyDescent="0.25">
      <c r="A145" s="55">
        <v>335</v>
      </c>
      <c r="B145" s="55" t="s">
        <v>162</v>
      </c>
      <c r="C145" s="55" t="b">
        <f t="shared" si="24"/>
        <v>1</v>
      </c>
      <c r="D145" s="55">
        <v>335</v>
      </c>
      <c r="E145" s="53" t="s">
        <v>162</v>
      </c>
      <c r="F145" s="47">
        <v>12716.153300000002</v>
      </c>
      <c r="G145" s="47">
        <v>12082.48</v>
      </c>
      <c r="H145" s="47">
        <f t="shared" si="25"/>
        <v>45752243.719999999</v>
      </c>
      <c r="I145" s="47">
        <v>7531.8058000000001</v>
      </c>
      <c r="J145" s="47">
        <v>5205.22</v>
      </c>
      <c r="K145" s="47">
        <f t="shared" si="26"/>
        <v>9855147.1300000008</v>
      </c>
      <c r="L145" s="47">
        <v>2461.3146999999999</v>
      </c>
      <c r="M145" s="48">
        <f t="shared" si="21"/>
        <v>5013968.79</v>
      </c>
      <c r="N145" s="47">
        <v>1959.7773999999999</v>
      </c>
      <c r="O145" s="47">
        <f t="shared" si="22"/>
        <v>1451940.28</v>
      </c>
      <c r="P145" s="47">
        <v>139.22370000000001</v>
      </c>
      <c r="Q145" s="48">
        <f t="shared" si="27"/>
        <v>103146.66</v>
      </c>
      <c r="R145" s="47">
        <f t="shared" si="23"/>
        <v>62176446.579999998</v>
      </c>
      <c r="S145" s="54">
        <v>20862186</v>
      </c>
      <c r="T145" s="50">
        <f t="shared" si="28"/>
        <v>41314260.579999998</v>
      </c>
      <c r="U145" s="50">
        <v>12454439</v>
      </c>
      <c r="V145" s="48">
        <f t="shared" si="29"/>
        <v>12454439</v>
      </c>
      <c r="W145" s="48">
        <f t="shared" si="30"/>
        <v>53768699.579999998</v>
      </c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52"/>
    </row>
    <row r="146" spans="1:34" s="55" customFormat="1" ht="12.5" x14ac:dyDescent="0.25">
      <c r="A146" s="55">
        <v>339</v>
      </c>
      <c r="B146" s="55" t="s">
        <v>163</v>
      </c>
      <c r="C146" s="55" t="b">
        <f t="shared" si="24"/>
        <v>1</v>
      </c>
      <c r="D146" s="55">
        <v>339</v>
      </c>
      <c r="E146" s="53" t="s">
        <v>163</v>
      </c>
      <c r="F146" s="47">
        <v>235.43170000000001</v>
      </c>
      <c r="G146" s="47">
        <v>228.45</v>
      </c>
      <c r="H146" s="47">
        <f t="shared" si="25"/>
        <v>865062.48</v>
      </c>
      <c r="I146" s="47">
        <v>100.565</v>
      </c>
      <c r="J146" s="47">
        <v>70.5</v>
      </c>
      <c r="K146" s="47">
        <f t="shared" si="26"/>
        <v>133479.06</v>
      </c>
      <c r="L146" s="47">
        <v>42.75</v>
      </c>
      <c r="M146" s="48">
        <f t="shared" si="21"/>
        <v>87086.45</v>
      </c>
      <c r="N146" s="47">
        <v>0</v>
      </c>
      <c r="O146" s="47">
        <f t="shared" si="22"/>
        <v>0</v>
      </c>
      <c r="P146" s="47">
        <v>1</v>
      </c>
      <c r="Q146" s="48">
        <f t="shared" si="27"/>
        <v>740.87</v>
      </c>
      <c r="R146" s="47">
        <f t="shared" si="23"/>
        <v>1086368.8600000001</v>
      </c>
      <c r="S146" s="54">
        <v>373697</v>
      </c>
      <c r="T146" s="50">
        <f t="shared" si="28"/>
        <v>712671.8600000001</v>
      </c>
      <c r="U146" s="50">
        <v>550103</v>
      </c>
      <c r="V146" s="48">
        <f t="shared" si="29"/>
        <v>550103</v>
      </c>
      <c r="W146" s="48">
        <f t="shared" si="30"/>
        <v>1262774.8600000001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52"/>
    </row>
    <row r="147" spans="1:34" s="55" customFormat="1" ht="12.5" x14ac:dyDescent="0.25">
      <c r="A147" s="55">
        <v>341</v>
      </c>
      <c r="B147" s="55" t="s">
        <v>164</v>
      </c>
      <c r="C147" s="55" t="b">
        <f t="shared" si="24"/>
        <v>1</v>
      </c>
      <c r="D147" s="55">
        <v>341</v>
      </c>
      <c r="E147" s="53" t="s">
        <v>164</v>
      </c>
      <c r="F147" s="47">
        <v>80.610900000000001</v>
      </c>
      <c r="G147" s="47">
        <v>84</v>
      </c>
      <c r="H147" s="47">
        <f t="shared" si="25"/>
        <v>318079.44</v>
      </c>
      <c r="I147" s="47">
        <v>33.327500000000001</v>
      </c>
      <c r="J147" s="47">
        <v>33.33</v>
      </c>
      <c r="K147" s="47">
        <f t="shared" si="26"/>
        <v>63104.36</v>
      </c>
      <c r="L147" s="47">
        <v>24.1998</v>
      </c>
      <c r="M147" s="48">
        <f t="shared" si="21"/>
        <v>49297.65</v>
      </c>
      <c r="N147" s="47">
        <v>1</v>
      </c>
      <c r="O147" s="47">
        <f t="shared" si="22"/>
        <v>740.87</v>
      </c>
      <c r="P147" s="47">
        <v>0</v>
      </c>
      <c r="Q147" s="48">
        <f t="shared" si="27"/>
        <v>0</v>
      </c>
      <c r="R147" s="47">
        <f t="shared" si="23"/>
        <v>431222.32</v>
      </c>
      <c r="S147" s="54">
        <v>133326</v>
      </c>
      <c r="T147" s="50">
        <f t="shared" si="28"/>
        <v>297896.32000000001</v>
      </c>
      <c r="U147" s="50">
        <v>368990</v>
      </c>
      <c r="V147" s="48">
        <f t="shared" si="29"/>
        <v>368990</v>
      </c>
      <c r="W147" s="48">
        <f t="shared" si="30"/>
        <v>666886.32000000007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52"/>
    </row>
    <row r="148" spans="1:34" s="55" customFormat="1" ht="12.5" x14ac:dyDescent="0.25">
      <c r="A148" s="55">
        <v>344</v>
      </c>
      <c r="B148" s="55" t="s">
        <v>165</v>
      </c>
      <c r="C148" s="55" t="b">
        <f t="shared" si="24"/>
        <v>1</v>
      </c>
      <c r="D148" s="55">
        <v>344</v>
      </c>
      <c r="E148" s="53" t="s">
        <v>165</v>
      </c>
      <c r="F148" s="47">
        <v>0</v>
      </c>
      <c r="G148" s="47">
        <v>0</v>
      </c>
      <c r="H148" s="47">
        <f t="shared" si="25"/>
        <v>0</v>
      </c>
      <c r="I148" s="47">
        <v>0</v>
      </c>
      <c r="J148" s="47">
        <v>0</v>
      </c>
      <c r="K148" s="47">
        <f t="shared" si="26"/>
        <v>0</v>
      </c>
      <c r="L148" s="47">
        <v>0</v>
      </c>
      <c r="M148" s="48">
        <f t="shared" si="21"/>
        <v>0</v>
      </c>
      <c r="N148" s="47">
        <v>0</v>
      </c>
      <c r="O148" s="47">
        <f t="shared" si="22"/>
        <v>0</v>
      </c>
      <c r="P148" s="47">
        <v>0</v>
      </c>
      <c r="Q148" s="48">
        <f t="shared" si="27"/>
        <v>0</v>
      </c>
      <c r="R148" s="47">
        <f t="shared" si="23"/>
        <v>0</v>
      </c>
      <c r="S148" s="54">
        <v>0</v>
      </c>
      <c r="T148" s="50">
        <f t="shared" si="28"/>
        <v>0</v>
      </c>
      <c r="U148" s="50">
        <v>0</v>
      </c>
      <c r="V148" s="48">
        <f t="shared" si="29"/>
        <v>0</v>
      </c>
      <c r="W148" s="48">
        <f t="shared" si="30"/>
        <v>0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52"/>
    </row>
    <row r="149" spans="1:34" s="55" customFormat="1" ht="12.5" x14ac:dyDescent="0.25">
      <c r="A149" s="55">
        <v>345</v>
      </c>
      <c r="B149" s="55" t="s">
        <v>166</v>
      </c>
      <c r="C149" s="55" t="b">
        <f t="shared" si="24"/>
        <v>1</v>
      </c>
      <c r="D149" s="55">
        <v>345</v>
      </c>
      <c r="E149" s="53" t="s">
        <v>166</v>
      </c>
      <c r="F149" s="47">
        <v>146.4179</v>
      </c>
      <c r="G149" s="47">
        <v>138.66</v>
      </c>
      <c r="H149" s="47">
        <f t="shared" si="25"/>
        <v>525058.28</v>
      </c>
      <c r="I149" s="47">
        <v>17.448999999999998</v>
      </c>
      <c r="J149" s="47">
        <v>11.94</v>
      </c>
      <c r="K149" s="47">
        <f t="shared" si="26"/>
        <v>22606.240000000002</v>
      </c>
      <c r="L149" s="47">
        <v>19.045300000000001</v>
      </c>
      <c r="M149" s="48">
        <f t="shared" si="21"/>
        <v>38797.370000000003</v>
      </c>
      <c r="N149" s="47">
        <v>0</v>
      </c>
      <c r="O149" s="47">
        <f t="shared" si="22"/>
        <v>0</v>
      </c>
      <c r="P149" s="47">
        <v>2</v>
      </c>
      <c r="Q149" s="48">
        <f t="shared" si="27"/>
        <v>1481.74</v>
      </c>
      <c r="R149" s="47">
        <f t="shared" si="23"/>
        <v>587943.63</v>
      </c>
      <c r="S149" s="54">
        <v>331018</v>
      </c>
      <c r="T149" s="50">
        <f t="shared" si="28"/>
        <v>256925.63</v>
      </c>
      <c r="U149" s="50">
        <v>53895</v>
      </c>
      <c r="V149" s="48">
        <f t="shared" si="29"/>
        <v>53895</v>
      </c>
      <c r="W149" s="48">
        <f t="shared" si="30"/>
        <v>310820.63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52"/>
    </row>
    <row r="150" spans="1:34" s="55" customFormat="1" ht="12.5" x14ac:dyDescent="0.25">
      <c r="A150" s="55">
        <v>347</v>
      </c>
      <c r="B150" s="55" t="s">
        <v>167</v>
      </c>
      <c r="C150" s="55" t="b">
        <f t="shared" si="24"/>
        <v>1</v>
      </c>
      <c r="D150" s="55">
        <v>347</v>
      </c>
      <c r="E150" s="53" t="s">
        <v>167</v>
      </c>
      <c r="F150" s="47">
        <v>737.62840000000006</v>
      </c>
      <c r="G150" s="47">
        <v>674.26</v>
      </c>
      <c r="H150" s="47">
        <f t="shared" si="25"/>
        <v>2553193.37</v>
      </c>
      <c r="I150" s="47">
        <v>256.41890000000001</v>
      </c>
      <c r="J150" s="47">
        <v>156.65</v>
      </c>
      <c r="K150" s="47">
        <f t="shared" si="26"/>
        <v>296588.58</v>
      </c>
      <c r="L150" s="47">
        <v>148.03720000000001</v>
      </c>
      <c r="M150" s="48">
        <f t="shared" si="21"/>
        <v>301568.06</v>
      </c>
      <c r="N150" s="47">
        <v>3.8201999999999998</v>
      </c>
      <c r="O150" s="47">
        <f t="shared" si="22"/>
        <v>2830.27</v>
      </c>
      <c r="P150" s="47">
        <v>11</v>
      </c>
      <c r="Q150" s="48">
        <f t="shared" si="27"/>
        <v>8149.57</v>
      </c>
      <c r="R150" s="47">
        <f t="shared" si="23"/>
        <v>3162329.85</v>
      </c>
      <c r="S150" s="54">
        <v>4239607</v>
      </c>
      <c r="T150" s="50">
        <f t="shared" si="28"/>
        <v>0</v>
      </c>
      <c r="U150" s="50">
        <v>248981</v>
      </c>
      <c r="V150" s="48">
        <f t="shared" si="29"/>
        <v>0</v>
      </c>
      <c r="W150" s="48">
        <f t="shared" si="30"/>
        <v>0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52"/>
    </row>
    <row r="151" spans="1:34" s="55" customFormat="1" ht="12.5" x14ac:dyDescent="0.25">
      <c r="A151" s="55">
        <v>351</v>
      </c>
      <c r="B151" s="55" t="s">
        <v>168</v>
      </c>
      <c r="C151" s="55" t="b">
        <f t="shared" si="24"/>
        <v>1</v>
      </c>
      <c r="D151" s="55">
        <v>351</v>
      </c>
      <c r="E151" s="53" t="s">
        <v>168</v>
      </c>
      <c r="F151" s="47">
        <v>3669.1349999999998</v>
      </c>
      <c r="G151" s="47">
        <v>3492.56</v>
      </c>
      <c r="H151" s="47">
        <f t="shared" si="25"/>
        <v>13225137.25</v>
      </c>
      <c r="I151" s="47">
        <v>376.05169999999998</v>
      </c>
      <c r="J151" s="47">
        <v>366.93</v>
      </c>
      <c r="K151" s="47">
        <f t="shared" si="26"/>
        <v>694715.91</v>
      </c>
      <c r="L151" s="47">
        <v>680.20129999999995</v>
      </c>
      <c r="M151" s="48">
        <f t="shared" si="21"/>
        <v>1385644.87</v>
      </c>
      <c r="N151" s="47">
        <v>72.230900000000005</v>
      </c>
      <c r="O151" s="47">
        <f t="shared" si="22"/>
        <v>53513.71</v>
      </c>
      <c r="P151" s="47">
        <v>39.491100000000003</v>
      </c>
      <c r="Q151" s="48">
        <f t="shared" si="27"/>
        <v>29257.77</v>
      </c>
      <c r="R151" s="47">
        <f t="shared" si="23"/>
        <v>15388269.510000002</v>
      </c>
      <c r="S151" s="54">
        <v>7180915</v>
      </c>
      <c r="T151" s="50">
        <f t="shared" si="28"/>
        <v>8207354.5100000016</v>
      </c>
      <c r="U151" s="50">
        <v>531304</v>
      </c>
      <c r="V151" s="48">
        <f t="shared" si="29"/>
        <v>531304</v>
      </c>
      <c r="W151" s="48">
        <f t="shared" si="30"/>
        <v>8738658.5100000016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52"/>
    </row>
    <row r="152" spans="1:34" s="55" customFormat="1" ht="12.5" x14ac:dyDescent="0.25">
      <c r="A152" s="55">
        <v>353</v>
      </c>
      <c r="B152" s="55" t="s">
        <v>169</v>
      </c>
      <c r="C152" s="55" t="b">
        <f t="shared" si="24"/>
        <v>1</v>
      </c>
      <c r="D152" s="55">
        <v>353</v>
      </c>
      <c r="E152" s="53" t="s">
        <v>169</v>
      </c>
      <c r="F152" s="47">
        <v>255.5411</v>
      </c>
      <c r="G152" s="47">
        <v>250.55</v>
      </c>
      <c r="H152" s="47">
        <f t="shared" si="25"/>
        <v>948747.66</v>
      </c>
      <c r="I152" s="47">
        <v>102.19120000000001</v>
      </c>
      <c r="J152" s="47">
        <v>79.59</v>
      </c>
      <c r="K152" s="47">
        <f t="shared" si="26"/>
        <v>150689.34</v>
      </c>
      <c r="L152" s="47">
        <v>43.708199999999998</v>
      </c>
      <c r="M152" s="48">
        <f t="shared" si="21"/>
        <v>89038.41</v>
      </c>
      <c r="N152" s="47">
        <v>1</v>
      </c>
      <c r="O152" s="47">
        <f t="shared" si="22"/>
        <v>740.87</v>
      </c>
      <c r="P152" s="47">
        <v>5</v>
      </c>
      <c r="Q152" s="48">
        <f t="shared" si="27"/>
        <v>3704.35</v>
      </c>
      <c r="R152" s="47">
        <f t="shared" si="23"/>
        <v>1192920.6300000001</v>
      </c>
      <c r="S152" s="54">
        <v>354869</v>
      </c>
      <c r="T152" s="50">
        <f t="shared" si="28"/>
        <v>838051.63000000012</v>
      </c>
      <c r="U152" s="50">
        <v>579583</v>
      </c>
      <c r="V152" s="48">
        <f t="shared" si="29"/>
        <v>579583</v>
      </c>
      <c r="W152" s="48">
        <f t="shared" si="30"/>
        <v>1417634.6300000001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52"/>
    </row>
    <row r="153" spans="1:34" s="55" customFormat="1" ht="12.5" x14ac:dyDescent="0.25">
      <c r="A153" s="55">
        <v>355</v>
      </c>
      <c r="B153" s="55" t="s">
        <v>170</v>
      </c>
      <c r="C153" s="55" t="b">
        <f t="shared" si="24"/>
        <v>1</v>
      </c>
      <c r="D153" s="55">
        <v>355</v>
      </c>
      <c r="E153" s="53" t="s">
        <v>170</v>
      </c>
      <c r="F153" s="47">
        <v>176.58279999999999</v>
      </c>
      <c r="G153" s="47">
        <v>148.81</v>
      </c>
      <c r="H153" s="47">
        <f t="shared" si="25"/>
        <v>563492.87</v>
      </c>
      <c r="I153" s="47">
        <v>68.216499999999996</v>
      </c>
      <c r="J153" s="47">
        <v>41.13</v>
      </c>
      <c r="K153" s="47">
        <f t="shared" si="26"/>
        <v>77872.25</v>
      </c>
      <c r="L153" s="47">
        <v>28.638400000000001</v>
      </c>
      <c r="M153" s="48">
        <f t="shared" si="21"/>
        <v>58339.57</v>
      </c>
      <c r="N153" s="47">
        <v>0</v>
      </c>
      <c r="O153" s="47">
        <f t="shared" si="22"/>
        <v>0</v>
      </c>
      <c r="P153" s="47">
        <v>5.3616000000000001</v>
      </c>
      <c r="Q153" s="48">
        <f t="shared" si="27"/>
        <v>3972.25</v>
      </c>
      <c r="R153" s="47">
        <f t="shared" si="23"/>
        <v>703676.94</v>
      </c>
      <c r="S153" s="54">
        <v>209281</v>
      </c>
      <c r="T153" s="50">
        <f t="shared" si="28"/>
        <v>494395.93999999994</v>
      </c>
      <c r="U153" s="50">
        <v>627508</v>
      </c>
      <c r="V153" s="48">
        <f t="shared" si="29"/>
        <v>627508</v>
      </c>
      <c r="W153" s="48">
        <f t="shared" si="30"/>
        <v>1121903.94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52"/>
    </row>
    <row r="154" spans="1:34" s="55" customFormat="1" ht="12.5" x14ac:dyDescent="0.25">
      <c r="A154" s="55">
        <v>357</v>
      </c>
      <c r="B154" s="55" t="s">
        <v>171</v>
      </c>
      <c r="C154" s="55" t="b">
        <f t="shared" si="24"/>
        <v>1</v>
      </c>
      <c r="D154" s="55">
        <v>357</v>
      </c>
      <c r="E154" s="53" t="s">
        <v>171</v>
      </c>
      <c r="F154" s="47">
        <v>2184.1822999999999</v>
      </c>
      <c r="G154" s="47">
        <v>2047</v>
      </c>
      <c r="H154" s="47">
        <f t="shared" si="25"/>
        <v>7751293.0199999996</v>
      </c>
      <c r="I154" s="47">
        <v>373.57649999999995</v>
      </c>
      <c r="J154" s="47">
        <v>364.51</v>
      </c>
      <c r="K154" s="47">
        <f t="shared" si="26"/>
        <v>690134.07</v>
      </c>
      <c r="L154" s="47">
        <v>392.01780000000002</v>
      </c>
      <c r="M154" s="48">
        <f t="shared" si="21"/>
        <v>798583.38</v>
      </c>
      <c r="N154" s="47">
        <v>27.861499999999999</v>
      </c>
      <c r="O154" s="47">
        <f t="shared" si="22"/>
        <v>20641.75</v>
      </c>
      <c r="P154" s="47">
        <v>42</v>
      </c>
      <c r="Q154" s="48">
        <f t="shared" si="27"/>
        <v>31116.54</v>
      </c>
      <c r="R154" s="47">
        <f t="shared" si="23"/>
        <v>9291768.7599999998</v>
      </c>
      <c r="S154" s="54">
        <v>3216970</v>
      </c>
      <c r="T154" s="50">
        <f t="shared" si="28"/>
        <v>6074798.7599999998</v>
      </c>
      <c r="U154" s="50">
        <v>1100484</v>
      </c>
      <c r="V154" s="48">
        <f t="shared" si="29"/>
        <v>1100484</v>
      </c>
      <c r="W154" s="48">
        <f t="shared" si="30"/>
        <v>7175282.7599999998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52"/>
    </row>
    <row r="155" spans="1:34" s="55" customFormat="1" ht="12.5" x14ac:dyDescent="0.25">
      <c r="A155" s="55">
        <v>358</v>
      </c>
      <c r="B155" s="55" t="s">
        <v>172</v>
      </c>
      <c r="C155" s="55" t="b">
        <f t="shared" si="24"/>
        <v>1</v>
      </c>
      <c r="D155" s="55">
        <v>358</v>
      </c>
      <c r="E155" s="53" t="s">
        <v>172</v>
      </c>
      <c r="F155" s="47">
        <v>4</v>
      </c>
      <c r="G155" s="47">
        <v>1</v>
      </c>
      <c r="H155" s="47">
        <f t="shared" si="25"/>
        <v>3786.66</v>
      </c>
      <c r="I155" s="47">
        <v>1</v>
      </c>
      <c r="J155" s="47">
        <v>1</v>
      </c>
      <c r="K155" s="47">
        <f t="shared" si="26"/>
        <v>1893.32</v>
      </c>
      <c r="L155" s="47">
        <v>1</v>
      </c>
      <c r="M155" s="48">
        <f t="shared" si="21"/>
        <v>2037.11</v>
      </c>
      <c r="N155" s="47">
        <v>0</v>
      </c>
      <c r="O155" s="47">
        <f t="shared" si="22"/>
        <v>0</v>
      </c>
      <c r="P155" s="47">
        <v>0</v>
      </c>
      <c r="Q155" s="48">
        <f t="shared" si="27"/>
        <v>0</v>
      </c>
      <c r="R155" s="47">
        <f t="shared" si="23"/>
        <v>7717.0899999999992</v>
      </c>
      <c r="S155" s="54">
        <v>18572</v>
      </c>
      <c r="T155" s="50">
        <f t="shared" si="28"/>
        <v>0</v>
      </c>
      <c r="U155" s="50">
        <v>0</v>
      </c>
      <c r="V155" s="48">
        <f t="shared" si="29"/>
        <v>0</v>
      </c>
      <c r="W155" s="48">
        <f t="shared" si="30"/>
        <v>0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52"/>
    </row>
    <row r="156" spans="1:34" s="55" customFormat="1" ht="12.5" x14ac:dyDescent="0.25">
      <c r="A156" s="55">
        <v>359</v>
      </c>
      <c r="B156" s="55" t="s">
        <v>173</v>
      </c>
      <c r="C156" s="55" t="b">
        <f t="shared" si="24"/>
        <v>1</v>
      </c>
      <c r="D156" s="55">
        <v>359</v>
      </c>
      <c r="E156" s="53" t="s">
        <v>173</v>
      </c>
      <c r="F156" s="47">
        <v>486.37489999999997</v>
      </c>
      <c r="G156" s="47">
        <v>470.56</v>
      </c>
      <c r="H156" s="47">
        <f t="shared" si="25"/>
        <v>1781850.73</v>
      </c>
      <c r="I156" s="47">
        <v>174.35990000000001</v>
      </c>
      <c r="J156" s="47">
        <v>140.09</v>
      </c>
      <c r="K156" s="47">
        <f t="shared" si="26"/>
        <v>265235.20000000001</v>
      </c>
      <c r="L156" s="47">
        <v>106.8685</v>
      </c>
      <c r="M156" s="48">
        <f t="shared" si="21"/>
        <v>217702.89</v>
      </c>
      <c r="N156" s="47">
        <v>3</v>
      </c>
      <c r="O156" s="47">
        <f t="shared" si="22"/>
        <v>2222.61</v>
      </c>
      <c r="P156" s="47">
        <v>7.7763999999999998</v>
      </c>
      <c r="Q156" s="48">
        <f t="shared" si="27"/>
        <v>5761.3</v>
      </c>
      <c r="R156" s="47">
        <f t="shared" si="23"/>
        <v>2272772.7299999995</v>
      </c>
      <c r="S156" s="54">
        <v>895548</v>
      </c>
      <c r="T156" s="50">
        <f t="shared" si="28"/>
        <v>1377224.7299999995</v>
      </c>
      <c r="U156" s="50">
        <v>1281178</v>
      </c>
      <c r="V156" s="48">
        <f t="shared" si="29"/>
        <v>1281178</v>
      </c>
      <c r="W156" s="48">
        <f t="shared" si="30"/>
        <v>2658402.7299999995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52"/>
    </row>
    <row r="157" spans="1:34" s="55" customFormat="1" ht="12.5" x14ac:dyDescent="0.25">
      <c r="A157" s="55">
        <v>365</v>
      </c>
      <c r="B157" s="55" t="s">
        <v>174</v>
      </c>
      <c r="C157" s="55" t="b">
        <f t="shared" si="24"/>
        <v>1</v>
      </c>
      <c r="D157" s="55">
        <v>365</v>
      </c>
      <c r="E157" s="53" t="s">
        <v>174</v>
      </c>
      <c r="F157" s="47">
        <v>118.756</v>
      </c>
      <c r="G157" s="47">
        <v>121.7</v>
      </c>
      <c r="H157" s="47">
        <f t="shared" si="25"/>
        <v>460836.52</v>
      </c>
      <c r="I157" s="47">
        <v>23.3992</v>
      </c>
      <c r="J157" s="47">
        <v>21.53</v>
      </c>
      <c r="K157" s="47">
        <f t="shared" si="26"/>
        <v>40763.18</v>
      </c>
      <c r="L157" s="47">
        <v>22.589700000000001</v>
      </c>
      <c r="M157" s="48">
        <f t="shared" si="21"/>
        <v>46017.7</v>
      </c>
      <c r="N157" s="47">
        <v>0</v>
      </c>
      <c r="O157" s="47">
        <f t="shared" si="22"/>
        <v>0</v>
      </c>
      <c r="P157" s="47">
        <v>4</v>
      </c>
      <c r="Q157" s="48">
        <f t="shared" si="27"/>
        <v>2963.48</v>
      </c>
      <c r="R157" s="47">
        <f t="shared" si="23"/>
        <v>550580.88</v>
      </c>
      <c r="S157" s="54">
        <v>161530</v>
      </c>
      <c r="T157" s="50">
        <f t="shared" si="28"/>
        <v>389050.88</v>
      </c>
      <c r="U157" s="50">
        <v>53118</v>
      </c>
      <c r="V157" s="48">
        <f t="shared" si="29"/>
        <v>53118</v>
      </c>
      <c r="W157" s="48">
        <f t="shared" si="30"/>
        <v>442168.88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52"/>
    </row>
    <row r="158" spans="1:34" s="55" customFormat="1" ht="12.5" x14ac:dyDescent="0.25">
      <c r="A158" s="55">
        <v>367</v>
      </c>
      <c r="B158" s="55" t="s">
        <v>175</v>
      </c>
      <c r="C158" s="55" t="b">
        <f t="shared" si="24"/>
        <v>1</v>
      </c>
      <c r="D158" s="55">
        <v>367</v>
      </c>
      <c r="E158" s="53" t="s">
        <v>175</v>
      </c>
      <c r="F158" s="47">
        <v>390.7722</v>
      </c>
      <c r="G158" s="47">
        <v>391</v>
      </c>
      <c r="H158" s="47">
        <f t="shared" si="25"/>
        <v>1480584.06</v>
      </c>
      <c r="I158" s="47">
        <v>20.802299999999999</v>
      </c>
      <c r="J158" s="47">
        <v>23.92</v>
      </c>
      <c r="K158" s="47">
        <f t="shared" si="26"/>
        <v>45288.21</v>
      </c>
      <c r="L158" s="47">
        <v>54.242100000000001</v>
      </c>
      <c r="M158" s="48">
        <f t="shared" si="21"/>
        <v>110497.12</v>
      </c>
      <c r="N158" s="47">
        <v>1</v>
      </c>
      <c r="O158" s="47">
        <f t="shared" si="22"/>
        <v>740.87</v>
      </c>
      <c r="P158" s="47">
        <v>6</v>
      </c>
      <c r="Q158" s="48">
        <f t="shared" si="27"/>
        <v>4445.22</v>
      </c>
      <c r="R158" s="47">
        <f t="shared" si="23"/>
        <v>1641555.4800000002</v>
      </c>
      <c r="S158" s="54">
        <v>576247</v>
      </c>
      <c r="T158" s="50">
        <f t="shared" si="28"/>
        <v>1065308.4800000002</v>
      </c>
      <c r="U158" s="50">
        <v>252587</v>
      </c>
      <c r="V158" s="48">
        <f t="shared" si="29"/>
        <v>252587</v>
      </c>
      <c r="W158" s="48">
        <f t="shared" si="30"/>
        <v>1317895.4800000002</v>
      </c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52"/>
    </row>
    <row r="159" spans="1:34" s="55" customFormat="1" ht="12.5" x14ac:dyDescent="0.25">
      <c r="A159" s="55">
        <v>369</v>
      </c>
      <c r="B159" s="55" t="s">
        <v>176</v>
      </c>
      <c r="C159" s="55" t="b">
        <f t="shared" si="24"/>
        <v>1</v>
      </c>
      <c r="D159" s="55">
        <v>369</v>
      </c>
      <c r="E159" s="53" t="s">
        <v>176</v>
      </c>
      <c r="F159" s="47">
        <v>435.29129999999998</v>
      </c>
      <c r="G159" s="47">
        <v>413.38</v>
      </c>
      <c r="H159" s="47">
        <f t="shared" si="25"/>
        <v>1565329.51</v>
      </c>
      <c r="I159" s="47">
        <v>100.0945</v>
      </c>
      <c r="J159" s="47">
        <v>91.09</v>
      </c>
      <c r="K159" s="47">
        <f t="shared" si="26"/>
        <v>172462.52</v>
      </c>
      <c r="L159" s="47">
        <v>98.679000000000002</v>
      </c>
      <c r="M159" s="48">
        <f t="shared" si="21"/>
        <v>201019.98</v>
      </c>
      <c r="N159" s="47">
        <v>11.8544</v>
      </c>
      <c r="O159" s="47">
        <f t="shared" si="22"/>
        <v>8782.57</v>
      </c>
      <c r="P159" s="47">
        <v>2.3714</v>
      </c>
      <c r="Q159" s="48">
        <f t="shared" si="27"/>
        <v>1756.9</v>
      </c>
      <c r="R159" s="47">
        <f t="shared" si="23"/>
        <v>1949351.48</v>
      </c>
      <c r="S159" s="54">
        <v>6520888</v>
      </c>
      <c r="T159" s="50">
        <f t="shared" si="28"/>
        <v>0</v>
      </c>
      <c r="U159" s="50">
        <v>0</v>
      </c>
      <c r="V159" s="48">
        <f t="shared" si="29"/>
        <v>0</v>
      </c>
      <c r="W159" s="48">
        <f t="shared" si="30"/>
        <v>0</v>
      </c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52"/>
    </row>
    <row r="160" spans="1:34" s="55" customFormat="1" ht="12.5" x14ac:dyDescent="0.25">
      <c r="A160" s="55">
        <v>371</v>
      </c>
      <c r="B160" s="55" t="s">
        <v>177</v>
      </c>
      <c r="C160" s="55" t="b">
        <f t="shared" si="24"/>
        <v>1</v>
      </c>
      <c r="D160" s="55">
        <v>371</v>
      </c>
      <c r="E160" s="53" t="s">
        <v>177</v>
      </c>
      <c r="F160" s="47">
        <v>10774.282200000001</v>
      </c>
      <c r="G160" s="47">
        <v>10111.76</v>
      </c>
      <c r="H160" s="47">
        <f t="shared" si="25"/>
        <v>38289797.119999997</v>
      </c>
      <c r="I160" s="47">
        <v>4651.5536000000002</v>
      </c>
      <c r="J160" s="47">
        <v>3178.56</v>
      </c>
      <c r="K160" s="47">
        <f t="shared" si="26"/>
        <v>6018031.2199999997</v>
      </c>
      <c r="L160" s="47">
        <v>1847.5656000000001</v>
      </c>
      <c r="M160" s="48">
        <f t="shared" si="21"/>
        <v>3763694.36</v>
      </c>
      <c r="N160" s="47">
        <v>1175.6691000000001</v>
      </c>
      <c r="O160" s="47">
        <f t="shared" si="22"/>
        <v>871017.97</v>
      </c>
      <c r="P160" s="47">
        <v>121.1223</v>
      </c>
      <c r="Q160" s="48">
        <f t="shared" si="27"/>
        <v>89735.88</v>
      </c>
      <c r="R160" s="47">
        <f t="shared" si="23"/>
        <v>49032276.549999997</v>
      </c>
      <c r="S160" s="54">
        <v>20986522</v>
      </c>
      <c r="T160" s="50">
        <f t="shared" si="28"/>
        <v>28045754.549999997</v>
      </c>
      <c r="U160" s="50">
        <v>4793937</v>
      </c>
      <c r="V160" s="48">
        <f t="shared" si="29"/>
        <v>4793937</v>
      </c>
      <c r="W160" s="48">
        <f t="shared" si="30"/>
        <v>32839691.549999997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52"/>
    </row>
    <row r="161" spans="1:34" s="55" customFormat="1" ht="12.5" x14ac:dyDescent="0.25">
      <c r="A161" s="55">
        <v>375</v>
      </c>
      <c r="B161" s="55" t="s">
        <v>178</v>
      </c>
      <c r="C161" s="55" t="b">
        <f t="shared" si="24"/>
        <v>1</v>
      </c>
      <c r="D161" s="55">
        <v>375</v>
      </c>
      <c r="E161" s="53" t="s">
        <v>178</v>
      </c>
      <c r="F161" s="47">
        <v>65.994399999999999</v>
      </c>
      <c r="G161" s="47">
        <v>57.13</v>
      </c>
      <c r="H161" s="47">
        <f t="shared" si="25"/>
        <v>216331.89</v>
      </c>
      <c r="I161" s="47">
        <v>22</v>
      </c>
      <c r="J161" s="47">
        <v>5.24</v>
      </c>
      <c r="K161" s="47">
        <f t="shared" si="26"/>
        <v>9921</v>
      </c>
      <c r="L161" s="47">
        <v>8</v>
      </c>
      <c r="M161" s="48">
        <f t="shared" si="21"/>
        <v>16296.88</v>
      </c>
      <c r="N161" s="47">
        <v>0</v>
      </c>
      <c r="O161" s="47">
        <f t="shared" si="22"/>
        <v>0</v>
      </c>
      <c r="P161" s="47">
        <v>0</v>
      </c>
      <c r="Q161" s="48">
        <f t="shared" si="27"/>
        <v>0</v>
      </c>
      <c r="R161" s="47">
        <f t="shared" si="23"/>
        <v>242549.77000000002</v>
      </c>
      <c r="S161" s="54">
        <v>231925</v>
      </c>
      <c r="T161" s="50">
        <f t="shared" si="28"/>
        <v>10624.770000000019</v>
      </c>
      <c r="U161" s="50">
        <v>95905</v>
      </c>
      <c r="V161" s="48">
        <f t="shared" si="29"/>
        <v>95905</v>
      </c>
      <c r="W161" s="48">
        <f t="shared" si="30"/>
        <v>106529.77000000002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52"/>
    </row>
    <row r="162" spans="1:34" s="55" customFormat="1" ht="12.5" x14ac:dyDescent="0.25">
      <c r="A162" s="55">
        <v>377</v>
      </c>
      <c r="B162" s="55" t="s">
        <v>179</v>
      </c>
      <c r="C162" s="55" t="b">
        <f t="shared" si="24"/>
        <v>1</v>
      </c>
      <c r="D162" s="55">
        <v>377</v>
      </c>
      <c r="E162" s="53" t="s">
        <v>179</v>
      </c>
      <c r="F162" s="47">
        <v>1039.5925999999999</v>
      </c>
      <c r="G162" s="47">
        <v>973.15</v>
      </c>
      <c r="H162" s="47">
        <f t="shared" si="25"/>
        <v>3684988.18</v>
      </c>
      <c r="I162" s="47">
        <v>88.328900000000004</v>
      </c>
      <c r="J162" s="47">
        <v>57.9</v>
      </c>
      <c r="K162" s="47">
        <f t="shared" si="26"/>
        <v>109623.23</v>
      </c>
      <c r="L162" s="47">
        <v>167.6952</v>
      </c>
      <c r="M162" s="48">
        <f t="shared" si="21"/>
        <v>341613.57</v>
      </c>
      <c r="N162" s="47">
        <v>2</v>
      </c>
      <c r="O162" s="47">
        <f t="shared" si="22"/>
        <v>1481.74</v>
      </c>
      <c r="P162" s="47">
        <v>18.6539</v>
      </c>
      <c r="Q162" s="48">
        <f t="shared" si="27"/>
        <v>13820.11</v>
      </c>
      <c r="R162" s="47">
        <f t="shared" si="23"/>
        <v>4151526.83</v>
      </c>
      <c r="S162" s="54">
        <v>1350394</v>
      </c>
      <c r="T162" s="50">
        <f t="shared" si="28"/>
        <v>2801132.83</v>
      </c>
      <c r="U162" s="50">
        <v>35366</v>
      </c>
      <c r="V162" s="48">
        <f t="shared" si="29"/>
        <v>35366</v>
      </c>
      <c r="W162" s="48">
        <f t="shared" si="30"/>
        <v>2836498.83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52"/>
    </row>
    <row r="163" spans="1:34" s="55" customFormat="1" ht="12.5" x14ac:dyDescent="0.25">
      <c r="A163" s="55">
        <v>379</v>
      </c>
      <c r="B163" s="55" t="s">
        <v>180</v>
      </c>
      <c r="C163" s="55" t="b">
        <f t="shared" si="24"/>
        <v>1</v>
      </c>
      <c r="D163" s="55">
        <v>379</v>
      </c>
      <c r="E163" s="53" t="s">
        <v>180</v>
      </c>
      <c r="F163" s="47">
        <v>206.3888</v>
      </c>
      <c r="G163" s="47">
        <v>202</v>
      </c>
      <c r="H163" s="47">
        <f t="shared" si="25"/>
        <v>764905.32</v>
      </c>
      <c r="I163" s="47">
        <v>31.377199999999998</v>
      </c>
      <c r="J163" s="47">
        <v>29.21</v>
      </c>
      <c r="K163" s="47">
        <f t="shared" si="26"/>
        <v>55303.88</v>
      </c>
      <c r="L163" s="47">
        <v>22.537199999999999</v>
      </c>
      <c r="M163" s="48">
        <f t="shared" si="21"/>
        <v>45910.76</v>
      </c>
      <c r="N163" s="47">
        <v>0</v>
      </c>
      <c r="O163" s="47">
        <f t="shared" si="22"/>
        <v>0</v>
      </c>
      <c r="P163" s="47">
        <v>2</v>
      </c>
      <c r="Q163" s="48">
        <f t="shared" si="27"/>
        <v>1481.74</v>
      </c>
      <c r="R163" s="47">
        <f t="shared" si="23"/>
        <v>867601.7</v>
      </c>
      <c r="S163" s="54">
        <v>1655815</v>
      </c>
      <c r="T163" s="50">
        <f t="shared" si="28"/>
        <v>0</v>
      </c>
      <c r="U163" s="50">
        <v>4256</v>
      </c>
      <c r="V163" s="48">
        <f t="shared" si="29"/>
        <v>0</v>
      </c>
      <c r="W163" s="48">
        <f t="shared" si="30"/>
        <v>0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52"/>
    </row>
    <row r="164" spans="1:34" s="55" customFormat="1" ht="12.5" x14ac:dyDescent="0.25">
      <c r="A164" s="55">
        <v>381</v>
      </c>
      <c r="B164" s="55" t="s">
        <v>181</v>
      </c>
      <c r="C164" s="55" t="b">
        <f t="shared" si="24"/>
        <v>1</v>
      </c>
      <c r="D164" s="55">
        <v>381</v>
      </c>
      <c r="E164" s="53" t="s">
        <v>181</v>
      </c>
      <c r="F164" s="47">
        <v>79</v>
      </c>
      <c r="G164" s="47">
        <v>57</v>
      </c>
      <c r="H164" s="47">
        <f t="shared" si="25"/>
        <v>215839.62</v>
      </c>
      <c r="I164" s="47">
        <v>0</v>
      </c>
      <c r="J164" s="47">
        <v>0</v>
      </c>
      <c r="K164" s="47">
        <f t="shared" si="26"/>
        <v>0</v>
      </c>
      <c r="L164" s="47">
        <v>8</v>
      </c>
      <c r="M164" s="48">
        <f t="shared" si="21"/>
        <v>16296.88</v>
      </c>
      <c r="N164" s="47">
        <v>2</v>
      </c>
      <c r="O164" s="47">
        <f t="shared" si="22"/>
        <v>1481.74</v>
      </c>
      <c r="P164" s="47">
        <v>0</v>
      </c>
      <c r="Q164" s="48">
        <f t="shared" si="27"/>
        <v>0</v>
      </c>
      <c r="R164" s="47">
        <f t="shared" si="23"/>
        <v>233618.24</v>
      </c>
      <c r="S164" s="54">
        <v>1461482</v>
      </c>
      <c r="T164" s="50">
        <f t="shared" si="28"/>
        <v>0</v>
      </c>
      <c r="U164" s="50">
        <v>0</v>
      </c>
      <c r="V164" s="48">
        <f t="shared" si="29"/>
        <v>0</v>
      </c>
      <c r="W164" s="48">
        <f t="shared" si="30"/>
        <v>0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52"/>
    </row>
    <row r="165" spans="1:34" s="55" customFormat="1" ht="12.5" x14ac:dyDescent="0.25">
      <c r="A165" s="55">
        <v>383</v>
      </c>
      <c r="B165" s="55" t="s">
        <v>182</v>
      </c>
      <c r="C165" s="55" t="b">
        <f t="shared" si="24"/>
        <v>1</v>
      </c>
      <c r="D165" s="55">
        <v>383</v>
      </c>
      <c r="E165" s="53" t="s">
        <v>182</v>
      </c>
      <c r="F165" s="47">
        <v>337.12959999999998</v>
      </c>
      <c r="G165" s="47">
        <v>303.70999999999998</v>
      </c>
      <c r="H165" s="47">
        <f t="shared" si="25"/>
        <v>1150046.51</v>
      </c>
      <c r="I165" s="47">
        <v>91.797499999999999</v>
      </c>
      <c r="J165" s="47">
        <v>79.099999999999994</v>
      </c>
      <c r="K165" s="47">
        <f t="shared" si="26"/>
        <v>149761.60999999999</v>
      </c>
      <c r="L165" s="47">
        <v>41.708500000000001</v>
      </c>
      <c r="M165" s="48">
        <f t="shared" si="21"/>
        <v>84964.800000000003</v>
      </c>
      <c r="N165" s="47">
        <v>0</v>
      </c>
      <c r="O165" s="47">
        <f t="shared" si="22"/>
        <v>0</v>
      </c>
      <c r="P165" s="47">
        <v>7</v>
      </c>
      <c r="Q165" s="48">
        <f t="shared" si="27"/>
        <v>5186.09</v>
      </c>
      <c r="R165" s="47">
        <f t="shared" si="23"/>
        <v>1389959.0100000002</v>
      </c>
      <c r="S165" s="54">
        <v>970815</v>
      </c>
      <c r="T165" s="50">
        <f t="shared" si="28"/>
        <v>419144.01000000024</v>
      </c>
      <c r="U165" s="50">
        <v>0</v>
      </c>
      <c r="V165" s="48">
        <f t="shared" si="29"/>
        <v>0</v>
      </c>
      <c r="W165" s="48">
        <f t="shared" si="30"/>
        <v>419144.01000000024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52"/>
    </row>
    <row r="166" spans="1:34" s="55" customFormat="1" ht="12.5" x14ac:dyDescent="0.25">
      <c r="A166" s="55">
        <v>387</v>
      </c>
      <c r="B166" s="55" t="s">
        <v>183</v>
      </c>
      <c r="C166" s="55" t="b">
        <f t="shared" si="24"/>
        <v>1</v>
      </c>
      <c r="D166" s="55">
        <v>387</v>
      </c>
      <c r="E166" s="53" t="s">
        <v>183</v>
      </c>
      <c r="F166" s="47">
        <v>247.43299999999999</v>
      </c>
      <c r="G166" s="47">
        <v>231</v>
      </c>
      <c r="H166" s="47">
        <f t="shared" si="25"/>
        <v>874718.46</v>
      </c>
      <c r="I166" s="47">
        <v>13.3444</v>
      </c>
      <c r="J166" s="47">
        <v>7.19</v>
      </c>
      <c r="K166" s="47">
        <f t="shared" si="26"/>
        <v>13612.97</v>
      </c>
      <c r="L166" s="47">
        <v>45.544400000000003</v>
      </c>
      <c r="M166" s="48">
        <f t="shared" si="21"/>
        <v>92778.95</v>
      </c>
      <c r="N166" s="47">
        <v>0</v>
      </c>
      <c r="O166" s="47">
        <f t="shared" si="22"/>
        <v>0</v>
      </c>
      <c r="P166" s="47">
        <v>3</v>
      </c>
      <c r="Q166" s="48">
        <f t="shared" si="27"/>
        <v>2222.61</v>
      </c>
      <c r="R166" s="47">
        <f t="shared" si="23"/>
        <v>983332.98999999987</v>
      </c>
      <c r="S166" s="54">
        <v>528643</v>
      </c>
      <c r="T166" s="50">
        <f t="shared" si="28"/>
        <v>454689.98999999987</v>
      </c>
      <c r="U166" s="50">
        <v>0</v>
      </c>
      <c r="V166" s="48">
        <f t="shared" si="29"/>
        <v>0</v>
      </c>
      <c r="W166" s="48">
        <f t="shared" si="30"/>
        <v>454689.98999999987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52"/>
    </row>
    <row r="167" spans="1:34" s="55" customFormat="1" ht="12.5" x14ac:dyDescent="0.25">
      <c r="A167" s="55">
        <v>389</v>
      </c>
      <c r="B167" s="55" t="s">
        <v>184</v>
      </c>
      <c r="C167" s="55" t="b">
        <f t="shared" si="24"/>
        <v>1</v>
      </c>
      <c r="D167" s="55">
        <v>389</v>
      </c>
      <c r="E167" s="53" t="s">
        <v>184</v>
      </c>
      <c r="F167" s="47">
        <v>245.1987</v>
      </c>
      <c r="G167" s="47">
        <v>220.38</v>
      </c>
      <c r="H167" s="47">
        <f t="shared" si="25"/>
        <v>834504.13</v>
      </c>
      <c r="I167" s="47">
        <v>77.124899999999997</v>
      </c>
      <c r="J167" s="47">
        <v>34.61</v>
      </c>
      <c r="K167" s="47">
        <f t="shared" si="26"/>
        <v>65527.81</v>
      </c>
      <c r="L167" s="47">
        <v>42.25</v>
      </c>
      <c r="M167" s="48">
        <f t="shared" si="21"/>
        <v>86067.9</v>
      </c>
      <c r="N167" s="47">
        <v>0</v>
      </c>
      <c r="O167" s="47">
        <f t="shared" si="22"/>
        <v>0</v>
      </c>
      <c r="P167" s="47">
        <v>3</v>
      </c>
      <c r="Q167" s="48">
        <f t="shared" si="27"/>
        <v>2222.61</v>
      </c>
      <c r="R167" s="47">
        <f t="shared" si="23"/>
        <v>988322.45</v>
      </c>
      <c r="S167" s="54">
        <v>595332</v>
      </c>
      <c r="T167" s="50">
        <f t="shared" si="28"/>
        <v>392990.44999999995</v>
      </c>
      <c r="U167" s="50">
        <v>359153</v>
      </c>
      <c r="V167" s="48">
        <f t="shared" si="29"/>
        <v>359153</v>
      </c>
      <c r="W167" s="48">
        <f t="shared" si="30"/>
        <v>752143.45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52"/>
    </row>
    <row r="168" spans="1:34" s="55" customFormat="1" ht="12.5" x14ac:dyDescent="0.25">
      <c r="A168" s="55">
        <v>391</v>
      </c>
      <c r="B168" s="55" t="s">
        <v>185</v>
      </c>
      <c r="C168" s="55" t="b">
        <f t="shared" si="24"/>
        <v>1</v>
      </c>
      <c r="D168" s="55">
        <v>391</v>
      </c>
      <c r="E168" s="53" t="s">
        <v>185</v>
      </c>
      <c r="F168" s="47">
        <v>69.407899999999998</v>
      </c>
      <c r="G168" s="47">
        <v>68</v>
      </c>
      <c r="H168" s="47">
        <f t="shared" si="25"/>
        <v>257492.88</v>
      </c>
      <c r="I168" s="47">
        <v>10.535</v>
      </c>
      <c r="J168" s="47">
        <v>2.34</v>
      </c>
      <c r="K168" s="47">
        <f t="shared" si="26"/>
        <v>4430.37</v>
      </c>
      <c r="L168" s="47">
        <v>12.328099999999999</v>
      </c>
      <c r="M168" s="48">
        <f t="shared" si="21"/>
        <v>25113.7</v>
      </c>
      <c r="N168" s="47">
        <v>0</v>
      </c>
      <c r="O168" s="47">
        <f t="shared" si="22"/>
        <v>0</v>
      </c>
      <c r="P168" s="47">
        <v>1</v>
      </c>
      <c r="Q168" s="48">
        <f t="shared" si="27"/>
        <v>740.87</v>
      </c>
      <c r="R168" s="47">
        <f t="shared" si="23"/>
        <v>287777.82</v>
      </c>
      <c r="S168" s="54">
        <v>1103024</v>
      </c>
      <c r="T168" s="50">
        <f t="shared" si="28"/>
        <v>0</v>
      </c>
      <c r="U168" s="50">
        <v>0</v>
      </c>
      <c r="V168" s="48">
        <f t="shared" si="29"/>
        <v>0</v>
      </c>
      <c r="W168" s="48">
        <f t="shared" si="30"/>
        <v>0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52"/>
    </row>
    <row r="169" spans="1:34" s="55" customFormat="1" ht="12.5" x14ac:dyDescent="0.25">
      <c r="A169" s="55">
        <v>393</v>
      </c>
      <c r="B169" s="55" t="s">
        <v>186</v>
      </c>
      <c r="C169" s="55" t="b">
        <f t="shared" si="24"/>
        <v>1</v>
      </c>
      <c r="D169" s="55">
        <v>393</v>
      </c>
      <c r="E169" s="53" t="s">
        <v>186</v>
      </c>
      <c r="F169" s="47">
        <v>726.52729999999997</v>
      </c>
      <c r="G169" s="47">
        <v>612.16999999999996</v>
      </c>
      <c r="H169" s="47">
        <f t="shared" si="25"/>
        <v>2318079.65</v>
      </c>
      <c r="I169" s="47">
        <v>150.63630000000001</v>
      </c>
      <c r="J169" s="47">
        <v>117.68</v>
      </c>
      <c r="K169" s="47">
        <f t="shared" si="26"/>
        <v>222805.9</v>
      </c>
      <c r="L169" s="47">
        <v>70.762</v>
      </c>
      <c r="M169" s="48">
        <f t="shared" si="21"/>
        <v>144149.98000000001</v>
      </c>
      <c r="N169" s="47">
        <v>7</v>
      </c>
      <c r="O169" s="47">
        <f t="shared" si="22"/>
        <v>5186.09</v>
      </c>
      <c r="P169" s="47">
        <v>8</v>
      </c>
      <c r="Q169" s="48">
        <f t="shared" si="27"/>
        <v>5926.96</v>
      </c>
      <c r="R169" s="47">
        <f t="shared" si="23"/>
        <v>2696148.5799999996</v>
      </c>
      <c r="S169" s="54">
        <v>870350</v>
      </c>
      <c r="T169" s="50">
        <f t="shared" si="28"/>
        <v>1825798.5799999996</v>
      </c>
      <c r="U169" s="50">
        <v>891548</v>
      </c>
      <c r="V169" s="48">
        <f t="shared" si="29"/>
        <v>891548</v>
      </c>
      <c r="W169" s="48">
        <f t="shared" si="30"/>
        <v>2717346.5799999996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52"/>
    </row>
    <row r="170" spans="1:34" s="55" customFormat="1" ht="12.5" x14ac:dyDescent="0.25">
      <c r="A170" s="55">
        <v>395</v>
      </c>
      <c r="B170" s="55" t="s">
        <v>187</v>
      </c>
      <c r="C170" s="55" t="b">
        <f t="shared" si="24"/>
        <v>1</v>
      </c>
      <c r="D170" s="55">
        <v>395</v>
      </c>
      <c r="E170" s="53" t="s">
        <v>187</v>
      </c>
      <c r="F170" s="47">
        <v>342.91980000000001</v>
      </c>
      <c r="G170" s="47">
        <v>332</v>
      </c>
      <c r="H170" s="47">
        <f t="shared" si="25"/>
        <v>1257171.1200000001</v>
      </c>
      <c r="I170" s="47">
        <v>30.491399999999999</v>
      </c>
      <c r="J170" s="47">
        <v>14.72</v>
      </c>
      <c r="K170" s="47">
        <f t="shared" si="26"/>
        <v>27869.67</v>
      </c>
      <c r="L170" s="47">
        <v>30.765699999999999</v>
      </c>
      <c r="M170" s="48">
        <f t="shared" si="21"/>
        <v>62673.120000000003</v>
      </c>
      <c r="N170" s="47">
        <v>0</v>
      </c>
      <c r="O170" s="47">
        <f t="shared" si="22"/>
        <v>0</v>
      </c>
      <c r="P170" s="47">
        <v>4</v>
      </c>
      <c r="Q170" s="48">
        <f t="shared" si="27"/>
        <v>2963.48</v>
      </c>
      <c r="R170" s="47">
        <f t="shared" si="23"/>
        <v>1350677.3900000001</v>
      </c>
      <c r="S170" s="54">
        <v>2387037</v>
      </c>
      <c r="T170" s="50">
        <f t="shared" si="28"/>
        <v>0</v>
      </c>
      <c r="U170" s="50">
        <v>0</v>
      </c>
      <c r="V170" s="48">
        <f t="shared" si="29"/>
        <v>0</v>
      </c>
      <c r="W170" s="48">
        <f t="shared" si="30"/>
        <v>0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52"/>
    </row>
    <row r="171" spans="1:34" s="55" customFormat="1" ht="12.5" x14ac:dyDescent="0.25">
      <c r="A171" s="55">
        <v>399</v>
      </c>
      <c r="B171" s="55" t="s">
        <v>188</v>
      </c>
      <c r="C171" s="55" t="b">
        <f t="shared" si="24"/>
        <v>1</v>
      </c>
      <c r="D171" s="55">
        <v>399</v>
      </c>
      <c r="E171" s="53" t="s">
        <v>188</v>
      </c>
      <c r="F171" s="47">
        <v>1043.6324999999999</v>
      </c>
      <c r="G171" s="47">
        <v>1003.95</v>
      </c>
      <c r="H171" s="47">
        <f t="shared" si="25"/>
        <v>3801617.31</v>
      </c>
      <c r="I171" s="47">
        <v>254.82429999999999</v>
      </c>
      <c r="J171" s="47">
        <v>115.02</v>
      </c>
      <c r="K171" s="47">
        <f t="shared" si="26"/>
        <v>217769.67</v>
      </c>
      <c r="L171" s="47">
        <v>161.51650000000001</v>
      </c>
      <c r="M171" s="48">
        <f t="shared" si="21"/>
        <v>329026.88</v>
      </c>
      <c r="N171" s="47">
        <v>24.6448</v>
      </c>
      <c r="O171" s="47">
        <f t="shared" si="22"/>
        <v>18258.59</v>
      </c>
      <c r="P171" s="47">
        <v>17</v>
      </c>
      <c r="Q171" s="48">
        <f t="shared" si="27"/>
        <v>12594.79</v>
      </c>
      <c r="R171" s="47">
        <f t="shared" si="23"/>
        <v>4379267.24</v>
      </c>
      <c r="S171" s="54">
        <v>1944085</v>
      </c>
      <c r="T171" s="50">
        <f t="shared" si="28"/>
        <v>2435182.2400000002</v>
      </c>
      <c r="U171" s="50">
        <v>0</v>
      </c>
      <c r="V171" s="48">
        <f t="shared" si="29"/>
        <v>0</v>
      </c>
      <c r="W171" s="48">
        <f t="shared" si="30"/>
        <v>2435182.2400000002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52"/>
    </row>
    <row r="172" spans="1:34" s="55" customFormat="1" ht="12.5" x14ac:dyDescent="0.25">
      <c r="A172" s="55">
        <v>401</v>
      </c>
      <c r="B172" s="55" t="s">
        <v>189</v>
      </c>
      <c r="C172" s="55" t="b">
        <f t="shared" si="24"/>
        <v>1</v>
      </c>
      <c r="D172" s="55">
        <v>401</v>
      </c>
      <c r="E172" s="53" t="s">
        <v>189</v>
      </c>
      <c r="F172" s="47">
        <v>790.22370000000001</v>
      </c>
      <c r="G172" s="47">
        <v>777</v>
      </c>
      <c r="H172" s="47">
        <f t="shared" si="25"/>
        <v>2942234.82</v>
      </c>
      <c r="I172" s="47">
        <v>432.1662</v>
      </c>
      <c r="J172" s="47">
        <v>318.76</v>
      </c>
      <c r="K172" s="47">
        <f t="shared" si="26"/>
        <v>603514.68000000005</v>
      </c>
      <c r="L172" s="47">
        <v>208.51260000000002</v>
      </c>
      <c r="M172" s="48">
        <f t="shared" si="21"/>
        <v>424763.1</v>
      </c>
      <c r="N172" s="47">
        <v>14.286799999999999</v>
      </c>
      <c r="O172" s="47">
        <f t="shared" si="22"/>
        <v>10584.66</v>
      </c>
      <c r="P172" s="47">
        <v>14.432</v>
      </c>
      <c r="Q172" s="48">
        <f t="shared" si="27"/>
        <v>10692.24</v>
      </c>
      <c r="R172" s="47">
        <f t="shared" si="23"/>
        <v>3991789.5000000005</v>
      </c>
      <c r="S172" s="54">
        <v>836264</v>
      </c>
      <c r="T172" s="50">
        <f t="shared" si="28"/>
        <v>3155525.5000000005</v>
      </c>
      <c r="U172" s="50">
        <v>3663773</v>
      </c>
      <c r="V172" s="48">
        <f t="shared" si="29"/>
        <v>3663773</v>
      </c>
      <c r="W172" s="48">
        <f t="shared" si="30"/>
        <v>6819298.5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52"/>
    </row>
    <row r="173" spans="1:34" s="55" customFormat="1" ht="12.5" x14ac:dyDescent="0.25">
      <c r="A173" s="55">
        <v>403</v>
      </c>
      <c r="B173" s="55" t="s">
        <v>190</v>
      </c>
      <c r="C173" s="55" t="b">
        <f t="shared" si="24"/>
        <v>1</v>
      </c>
      <c r="D173" s="55">
        <v>403</v>
      </c>
      <c r="E173" s="53" t="s">
        <v>190</v>
      </c>
      <c r="F173" s="47">
        <v>601.38130000000001</v>
      </c>
      <c r="G173" s="47">
        <v>553.66999999999996</v>
      </c>
      <c r="H173" s="47">
        <f t="shared" si="25"/>
        <v>2096560.04</v>
      </c>
      <c r="I173" s="47">
        <v>86.435599999999994</v>
      </c>
      <c r="J173" s="47">
        <v>43.73</v>
      </c>
      <c r="K173" s="47">
        <f t="shared" si="26"/>
        <v>82794.880000000005</v>
      </c>
      <c r="L173" s="47">
        <v>129.14670000000001</v>
      </c>
      <c r="M173" s="48">
        <f t="shared" si="21"/>
        <v>263086.03000000003</v>
      </c>
      <c r="N173" s="47">
        <v>3</v>
      </c>
      <c r="O173" s="47">
        <f t="shared" si="22"/>
        <v>2222.61</v>
      </c>
      <c r="P173" s="47">
        <v>4</v>
      </c>
      <c r="Q173" s="48">
        <f t="shared" si="27"/>
        <v>2963.48</v>
      </c>
      <c r="R173" s="47">
        <f t="shared" si="23"/>
        <v>2447627.04</v>
      </c>
      <c r="S173" s="54">
        <v>1110992</v>
      </c>
      <c r="T173" s="50">
        <f t="shared" si="28"/>
        <v>1336635.04</v>
      </c>
      <c r="U173" s="50">
        <v>97091</v>
      </c>
      <c r="V173" s="48">
        <f t="shared" si="29"/>
        <v>97091</v>
      </c>
      <c r="W173" s="48">
        <f t="shared" si="30"/>
        <v>1433726.04</v>
      </c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52"/>
    </row>
    <row r="174" spans="1:34" s="55" customFormat="1" ht="12.5" x14ac:dyDescent="0.25">
      <c r="A174" s="55">
        <v>404</v>
      </c>
      <c r="B174" s="55" t="s">
        <v>191</v>
      </c>
      <c r="C174" s="55" t="b">
        <f t="shared" si="24"/>
        <v>1</v>
      </c>
      <c r="D174" s="55">
        <v>404</v>
      </c>
      <c r="E174" s="53" t="s">
        <v>191</v>
      </c>
      <c r="F174" s="47">
        <v>594.79189999999994</v>
      </c>
      <c r="G174" s="47">
        <v>554.76</v>
      </c>
      <c r="H174" s="47">
        <f t="shared" si="25"/>
        <v>2100687.5</v>
      </c>
      <c r="I174" s="47">
        <v>207.09960000000001</v>
      </c>
      <c r="J174" s="47">
        <v>205.16</v>
      </c>
      <c r="K174" s="47">
        <f t="shared" si="26"/>
        <v>388433.53</v>
      </c>
      <c r="L174" s="47">
        <v>136.2577</v>
      </c>
      <c r="M174" s="48">
        <f t="shared" si="21"/>
        <v>277571.92</v>
      </c>
      <c r="N174" s="47">
        <v>1</v>
      </c>
      <c r="O174" s="47">
        <f t="shared" si="22"/>
        <v>740.87</v>
      </c>
      <c r="P174" s="47">
        <v>10.602600000000001</v>
      </c>
      <c r="Q174" s="48">
        <f t="shared" si="27"/>
        <v>7855.15</v>
      </c>
      <c r="R174" s="47">
        <f t="shared" si="23"/>
        <v>2775288.97</v>
      </c>
      <c r="S174" s="54">
        <v>699277</v>
      </c>
      <c r="T174" s="50">
        <f t="shared" si="28"/>
        <v>2076011.9700000002</v>
      </c>
      <c r="U174" s="50">
        <v>2277433</v>
      </c>
      <c r="V174" s="48">
        <f t="shared" si="29"/>
        <v>2277433</v>
      </c>
      <c r="W174" s="48">
        <f t="shared" si="30"/>
        <v>4353444.9700000007</v>
      </c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52"/>
    </row>
    <row r="175" spans="1:34" s="55" customFormat="1" ht="12.5" x14ac:dyDescent="0.25">
      <c r="A175" s="58">
        <v>405</v>
      </c>
      <c r="B175" s="59" t="s">
        <v>192</v>
      </c>
      <c r="C175" s="59" t="b">
        <f t="shared" si="24"/>
        <v>1</v>
      </c>
      <c r="D175" s="55">
        <v>405</v>
      </c>
      <c r="E175" s="53" t="s">
        <v>192</v>
      </c>
      <c r="F175" s="47">
        <v>484.5421</v>
      </c>
      <c r="G175" s="47">
        <v>473</v>
      </c>
      <c r="H175" s="47">
        <f t="shared" si="25"/>
        <v>1791090.18</v>
      </c>
      <c r="I175" s="47">
        <v>34.935000000000002</v>
      </c>
      <c r="J175" s="47">
        <v>14.39</v>
      </c>
      <c r="K175" s="47">
        <f t="shared" si="26"/>
        <v>27244.87</v>
      </c>
      <c r="L175" s="47">
        <v>92.608500000000006</v>
      </c>
      <c r="M175" s="48">
        <f t="shared" si="21"/>
        <v>188653.7</v>
      </c>
      <c r="N175" s="47">
        <v>4</v>
      </c>
      <c r="O175" s="47">
        <f t="shared" si="22"/>
        <v>2963.48</v>
      </c>
      <c r="P175" s="47">
        <v>1</v>
      </c>
      <c r="Q175" s="48">
        <f t="shared" si="27"/>
        <v>740.87</v>
      </c>
      <c r="R175" s="47">
        <f t="shared" si="23"/>
        <v>2010693.1</v>
      </c>
      <c r="S175" s="54">
        <v>2324606</v>
      </c>
      <c r="T175" s="50">
        <f t="shared" si="28"/>
        <v>0</v>
      </c>
      <c r="U175" s="50">
        <v>234921</v>
      </c>
      <c r="V175" s="48">
        <f t="shared" si="29"/>
        <v>0</v>
      </c>
      <c r="W175" s="48">
        <f t="shared" si="30"/>
        <v>0</v>
      </c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52"/>
    </row>
    <row r="176" spans="1:34" s="55" customFormat="1" ht="12.5" x14ac:dyDescent="0.25">
      <c r="A176" s="55">
        <v>407</v>
      </c>
      <c r="B176" s="55" t="s">
        <v>193</v>
      </c>
      <c r="C176" s="55" t="b">
        <f t="shared" si="24"/>
        <v>1</v>
      </c>
      <c r="D176" s="55">
        <v>407</v>
      </c>
      <c r="E176" s="53" t="s">
        <v>193</v>
      </c>
      <c r="F176" s="47">
        <v>284.47289999999998</v>
      </c>
      <c r="G176" s="47">
        <v>274.63</v>
      </c>
      <c r="H176" s="47">
        <f t="shared" si="25"/>
        <v>1039930.44</v>
      </c>
      <c r="I176" s="47">
        <v>138.4649</v>
      </c>
      <c r="J176" s="47">
        <v>118.82</v>
      </c>
      <c r="K176" s="47">
        <f t="shared" si="26"/>
        <v>224964.28</v>
      </c>
      <c r="L176" s="47">
        <v>73.401700000000005</v>
      </c>
      <c r="M176" s="48">
        <f t="shared" si="21"/>
        <v>149527.34</v>
      </c>
      <c r="N176" s="47">
        <v>0</v>
      </c>
      <c r="O176" s="47">
        <f t="shared" si="22"/>
        <v>0</v>
      </c>
      <c r="P176" s="47">
        <v>5</v>
      </c>
      <c r="Q176" s="48">
        <f t="shared" si="27"/>
        <v>3704.35</v>
      </c>
      <c r="R176" s="47">
        <f t="shared" si="23"/>
        <v>1418126.4100000001</v>
      </c>
      <c r="S176" s="54">
        <v>168347</v>
      </c>
      <c r="T176" s="50">
        <f t="shared" si="28"/>
        <v>1249779.4100000001</v>
      </c>
      <c r="U176" s="50">
        <v>1386032</v>
      </c>
      <c r="V176" s="48">
        <f t="shared" si="29"/>
        <v>1386032</v>
      </c>
      <c r="W176" s="48">
        <f t="shared" si="30"/>
        <v>2635811.41</v>
      </c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52"/>
    </row>
    <row r="177" spans="1:34" s="55" customFormat="1" ht="12.5" x14ac:dyDescent="0.25">
      <c r="A177" s="55">
        <v>411</v>
      </c>
      <c r="B177" s="55" t="s">
        <v>194</v>
      </c>
      <c r="C177" s="55" t="b">
        <f t="shared" si="24"/>
        <v>1</v>
      </c>
      <c r="D177" s="55">
        <v>411</v>
      </c>
      <c r="E177" s="53" t="s">
        <v>194</v>
      </c>
      <c r="F177" s="47">
        <v>600.62450000000001</v>
      </c>
      <c r="G177" s="47">
        <v>533</v>
      </c>
      <c r="H177" s="47">
        <f t="shared" si="25"/>
        <v>2018289.78</v>
      </c>
      <c r="I177" s="47">
        <v>79.702400000000011</v>
      </c>
      <c r="J177" s="47">
        <v>68.599999999999994</v>
      </c>
      <c r="K177" s="47">
        <f t="shared" si="26"/>
        <v>129881.75</v>
      </c>
      <c r="L177" s="47">
        <v>103.8145</v>
      </c>
      <c r="M177" s="48">
        <f t="shared" si="21"/>
        <v>211481.56</v>
      </c>
      <c r="N177" s="47">
        <v>0</v>
      </c>
      <c r="O177" s="47">
        <f t="shared" si="22"/>
        <v>0</v>
      </c>
      <c r="P177" s="47">
        <v>4</v>
      </c>
      <c r="Q177" s="48">
        <f t="shared" si="27"/>
        <v>2963.48</v>
      </c>
      <c r="R177" s="47">
        <f t="shared" si="23"/>
        <v>2362616.5700000003</v>
      </c>
      <c r="S177" s="54">
        <v>1110541</v>
      </c>
      <c r="T177" s="50">
        <f t="shared" si="28"/>
        <v>1252075.5700000003</v>
      </c>
      <c r="U177" s="50">
        <v>769340</v>
      </c>
      <c r="V177" s="48">
        <f t="shared" si="29"/>
        <v>769340</v>
      </c>
      <c r="W177" s="48">
        <f t="shared" si="30"/>
        <v>2021415.5700000003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52"/>
    </row>
    <row r="178" spans="1:34" s="55" customFormat="1" ht="12.5" x14ac:dyDescent="0.25">
      <c r="A178" s="55">
        <v>413</v>
      </c>
      <c r="B178" s="55" t="s">
        <v>195</v>
      </c>
      <c r="C178" s="55" t="b">
        <f t="shared" si="24"/>
        <v>1</v>
      </c>
      <c r="D178" s="55">
        <v>413</v>
      </c>
      <c r="E178" s="53" t="s">
        <v>195</v>
      </c>
      <c r="F178" s="47">
        <v>779.35359999999991</v>
      </c>
      <c r="G178" s="47">
        <v>746.63</v>
      </c>
      <c r="H178" s="47">
        <f t="shared" si="25"/>
        <v>2827233.96</v>
      </c>
      <c r="I178" s="47">
        <v>77.675399999999996</v>
      </c>
      <c r="J178" s="47">
        <v>55.48</v>
      </c>
      <c r="K178" s="47">
        <f t="shared" si="26"/>
        <v>105041.39</v>
      </c>
      <c r="L178" s="47">
        <v>82.881100000000004</v>
      </c>
      <c r="M178" s="48">
        <f t="shared" si="21"/>
        <v>168837.92</v>
      </c>
      <c r="N178" s="47">
        <v>1</v>
      </c>
      <c r="O178" s="47">
        <f t="shared" si="22"/>
        <v>740.87</v>
      </c>
      <c r="P178" s="47">
        <v>17.5731</v>
      </c>
      <c r="Q178" s="48">
        <f t="shared" si="27"/>
        <v>13019.38</v>
      </c>
      <c r="R178" s="47">
        <f t="shared" si="23"/>
        <v>3114873.52</v>
      </c>
      <c r="S178" s="54">
        <v>1366458</v>
      </c>
      <c r="T178" s="50">
        <f t="shared" si="28"/>
        <v>1748415.52</v>
      </c>
      <c r="U178" s="50">
        <v>0</v>
      </c>
      <c r="V178" s="48">
        <f t="shared" si="29"/>
        <v>0</v>
      </c>
      <c r="W178" s="48">
        <f t="shared" si="30"/>
        <v>1748415.52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52"/>
    </row>
    <row r="179" spans="1:34" s="55" customFormat="1" ht="12.5" x14ac:dyDescent="0.25">
      <c r="A179" s="55">
        <v>414</v>
      </c>
      <c r="B179" s="55" t="s">
        <v>196</v>
      </c>
      <c r="C179" s="55" t="b">
        <f t="shared" si="24"/>
        <v>1</v>
      </c>
      <c r="D179" s="55">
        <v>414</v>
      </c>
      <c r="E179" s="53" t="s">
        <v>196</v>
      </c>
      <c r="F179" s="47">
        <v>0</v>
      </c>
      <c r="G179" s="47">
        <v>0</v>
      </c>
      <c r="H179" s="47">
        <f t="shared" si="25"/>
        <v>0</v>
      </c>
      <c r="I179" s="47">
        <v>0</v>
      </c>
      <c r="J179" s="47">
        <v>0</v>
      </c>
      <c r="K179" s="47">
        <f t="shared" si="26"/>
        <v>0</v>
      </c>
      <c r="L179" s="47">
        <v>0</v>
      </c>
      <c r="M179" s="48">
        <f t="shared" si="21"/>
        <v>0</v>
      </c>
      <c r="N179" s="47">
        <v>0</v>
      </c>
      <c r="O179" s="47">
        <f t="shared" si="22"/>
        <v>0</v>
      </c>
      <c r="P179" s="47">
        <v>0</v>
      </c>
      <c r="Q179" s="48">
        <f t="shared" si="27"/>
        <v>0</v>
      </c>
      <c r="R179" s="47">
        <f t="shared" si="23"/>
        <v>0</v>
      </c>
      <c r="S179" s="54">
        <v>5772</v>
      </c>
      <c r="T179" s="50">
        <f t="shared" si="28"/>
        <v>0</v>
      </c>
      <c r="U179" s="50">
        <v>0</v>
      </c>
      <c r="V179" s="48">
        <f t="shared" si="29"/>
        <v>0</v>
      </c>
      <c r="W179" s="48">
        <f t="shared" si="30"/>
        <v>0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52"/>
    </row>
    <row r="180" spans="1:34" s="55" customFormat="1" ht="12.5" x14ac:dyDescent="0.25">
      <c r="A180" s="55">
        <v>415</v>
      </c>
      <c r="B180" s="55" t="s">
        <v>197</v>
      </c>
      <c r="C180" s="55" t="b">
        <f t="shared" si="24"/>
        <v>1</v>
      </c>
      <c r="D180" s="55">
        <v>415</v>
      </c>
      <c r="E180" s="53" t="s">
        <v>197</v>
      </c>
      <c r="F180" s="47">
        <v>32.620100000000001</v>
      </c>
      <c r="G180" s="47">
        <v>25.57</v>
      </c>
      <c r="H180" s="47">
        <f t="shared" si="25"/>
        <v>96824.9</v>
      </c>
      <c r="I180" s="47">
        <v>2</v>
      </c>
      <c r="J180" s="47">
        <v>1</v>
      </c>
      <c r="K180" s="47">
        <f t="shared" si="26"/>
        <v>1893.32</v>
      </c>
      <c r="L180" s="47">
        <v>7.6200999999999999</v>
      </c>
      <c r="M180" s="48">
        <f t="shared" si="21"/>
        <v>15522.98</v>
      </c>
      <c r="N180" s="47">
        <v>0</v>
      </c>
      <c r="O180" s="47">
        <f t="shared" si="22"/>
        <v>0</v>
      </c>
      <c r="P180" s="47">
        <v>0</v>
      </c>
      <c r="Q180" s="48">
        <f t="shared" si="27"/>
        <v>0</v>
      </c>
      <c r="R180" s="47">
        <f t="shared" si="23"/>
        <v>114241.2</v>
      </c>
      <c r="S180" s="54">
        <v>60455</v>
      </c>
      <c r="T180" s="50">
        <f t="shared" si="28"/>
        <v>53786.2</v>
      </c>
      <c r="U180" s="50">
        <v>128496</v>
      </c>
      <c r="V180" s="48">
        <f t="shared" si="29"/>
        <v>128496</v>
      </c>
      <c r="W180" s="48">
        <f t="shared" si="30"/>
        <v>182282.2</v>
      </c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52"/>
    </row>
    <row r="181" spans="1:34" s="55" customFormat="1" ht="12.5" x14ac:dyDescent="0.25">
      <c r="A181" s="55">
        <v>419</v>
      </c>
      <c r="B181" s="55" t="s">
        <v>198</v>
      </c>
      <c r="C181" s="55" t="b">
        <f t="shared" si="24"/>
        <v>1</v>
      </c>
      <c r="D181" s="55">
        <v>419</v>
      </c>
      <c r="E181" s="53" t="s">
        <v>198</v>
      </c>
      <c r="F181" s="47">
        <v>560.16470000000004</v>
      </c>
      <c r="G181" s="47">
        <v>541.29</v>
      </c>
      <c r="H181" s="47">
        <f t="shared" si="25"/>
        <v>2049681.19</v>
      </c>
      <c r="I181" s="47">
        <v>328.33169999999996</v>
      </c>
      <c r="J181" s="47">
        <v>264.85000000000002</v>
      </c>
      <c r="K181" s="47">
        <f t="shared" si="26"/>
        <v>501445.8</v>
      </c>
      <c r="L181" s="47">
        <v>133.4374</v>
      </c>
      <c r="M181" s="48">
        <f t="shared" si="21"/>
        <v>271826.65999999997</v>
      </c>
      <c r="N181" s="47">
        <v>3.9598</v>
      </c>
      <c r="O181" s="47">
        <f t="shared" si="22"/>
        <v>2933.7</v>
      </c>
      <c r="P181" s="47">
        <v>8</v>
      </c>
      <c r="Q181" s="48">
        <f t="shared" si="27"/>
        <v>5926.96</v>
      </c>
      <c r="R181" s="47">
        <f t="shared" si="23"/>
        <v>2831814.31</v>
      </c>
      <c r="S181" s="54">
        <v>1460292</v>
      </c>
      <c r="T181" s="50">
        <f t="shared" si="28"/>
        <v>1371522.31</v>
      </c>
      <c r="U181" s="50">
        <v>1018969</v>
      </c>
      <c r="V181" s="48">
        <f t="shared" si="29"/>
        <v>1018969</v>
      </c>
      <c r="W181" s="48">
        <f t="shared" si="30"/>
        <v>2390491.31</v>
      </c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52"/>
    </row>
    <row r="182" spans="1:34" s="55" customFormat="1" ht="12.5" x14ac:dyDescent="0.25">
      <c r="A182" s="55">
        <v>425</v>
      </c>
      <c r="B182" s="55" t="s">
        <v>199</v>
      </c>
      <c r="C182" s="55" t="b">
        <f t="shared" si="24"/>
        <v>1</v>
      </c>
      <c r="D182" s="55">
        <v>425</v>
      </c>
      <c r="E182" s="53" t="s">
        <v>199</v>
      </c>
      <c r="F182" s="47">
        <v>1728.3325</v>
      </c>
      <c r="G182" s="47">
        <v>1713</v>
      </c>
      <c r="H182" s="47">
        <f t="shared" si="25"/>
        <v>6486548.5800000001</v>
      </c>
      <c r="I182" s="47">
        <v>130.9331</v>
      </c>
      <c r="J182" s="47">
        <v>115.53</v>
      </c>
      <c r="K182" s="47">
        <f t="shared" si="26"/>
        <v>218735.26</v>
      </c>
      <c r="L182" s="47">
        <v>316.4049</v>
      </c>
      <c r="M182" s="48">
        <f t="shared" si="21"/>
        <v>644551.59</v>
      </c>
      <c r="N182" s="47">
        <v>20.592400000000001</v>
      </c>
      <c r="O182" s="47">
        <f t="shared" si="22"/>
        <v>15256.29</v>
      </c>
      <c r="P182" s="47">
        <v>37</v>
      </c>
      <c r="Q182" s="48">
        <f t="shared" si="27"/>
        <v>27412.19</v>
      </c>
      <c r="R182" s="47">
        <f t="shared" si="23"/>
        <v>7392503.9100000001</v>
      </c>
      <c r="S182" s="54">
        <v>3624639</v>
      </c>
      <c r="T182" s="50">
        <f t="shared" si="28"/>
        <v>3767864.91</v>
      </c>
      <c r="U182" s="50">
        <v>0</v>
      </c>
      <c r="V182" s="48">
        <f t="shared" si="29"/>
        <v>0</v>
      </c>
      <c r="W182" s="48">
        <f t="shared" si="30"/>
        <v>3767864.91</v>
      </c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52"/>
    </row>
    <row r="183" spans="1:34" s="55" customFormat="1" ht="12.5" x14ac:dyDescent="0.25">
      <c r="A183" s="55">
        <v>427</v>
      </c>
      <c r="B183" s="55" t="s">
        <v>200</v>
      </c>
      <c r="C183" s="55" t="b">
        <f t="shared" si="24"/>
        <v>1</v>
      </c>
      <c r="D183" s="55">
        <v>427</v>
      </c>
      <c r="E183" s="53" t="s">
        <v>200</v>
      </c>
      <c r="F183" s="47">
        <v>1004.6602</v>
      </c>
      <c r="G183" s="47">
        <v>974</v>
      </c>
      <c r="H183" s="47">
        <f t="shared" si="25"/>
        <v>3688206.84</v>
      </c>
      <c r="I183" s="47">
        <v>228.1746</v>
      </c>
      <c r="J183" s="47">
        <v>207.62</v>
      </c>
      <c r="K183" s="47">
        <f t="shared" si="26"/>
        <v>393091.1</v>
      </c>
      <c r="L183" s="47">
        <v>155.11329999999998</v>
      </c>
      <c r="M183" s="48">
        <f t="shared" si="21"/>
        <v>315982.84999999998</v>
      </c>
      <c r="N183" s="47">
        <v>6.7740999999999998</v>
      </c>
      <c r="O183" s="47">
        <f t="shared" si="22"/>
        <v>5018.7299999999996</v>
      </c>
      <c r="P183" s="47">
        <v>25.941500000000001</v>
      </c>
      <c r="Q183" s="48">
        <f t="shared" si="27"/>
        <v>19219.28</v>
      </c>
      <c r="R183" s="47">
        <f t="shared" si="23"/>
        <v>4421518.8000000007</v>
      </c>
      <c r="S183" s="54">
        <v>1375534</v>
      </c>
      <c r="T183" s="50">
        <f t="shared" si="28"/>
        <v>3045984.8000000007</v>
      </c>
      <c r="U183" s="50">
        <v>2363044</v>
      </c>
      <c r="V183" s="48">
        <f t="shared" si="29"/>
        <v>2363044</v>
      </c>
      <c r="W183" s="48">
        <f t="shared" si="30"/>
        <v>5409028.8000000007</v>
      </c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52"/>
    </row>
    <row r="184" spans="1:34" s="55" customFormat="1" ht="12.5" x14ac:dyDescent="0.25">
      <c r="A184" s="55">
        <v>429</v>
      </c>
      <c r="B184" s="55" t="s">
        <v>201</v>
      </c>
      <c r="C184" s="55" t="b">
        <f t="shared" si="24"/>
        <v>1</v>
      </c>
      <c r="D184" s="55">
        <v>429</v>
      </c>
      <c r="E184" s="53" t="s">
        <v>201</v>
      </c>
      <c r="F184" s="47">
        <v>730.56200000000001</v>
      </c>
      <c r="G184" s="47">
        <v>685.89</v>
      </c>
      <c r="H184" s="47">
        <f t="shared" si="25"/>
        <v>2597232.23</v>
      </c>
      <c r="I184" s="47">
        <v>225.32830000000001</v>
      </c>
      <c r="J184" s="47">
        <v>127.62</v>
      </c>
      <c r="K184" s="47">
        <f t="shared" si="26"/>
        <v>241625.5</v>
      </c>
      <c r="L184" s="47">
        <v>162.2226</v>
      </c>
      <c r="M184" s="48">
        <f t="shared" si="21"/>
        <v>330465.28000000003</v>
      </c>
      <c r="N184" s="47">
        <v>19</v>
      </c>
      <c r="O184" s="47">
        <f t="shared" si="22"/>
        <v>14076.53</v>
      </c>
      <c r="P184" s="47">
        <v>12.7759</v>
      </c>
      <c r="Q184" s="48">
        <f t="shared" si="27"/>
        <v>9465.2800000000007</v>
      </c>
      <c r="R184" s="47">
        <f t="shared" si="23"/>
        <v>3192864.8199999994</v>
      </c>
      <c r="S184" s="54">
        <v>701602</v>
      </c>
      <c r="T184" s="50">
        <f t="shared" si="28"/>
        <v>2491262.8199999994</v>
      </c>
      <c r="U184" s="50">
        <v>1017192</v>
      </c>
      <c r="V184" s="48">
        <f t="shared" si="29"/>
        <v>1017192</v>
      </c>
      <c r="W184" s="48">
        <f t="shared" si="30"/>
        <v>3508454.8199999994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52"/>
    </row>
    <row r="185" spans="1:34" s="55" customFormat="1" ht="12.5" x14ac:dyDescent="0.25">
      <c r="A185" s="55">
        <v>431</v>
      </c>
      <c r="B185" s="55" t="s">
        <v>202</v>
      </c>
      <c r="C185" s="55" t="b">
        <f t="shared" si="24"/>
        <v>1</v>
      </c>
      <c r="D185" s="55">
        <v>431</v>
      </c>
      <c r="E185" s="53" t="s">
        <v>202</v>
      </c>
      <c r="F185" s="47">
        <v>712.89729999999997</v>
      </c>
      <c r="G185" s="47">
        <v>669</v>
      </c>
      <c r="H185" s="47">
        <f t="shared" si="25"/>
        <v>2533275.54</v>
      </c>
      <c r="I185" s="47">
        <v>213.75879999999998</v>
      </c>
      <c r="J185" s="47">
        <v>208.62</v>
      </c>
      <c r="K185" s="47">
        <f t="shared" si="26"/>
        <v>394984.42</v>
      </c>
      <c r="L185" s="47">
        <v>106.3789</v>
      </c>
      <c r="M185" s="48">
        <f t="shared" si="21"/>
        <v>216705.52</v>
      </c>
      <c r="N185" s="47">
        <v>2</v>
      </c>
      <c r="O185" s="47">
        <f t="shared" si="22"/>
        <v>1481.74</v>
      </c>
      <c r="P185" s="47">
        <v>4.8372999999999999</v>
      </c>
      <c r="Q185" s="48">
        <f t="shared" si="27"/>
        <v>3583.81</v>
      </c>
      <c r="R185" s="47">
        <f t="shared" si="23"/>
        <v>3150031.0300000003</v>
      </c>
      <c r="S185" s="54">
        <v>1433218</v>
      </c>
      <c r="T185" s="50">
        <f t="shared" si="28"/>
        <v>1716813.0300000003</v>
      </c>
      <c r="U185" s="50">
        <v>400345</v>
      </c>
      <c r="V185" s="48">
        <f t="shared" si="29"/>
        <v>400345</v>
      </c>
      <c r="W185" s="48">
        <f t="shared" si="30"/>
        <v>2117158.0300000003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52"/>
    </row>
    <row r="186" spans="1:34" s="55" customFormat="1" ht="12.5" x14ac:dyDescent="0.25">
      <c r="A186" s="55">
        <v>435</v>
      </c>
      <c r="B186" s="55" t="s">
        <v>203</v>
      </c>
      <c r="C186" s="55" t="b">
        <f t="shared" si="24"/>
        <v>1</v>
      </c>
      <c r="D186" s="55">
        <v>435</v>
      </c>
      <c r="E186" s="53" t="s">
        <v>203</v>
      </c>
      <c r="F186" s="47">
        <v>80.828900000000004</v>
      </c>
      <c r="G186" s="47">
        <v>75.900000000000006</v>
      </c>
      <c r="H186" s="47">
        <f t="shared" si="25"/>
        <v>287407.49</v>
      </c>
      <c r="I186" s="47">
        <v>15.845400000000001</v>
      </c>
      <c r="J186" s="47">
        <v>13.86</v>
      </c>
      <c r="K186" s="47">
        <f t="shared" si="26"/>
        <v>26241.42</v>
      </c>
      <c r="L186" s="47">
        <v>7.9657999999999998</v>
      </c>
      <c r="M186" s="48">
        <f t="shared" si="21"/>
        <v>16227.21</v>
      </c>
      <c r="N186" s="47">
        <v>0</v>
      </c>
      <c r="O186" s="47">
        <f t="shared" si="22"/>
        <v>0</v>
      </c>
      <c r="P186" s="47">
        <v>1.9885999999999999</v>
      </c>
      <c r="Q186" s="48">
        <f t="shared" si="27"/>
        <v>1473.29</v>
      </c>
      <c r="R186" s="47">
        <f t="shared" si="23"/>
        <v>331349.40999999997</v>
      </c>
      <c r="S186" s="54">
        <v>180406</v>
      </c>
      <c r="T186" s="50">
        <f t="shared" si="28"/>
        <v>150943.40999999997</v>
      </c>
      <c r="U186" s="50">
        <v>144093</v>
      </c>
      <c r="V186" s="48">
        <f t="shared" si="29"/>
        <v>144093</v>
      </c>
      <c r="W186" s="48">
        <f t="shared" si="30"/>
        <v>295036.40999999997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52"/>
    </row>
    <row r="187" spans="1:34" s="55" customFormat="1" ht="12.5" x14ac:dyDescent="0.25">
      <c r="A187" s="55">
        <v>436</v>
      </c>
      <c r="B187" s="55" t="s">
        <v>204</v>
      </c>
      <c r="C187" s="55" t="b">
        <f t="shared" si="24"/>
        <v>1</v>
      </c>
      <c r="D187" s="55">
        <v>436</v>
      </c>
      <c r="E187" s="53" t="s">
        <v>204</v>
      </c>
      <c r="F187" s="47">
        <v>0</v>
      </c>
      <c r="G187" s="47">
        <v>0</v>
      </c>
      <c r="H187" s="47">
        <f t="shared" si="25"/>
        <v>0</v>
      </c>
      <c r="I187" s="47">
        <v>0</v>
      </c>
      <c r="J187" s="47">
        <v>0</v>
      </c>
      <c r="K187" s="47">
        <f t="shared" si="26"/>
        <v>0</v>
      </c>
      <c r="L187" s="47">
        <v>0</v>
      </c>
      <c r="M187" s="48">
        <f t="shared" si="21"/>
        <v>0</v>
      </c>
      <c r="N187" s="47">
        <v>0</v>
      </c>
      <c r="O187" s="47">
        <f t="shared" si="22"/>
        <v>0</v>
      </c>
      <c r="P187" s="47">
        <v>0</v>
      </c>
      <c r="Q187" s="48">
        <f t="shared" si="27"/>
        <v>0</v>
      </c>
      <c r="R187" s="47">
        <f t="shared" si="23"/>
        <v>0</v>
      </c>
      <c r="S187" s="54">
        <v>8438</v>
      </c>
      <c r="T187" s="50">
        <f t="shared" si="28"/>
        <v>0</v>
      </c>
      <c r="U187" s="50">
        <v>1182</v>
      </c>
      <c r="V187" s="48">
        <f t="shared" si="29"/>
        <v>0</v>
      </c>
      <c r="W187" s="48">
        <f t="shared" si="30"/>
        <v>0</v>
      </c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52"/>
    </row>
    <row r="188" spans="1:34" s="55" customFormat="1" ht="12.5" x14ac:dyDescent="0.25">
      <c r="A188" s="55">
        <v>437</v>
      </c>
      <c r="B188" s="55" t="s">
        <v>205</v>
      </c>
      <c r="C188" s="55" t="b">
        <f t="shared" si="24"/>
        <v>1</v>
      </c>
      <c r="D188" s="55">
        <v>437</v>
      </c>
      <c r="E188" s="53" t="s">
        <v>205</v>
      </c>
      <c r="F188" s="47">
        <v>47.485300000000002</v>
      </c>
      <c r="G188" s="47">
        <v>44.58</v>
      </c>
      <c r="H188" s="47">
        <f t="shared" si="25"/>
        <v>168809.3</v>
      </c>
      <c r="I188" s="47">
        <v>14</v>
      </c>
      <c r="J188" s="47">
        <v>9</v>
      </c>
      <c r="K188" s="47">
        <f t="shared" si="26"/>
        <v>17039.88</v>
      </c>
      <c r="L188" s="47">
        <v>5</v>
      </c>
      <c r="M188" s="48">
        <f t="shared" si="21"/>
        <v>10185.549999999999</v>
      </c>
      <c r="N188" s="47">
        <v>0</v>
      </c>
      <c r="O188" s="47">
        <f t="shared" si="22"/>
        <v>0</v>
      </c>
      <c r="P188" s="47">
        <v>2</v>
      </c>
      <c r="Q188" s="48">
        <f t="shared" si="27"/>
        <v>1481.74</v>
      </c>
      <c r="R188" s="47">
        <f t="shared" si="23"/>
        <v>197516.46999999997</v>
      </c>
      <c r="S188" s="54">
        <v>576820</v>
      </c>
      <c r="T188" s="50">
        <f t="shared" si="28"/>
        <v>0</v>
      </c>
      <c r="U188" s="50">
        <v>35370</v>
      </c>
      <c r="V188" s="48">
        <f t="shared" si="29"/>
        <v>0</v>
      </c>
      <c r="W188" s="48">
        <f t="shared" si="30"/>
        <v>0</v>
      </c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52"/>
    </row>
    <row r="189" spans="1:34" s="55" customFormat="1" ht="12.5" x14ac:dyDescent="0.25">
      <c r="A189" s="55">
        <v>439</v>
      </c>
      <c r="B189" s="55" t="s">
        <v>206</v>
      </c>
      <c r="C189" s="55" t="b">
        <f t="shared" si="24"/>
        <v>1</v>
      </c>
      <c r="D189" s="55">
        <v>439</v>
      </c>
      <c r="E189" s="53" t="s">
        <v>206</v>
      </c>
      <c r="F189" s="47">
        <v>560.80199999999991</v>
      </c>
      <c r="G189" s="47">
        <v>535.4</v>
      </c>
      <c r="H189" s="47">
        <f t="shared" si="25"/>
        <v>2027377.76</v>
      </c>
      <c r="I189" s="47">
        <v>259.88369999999998</v>
      </c>
      <c r="J189" s="47">
        <v>195.64</v>
      </c>
      <c r="K189" s="47">
        <f t="shared" si="26"/>
        <v>370409.12</v>
      </c>
      <c r="L189" s="47">
        <v>131.589</v>
      </c>
      <c r="M189" s="48">
        <f t="shared" si="21"/>
        <v>268061.27</v>
      </c>
      <c r="N189" s="47">
        <v>2.7723</v>
      </c>
      <c r="O189" s="47">
        <f t="shared" si="22"/>
        <v>2053.91</v>
      </c>
      <c r="P189" s="47">
        <v>6</v>
      </c>
      <c r="Q189" s="48">
        <f t="shared" si="27"/>
        <v>4445.22</v>
      </c>
      <c r="R189" s="47">
        <f t="shared" si="23"/>
        <v>2672347.2800000003</v>
      </c>
      <c r="S189" s="54">
        <v>575033</v>
      </c>
      <c r="T189" s="50">
        <f t="shared" si="28"/>
        <v>2097314.2800000003</v>
      </c>
      <c r="U189" s="50">
        <v>2185277</v>
      </c>
      <c r="V189" s="48">
        <f t="shared" si="29"/>
        <v>2185277</v>
      </c>
      <c r="W189" s="48">
        <f t="shared" si="30"/>
        <v>4282591.28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52"/>
    </row>
    <row r="190" spans="1:34" s="55" customFormat="1" ht="12.5" x14ac:dyDescent="0.25">
      <c r="A190" s="55">
        <v>441</v>
      </c>
      <c r="B190" s="55" t="s">
        <v>207</v>
      </c>
      <c r="C190" s="55" t="b">
        <f t="shared" si="24"/>
        <v>1</v>
      </c>
      <c r="D190" s="55">
        <v>441</v>
      </c>
      <c r="E190" s="53" t="s">
        <v>207</v>
      </c>
      <c r="F190" s="47">
        <v>291.0908</v>
      </c>
      <c r="G190" s="47">
        <v>288</v>
      </c>
      <c r="H190" s="47">
        <f t="shared" si="25"/>
        <v>1090558.08</v>
      </c>
      <c r="I190" s="47">
        <v>21.744299999999999</v>
      </c>
      <c r="J190" s="47">
        <v>16.309999999999999</v>
      </c>
      <c r="K190" s="47">
        <f t="shared" si="26"/>
        <v>30880.05</v>
      </c>
      <c r="L190" s="47">
        <v>31.727399999999999</v>
      </c>
      <c r="M190" s="48">
        <f t="shared" si="21"/>
        <v>64632.2</v>
      </c>
      <c r="N190" s="47">
        <v>3.7101999999999999</v>
      </c>
      <c r="O190" s="47">
        <f t="shared" si="22"/>
        <v>2748.78</v>
      </c>
      <c r="P190" s="47">
        <v>5</v>
      </c>
      <c r="Q190" s="48">
        <f t="shared" si="27"/>
        <v>3704.35</v>
      </c>
      <c r="R190" s="47">
        <f t="shared" si="23"/>
        <v>1192523.4600000002</v>
      </c>
      <c r="S190" s="54">
        <v>563816</v>
      </c>
      <c r="T190" s="50">
        <f t="shared" si="28"/>
        <v>628707.4600000002</v>
      </c>
      <c r="U190" s="50">
        <v>167558</v>
      </c>
      <c r="V190" s="48">
        <f t="shared" si="29"/>
        <v>167558</v>
      </c>
      <c r="W190" s="48">
        <f t="shared" si="30"/>
        <v>796265.4600000002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52"/>
    </row>
    <row r="191" spans="1:34" s="55" customFormat="1" ht="12.5" x14ac:dyDescent="0.25">
      <c r="A191" s="55">
        <v>443</v>
      </c>
      <c r="B191" s="55" t="s">
        <v>208</v>
      </c>
      <c r="C191" s="55" t="b">
        <f t="shared" si="24"/>
        <v>1</v>
      </c>
      <c r="D191" s="55">
        <v>443</v>
      </c>
      <c r="E191" s="53" t="s">
        <v>208</v>
      </c>
      <c r="F191" s="47">
        <v>985.16609999999991</v>
      </c>
      <c r="G191" s="47">
        <v>964</v>
      </c>
      <c r="H191" s="47">
        <f t="shared" si="25"/>
        <v>3650340.24</v>
      </c>
      <c r="I191" s="47">
        <v>177.27979999999999</v>
      </c>
      <c r="J191" s="47">
        <v>62.75</v>
      </c>
      <c r="K191" s="47">
        <f t="shared" si="26"/>
        <v>118805.83</v>
      </c>
      <c r="L191" s="47">
        <v>231.3827</v>
      </c>
      <c r="M191" s="48">
        <f t="shared" si="21"/>
        <v>471352.01</v>
      </c>
      <c r="N191" s="47">
        <v>6.8647</v>
      </c>
      <c r="O191" s="47">
        <f t="shared" si="22"/>
        <v>5085.8500000000004</v>
      </c>
      <c r="P191" s="47">
        <v>11</v>
      </c>
      <c r="Q191" s="48">
        <f t="shared" si="27"/>
        <v>8149.57</v>
      </c>
      <c r="R191" s="47">
        <f t="shared" si="23"/>
        <v>4253733.5</v>
      </c>
      <c r="S191" s="54">
        <v>2191861</v>
      </c>
      <c r="T191" s="50">
        <f t="shared" si="28"/>
        <v>2061872.5</v>
      </c>
      <c r="U191" s="50">
        <v>0</v>
      </c>
      <c r="V191" s="48">
        <f t="shared" si="29"/>
        <v>0</v>
      </c>
      <c r="W191" s="48">
        <f t="shared" si="30"/>
        <v>2061872.5</v>
      </c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52"/>
    </row>
    <row r="192" spans="1:34" s="55" customFormat="1" ht="12.5" x14ac:dyDescent="0.25">
      <c r="A192" s="55">
        <v>447</v>
      </c>
      <c r="B192" s="55" t="s">
        <v>209</v>
      </c>
      <c r="C192" s="55" t="b">
        <f t="shared" si="24"/>
        <v>1</v>
      </c>
      <c r="D192" s="55">
        <v>447</v>
      </c>
      <c r="E192" s="53" t="s">
        <v>209</v>
      </c>
      <c r="F192" s="47">
        <v>592.81219999999996</v>
      </c>
      <c r="G192" s="47">
        <v>574.88</v>
      </c>
      <c r="H192" s="47">
        <f t="shared" si="25"/>
        <v>2176875.1</v>
      </c>
      <c r="I192" s="47">
        <v>214.00139999999999</v>
      </c>
      <c r="J192" s="47">
        <v>193.2</v>
      </c>
      <c r="K192" s="47">
        <f t="shared" si="26"/>
        <v>365789.42</v>
      </c>
      <c r="L192" s="47">
        <v>105.02600000000001</v>
      </c>
      <c r="M192" s="48">
        <f t="shared" si="21"/>
        <v>213949.51</v>
      </c>
      <c r="N192" s="47">
        <v>5</v>
      </c>
      <c r="O192" s="47">
        <f t="shared" si="22"/>
        <v>3704.35</v>
      </c>
      <c r="P192" s="47">
        <v>7</v>
      </c>
      <c r="Q192" s="48">
        <f t="shared" si="27"/>
        <v>5186.09</v>
      </c>
      <c r="R192" s="47">
        <f t="shared" si="23"/>
        <v>2765504.47</v>
      </c>
      <c r="S192" s="54">
        <v>940021</v>
      </c>
      <c r="T192" s="50">
        <f t="shared" si="28"/>
        <v>1825483.4700000002</v>
      </c>
      <c r="U192" s="50">
        <v>1711893</v>
      </c>
      <c r="V192" s="48">
        <f t="shared" si="29"/>
        <v>1711893</v>
      </c>
      <c r="W192" s="48">
        <f t="shared" si="30"/>
        <v>3537376.47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52"/>
    </row>
    <row r="193" spans="1:34" s="55" customFormat="1" ht="12.5" x14ac:dyDescent="0.25">
      <c r="A193" s="55">
        <v>449</v>
      </c>
      <c r="B193" s="55" t="s">
        <v>210</v>
      </c>
      <c r="C193" s="55" t="b">
        <f t="shared" si="24"/>
        <v>1</v>
      </c>
      <c r="D193" s="55">
        <v>449</v>
      </c>
      <c r="E193" s="53" t="s">
        <v>210</v>
      </c>
      <c r="F193" s="47">
        <v>2196.2847999999999</v>
      </c>
      <c r="G193" s="47">
        <v>2109.71</v>
      </c>
      <c r="H193" s="47">
        <f t="shared" si="25"/>
        <v>7988754.4699999997</v>
      </c>
      <c r="I193" s="47">
        <v>412.71039999999999</v>
      </c>
      <c r="J193" s="47">
        <v>266.87</v>
      </c>
      <c r="K193" s="47">
        <f t="shared" si="26"/>
        <v>505270.31</v>
      </c>
      <c r="L193" s="47">
        <v>375.62950000000001</v>
      </c>
      <c r="M193" s="48">
        <f t="shared" si="21"/>
        <v>765198.61</v>
      </c>
      <c r="N193" s="47">
        <v>74.613699999999994</v>
      </c>
      <c r="O193" s="47">
        <f t="shared" si="22"/>
        <v>55279.05</v>
      </c>
      <c r="P193" s="47">
        <v>8</v>
      </c>
      <c r="Q193" s="48">
        <f t="shared" si="27"/>
        <v>5926.96</v>
      </c>
      <c r="R193" s="47">
        <f t="shared" si="23"/>
        <v>9320429.4000000004</v>
      </c>
      <c r="S193" s="54">
        <v>12043851</v>
      </c>
      <c r="T193" s="50">
        <f t="shared" si="28"/>
        <v>0</v>
      </c>
      <c r="U193" s="50">
        <v>0</v>
      </c>
      <c r="V193" s="48">
        <f t="shared" si="29"/>
        <v>0</v>
      </c>
      <c r="W193" s="48">
        <f t="shared" si="30"/>
        <v>0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52"/>
    </row>
    <row r="194" spans="1:34" s="55" customFormat="1" ht="12.5" x14ac:dyDescent="0.25">
      <c r="A194" s="55">
        <v>451</v>
      </c>
      <c r="B194" s="55" t="s">
        <v>211</v>
      </c>
      <c r="C194" s="55" t="b">
        <f t="shared" si="24"/>
        <v>1</v>
      </c>
      <c r="D194" s="55">
        <v>451</v>
      </c>
      <c r="E194" s="53" t="s">
        <v>211</v>
      </c>
      <c r="F194" s="47">
        <v>24.4803</v>
      </c>
      <c r="G194" s="47">
        <v>15</v>
      </c>
      <c r="H194" s="47">
        <f t="shared" si="25"/>
        <v>56799.9</v>
      </c>
      <c r="I194" s="47">
        <v>10.4803</v>
      </c>
      <c r="J194" s="47">
        <v>5.24</v>
      </c>
      <c r="K194" s="47">
        <f t="shared" si="26"/>
        <v>9921</v>
      </c>
      <c r="L194" s="47">
        <v>5.9831000000000003</v>
      </c>
      <c r="M194" s="48">
        <f t="shared" si="21"/>
        <v>12188.23</v>
      </c>
      <c r="N194" s="47">
        <v>0</v>
      </c>
      <c r="O194" s="47">
        <f t="shared" si="22"/>
        <v>0</v>
      </c>
      <c r="P194" s="47">
        <v>0</v>
      </c>
      <c r="Q194" s="48">
        <f t="shared" si="27"/>
        <v>0</v>
      </c>
      <c r="R194" s="47">
        <f t="shared" si="23"/>
        <v>78909.12999999999</v>
      </c>
      <c r="S194" s="54">
        <v>120210</v>
      </c>
      <c r="T194" s="50">
        <f t="shared" si="28"/>
        <v>0</v>
      </c>
      <c r="U194" s="50">
        <v>16897</v>
      </c>
      <c r="V194" s="48">
        <f t="shared" si="29"/>
        <v>0</v>
      </c>
      <c r="W194" s="48">
        <f t="shared" si="30"/>
        <v>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52"/>
    </row>
    <row r="195" spans="1:34" s="55" customFormat="1" ht="12.5" x14ac:dyDescent="0.25">
      <c r="A195" s="55">
        <v>453</v>
      </c>
      <c r="B195" s="55" t="s">
        <v>212</v>
      </c>
      <c r="C195" s="55" t="b">
        <f t="shared" si="24"/>
        <v>1</v>
      </c>
      <c r="D195" s="55">
        <v>453</v>
      </c>
      <c r="E195" s="53" t="s">
        <v>212</v>
      </c>
      <c r="F195" s="47">
        <v>1188.6697000000001</v>
      </c>
      <c r="G195" s="47">
        <v>1157.78</v>
      </c>
      <c r="H195" s="47">
        <f t="shared" si="25"/>
        <v>4384119.21</v>
      </c>
      <c r="I195" s="47">
        <v>306.58189999999996</v>
      </c>
      <c r="J195" s="47">
        <v>182.75</v>
      </c>
      <c r="K195" s="47">
        <f t="shared" si="26"/>
        <v>346004.23</v>
      </c>
      <c r="L195" s="47">
        <v>257.94990000000001</v>
      </c>
      <c r="M195" s="48">
        <f t="shared" si="21"/>
        <v>525472.31999999995</v>
      </c>
      <c r="N195" s="47">
        <v>3</v>
      </c>
      <c r="O195" s="47">
        <f t="shared" si="22"/>
        <v>2222.61</v>
      </c>
      <c r="P195" s="47">
        <v>24.418500000000002</v>
      </c>
      <c r="Q195" s="48">
        <f t="shared" si="27"/>
        <v>18090.93</v>
      </c>
      <c r="R195" s="47">
        <f t="shared" si="23"/>
        <v>5275909.3</v>
      </c>
      <c r="S195" s="54">
        <v>2130251</v>
      </c>
      <c r="T195" s="50">
        <f t="shared" si="28"/>
        <v>3145658.3</v>
      </c>
      <c r="U195" s="50">
        <v>1744626</v>
      </c>
      <c r="V195" s="48">
        <f t="shared" si="29"/>
        <v>1744626</v>
      </c>
      <c r="W195" s="48">
        <f t="shared" si="30"/>
        <v>4890284.3</v>
      </c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52"/>
    </row>
    <row r="196" spans="1:34" s="55" customFormat="1" ht="12.5" x14ac:dyDescent="0.25">
      <c r="A196" s="55">
        <v>455</v>
      </c>
      <c r="B196" s="55" t="s">
        <v>213</v>
      </c>
      <c r="C196" s="55" t="b">
        <f t="shared" si="24"/>
        <v>1</v>
      </c>
      <c r="D196" s="55">
        <v>455</v>
      </c>
      <c r="E196" s="53" t="s">
        <v>213</v>
      </c>
      <c r="F196" s="47">
        <v>141.49119999999999</v>
      </c>
      <c r="G196" s="47">
        <v>142.47999999999999</v>
      </c>
      <c r="H196" s="47">
        <f t="shared" si="25"/>
        <v>539523.31999999995</v>
      </c>
      <c r="I196" s="47">
        <v>55.326599999999999</v>
      </c>
      <c r="J196" s="47">
        <v>37.909999999999997</v>
      </c>
      <c r="K196" s="47">
        <f t="shared" si="26"/>
        <v>71775.759999999995</v>
      </c>
      <c r="L196" s="47">
        <v>31</v>
      </c>
      <c r="M196" s="48">
        <f t="shared" si="21"/>
        <v>63150.41</v>
      </c>
      <c r="N196" s="47">
        <v>2</v>
      </c>
      <c r="O196" s="47">
        <f t="shared" si="22"/>
        <v>1481.74</v>
      </c>
      <c r="P196" s="47">
        <v>3</v>
      </c>
      <c r="Q196" s="48">
        <f t="shared" si="27"/>
        <v>2222.61</v>
      </c>
      <c r="R196" s="47">
        <f t="shared" si="23"/>
        <v>678153.84</v>
      </c>
      <c r="S196" s="54">
        <v>191084</v>
      </c>
      <c r="T196" s="50">
        <f t="shared" si="28"/>
        <v>487069.83999999997</v>
      </c>
      <c r="U196" s="50">
        <v>465859</v>
      </c>
      <c r="V196" s="48">
        <f t="shared" si="29"/>
        <v>465859</v>
      </c>
      <c r="W196" s="48">
        <f t="shared" si="30"/>
        <v>952928.84</v>
      </c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52"/>
    </row>
    <row r="197" spans="1:34" s="55" customFormat="1" ht="12.5" x14ac:dyDescent="0.25">
      <c r="A197" s="55">
        <v>459</v>
      </c>
      <c r="B197" s="55" t="s">
        <v>214</v>
      </c>
      <c r="C197" s="55" t="b">
        <f t="shared" si="24"/>
        <v>1</v>
      </c>
      <c r="D197" s="55">
        <v>459</v>
      </c>
      <c r="E197" s="53" t="s">
        <v>214</v>
      </c>
      <c r="F197" s="47">
        <v>673.19529999999997</v>
      </c>
      <c r="G197" s="47">
        <v>529.15</v>
      </c>
      <c r="H197" s="47">
        <f t="shared" si="25"/>
        <v>2003711.14</v>
      </c>
      <c r="I197" s="47">
        <v>155.40960000000001</v>
      </c>
      <c r="J197" s="47">
        <v>119.02</v>
      </c>
      <c r="K197" s="47">
        <f t="shared" si="26"/>
        <v>225342.95</v>
      </c>
      <c r="L197" s="47">
        <v>85.301299999999998</v>
      </c>
      <c r="M197" s="48">
        <f t="shared" si="21"/>
        <v>173768.13</v>
      </c>
      <c r="N197" s="47">
        <v>0</v>
      </c>
      <c r="O197" s="47">
        <f t="shared" si="22"/>
        <v>0</v>
      </c>
      <c r="P197" s="47">
        <v>8</v>
      </c>
      <c r="Q197" s="48">
        <f t="shared" si="27"/>
        <v>5926.96</v>
      </c>
      <c r="R197" s="47">
        <f t="shared" si="23"/>
        <v>2408749.1799999997</v>
      </c>
      <c r="S197" s="54">
        <v>1245537</v>
      </c>
      <c r="T197" s="50">
        <f t="shared" si="28"/>
        <v>1163212.1799999997</v>
      </c>
      <c r="U197" s="50">
        <v>0</v>
      </c>
      <c r="V197" s="48">
        <f t="shared" si="29"/>
        <v>0</v>
      </c>
      <c r="W197" s="48">
        <f t="shared" si="30"/>
        <v>1163212.1799999997</v>
      </c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52"/>
    </row>
    <row r="198" spans="1:34" s="55" customFormat="1" ht="12.5" x14ac:dyDescent="0.25">
      <c r="A198" s="55">
        <v>461</v>
      </c>
      <c r="B198" s="55" t="s">
        <v>215</v>
      </c>
      <c r="C198" s="55" t="b">
        <f t="shared" si="24"/>
        <v>1</v>
      </c>
      <c r="D198" s="55">
        <v>461</v>
      </c>
      <c r="E198" s="53" t="s">
        <v>215</v>
      </c>
      <c r="F198" s="47">
        <v>4029.7277999999997</v>
      </c>
      <c r="G198" s="47">
        <v>3876.03</v>
      </c>
      <c r="H198" s="47">
        <f t="shared" si="25"/>
        <v>14677207.76</v>
      </c>
      <c r="I198" s="47">
        <v>1728.4204</v>
      </c>
      <c r="J198" s="47">
        <v>1606.8</v>
      </c>
      <c r="K198" s="47">
        <f t="shared" si="26"/>
        <v>3042186.58</v>
      </c>
      <c r="L198" s="47">
        <v>791.0145</v>
      </c>
      <c r="M198" s="48">
        <f t="shared" si="21"/>
        <v>1611383.55</v>
      </c>
      <c r="N198" s="47">
        <v>66.518100000000004</v>
      </c>
      <c r="O198" s="47">
        <f t="shared" si="22"/>
        <v>49281.26</v>
      </c>
      <c r="P198" s="47">
        <v>55.230200000000004</v>
      </c>
      <c r="Q198" s="48">
        <f t="shared" si="27"/>
        <v>40918.400000000001</v>
      </c>
      <c r="R198" s="47">
        <f t="shared" si="23"/>
        <v>19420977.550000001</v>
      </c>
      <c r="S198" s="54">
        <v>4928157</v>
      </c>
      <c r="T198" s="50">
        <f t="shared" si="28"/>
        <v>14492820.550000001</v>
      </c>
      <c r="U198" s="50">
        <v>8776808</v>
      </c>
      <c r="V198" s="48">
        <f t="shared" si="29"/>
        <v>8776808</v>
      </c>
      <c r="W198" s="48">
        <f t="shared" si="30"/>
        <v>23269628.550000001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52"/>
    </row>
    <row r="199" spans="1:34" s="55" customFormat="1" ht="12.5" x14ac:dyDescent="0.25">
      <c r="A199" s="55">
        <v>463</v>
      </c>
      <c r="B199" s="55" t="s">
        <v>216</v>
      </c>
      <c r="C199" s="55" t="b">
        <f t="shared" si="24"/>
        <v>1</v>
      </c>
      <c r="D199" s="55">
        <v>463</v>
      </c>
      <c r="E199" s="53" t="s">
        <v>216</v>
      </c>
      <c r="F199" s="47">
        <v>303.68799999999999</v>
      </c>
      <c r="G199" s="47">
        <v>289.83999999999997</v>
      </c>
      <c r="H199" s="47">
        <f t="shared" si="25"/>
        <v>1097525.53</v>
      </c>
      <c r="I199" s="47">
        <v>41.744999999999997</v>
      </c>
      <c r="J199" s="47">
        <v>35.32</v>
      </c>
      <c r="K199" s="47">
        <f t="shared" si="26"/>
        <v>66872.06</v>
      </c>
      <c r="L199" s="47">
        <v>43.733899999999998</v>
      </c>
      <c r="M199" s="48">
        <f t="shared" si="21"/>
        <v>89090.77</v>
      </c>
      <c r="N199" s="47">
        <v>0</v>
      </c>
      <c r="O199" s="47">
        <f t="shared" si="22"/>
        <v>0</v>
      </c>
      <c r="P199" s="47">
        <v>5</v>
      </c>
      <c r="Q199" s="48">
        <f t="shared" si="27"/>
        <v>3704.35</v>
      </c>
      <c r="R199" s="47">
        <f t="shared" si="23"/>
        <v>1257192.7100000002</v>
      </c>
      <c r="S199" s="54">
        <v>591429</v>
      </c>
      <c r="T199" s="50">
        <f t="shared" si="28"/>
        <v>665763.7100000002</v>
      </c>
      <c r="U199" s="50">
        <v>0</v>
      </c>
      <c r="V199" s="48">
        <f t="shared" si="29"/>
        <v>0</v>
      </c>
      <c r="W199" s="48">
        <f t="shared" si="30"/>
        <v>665763.7100000002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52"/>
    </row>
    <row r="200" spans="1:34" s="55" customFormat="1" ht="12.5" x14ac:dyDescent="0.25">
      <c r="A200" s="55">
        <v>465</v>
      </c>
      <c r="B200" s="55" t="s">
        <v>217</v>
      </c>
      <c r="C200" s="55" t="b">
        <f t="shared" si="24"/>
        <v>1</v>
      </c>
      <c r="D200" s="55">
        <v>465</v>
      </c>
      <c r="E200" s="53" t="s">
        <v>217</v>
      </c>
      <c r="F200" s="47">
        <v>21.2182</v>
      </c>
      <c r="G200" s="47">
        <v>20</v>
      </c>
      <c r="H200" s="47">
        <f t="shared" si="25"/>
        <v>75733.2</v>
      </c>
      <c r="I200" s="47">
        <v>8</v>
      </c>
      <c r="J200" s="47">
        <v>2</v>
      </c>
      <c r="K200" s="47">
        <f t="shared" si="26"/>
        <v>3786.64</v>
      </c>
      <c r="L200" s="47">
        <v>2</v>
      </c>
      <c r="M200" s="48">
        <f t="shared" si="21"/>
        <v>4074.22</v>
      </c>
      <c r="N200" s="47">
        <v>0</v>
      </c>
      <c r="O200" s="47">
        <f t="shared" si="22"/>
        <v>0</v>
      </c>
      <c r="P200" s="47">
        <v>0.1091</v>
      </c>
      <c r="Q200" s="48">
        <f t="shared" si="27"/>
        <v>80.83</v>
      </c>
      <c r="R200" s="47">
        <f t="shared" si="23"/>
        <v>83674.89</v>
      </c>
      <c r="S200" s="54">
        <v>47811</v>
      </c>
      <c r="T200" s="50">
        <f t="shared" si="28"/>
        <v>35863.89</v>
      </c>
      <c r="U200" s="50">
        <v>34708</v>
      </c>
      <c r="V200" s="48">
        <f t="shared" si="29"/>
        <v>34708</v>
      </c>
      <c r="W200" s="48">
        <f t="shared" si="30"/>
        <v>70571.89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52"/>
    </row>
    <row r="201" spans="1:34" s="55" customFormat="1" ht="12.5" x14ac:dyDescent="0.25">
      <c r="A201" s="55">
        <v>467</v>
      </c>
      <c r="B201" s="55" t="s">
        <v>218</v>
      </c>
      <c r="C201" s="55" t="b">
        <f t="shared" si="24"/>
        <v>1</v>
      </c>
      <c r="D201" s="55">
        <v>467</v>
      </c>
      <c r="E201" s="53" t="s">
        <v>218</v>
      </c>
      <c r="F201" s="47">
        <v>132.88139999999999</v>
      </c>
      <c r="G201" s="47">
        <v>134.81</v>
      </c>
      <c r="H201" s="47">
        <f t="shared" si="25"/>
        <v>510479.63</v>
      </c>
      <c r="I201" s="47">
        <v>54.109899999999996</v>
      </c>
      <c r="J201" s="47">
        <v>52.24</v>
      </c>
      <c r="K201" s="47">
        <f t="shared" si="26"/>
        <v>98907.04</v>
      </c>
      <c r="L201" s="47">
        <v>34.147599999999997</v>
      </c>
      <c r="M201" s="48">
        <f t="shared" ref="M201:M253" si="31">ROUND(L201*$M$6,2)</f>
        <v>69562.42</v>
      </c>
      <c r="N201" s="47">
        <v>0</v>
      </c>
      <c r="O201" s="47">
        <f t="shared" ref="O201:O253" si="32">ROUND(N201*$O$6,2)</f>
        <v>0</v>
      </c>
      <c r="P201" s="47">
        <v>0</v>
      </c>
      <c r="Q201" s="48">
        <f t="shared" si="27"/>
        <v>0</v>
      </c>
      <c r="R201" s="47">
        <f t="shared" ref="R201:R253" si="33">H201+K201+M201+O201+Q201</f>
        <v>678949.09000000008</v>
      </c>
      <c r="S201" s="54">
        <v>348854</v>
      </c>
      <c r="T201" s="50">
        <f t="shared" si="28"/>
        <v>330095.09000000008</v>
      </c>
      <c r="U201" s="50">
        <v>367966</v>
      </c>
      <c r="V201" s="48">
        <f t="shared" si="29"/>
        <v>367966</v>
      </c>
      <c r="W201" s="48">
        <f t="shared" si="30"/>
        <v>698061.09000000008</v>
      </c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52"/>
    </row>
    <row r="202" spans="1:34" s="55" customFormat="1" ht="12.5" x14ac:dyDescent="0.25">
      <c r="A202" s="55">
        <v>471</v>
      </c>
      <c r="B202" s="55" t="s">
        <v>219</v>
      </c>
      <c r="C202" s="55" t="b">
        <f t="shared" ref="C202:C253" si="34">B202=E202</f>
        <v>1</v>
      </c>
      <c r="D202" s="55">
        <v>471</v>
      </c>
      <c r="E202" s="53" t="s">
        <v>219</v>
      </c>
      <c r="F202" s="47">
        <v>546.8252</v>
      </c>
      <c r="G202" s="47">
        <v>546.83000000000004</v>
      </c>
      <c r="H202" s="47">
        <f t="shared" ref="H202:H253" si="35">ROUND(G202*H$6,2)</f>
        <v>2070659.29</v>
      </c>
      <c r="I202" s="47">
        <v>26.206199999999999</v>
      </c>
      <c r="J202" s="47">
        <v>16.13</v>
      </c>
      <c r="K202" s="47">
        <f t="shared" ref="K202:K253" si="36">ROUND(J202*$K$6,2)</f>
        <v>30539.25</v>
      </c>
      <c r="L202" s="47">
        <v>69.859800000000007</v>
      </c>
      <c r="M202" s="48">
        <f t="shared" si="31"/>
        <v>142312.1</v>
      </c>
      <c r="N202" s="47">
        <v>2</v>
      </c>
      <c r="O202" s="47">
        <f t="shared" si="32"/>
        <v>1481.74</v>
      </c>
      <c r="P202" s="47">
        <v>5.4067999999999996</v>
      </c>
      <c r="Q202" s="48">
        <f t="shared" ref="Q202:Q253" si="37">ROUND(P202*$Q$6,2)</f>
        <v>4005.74</v>
      </c>
      <c r="R202" s="47">
        <f t="shared" si="33"/>
        <v>2248998.1200000006</v>
      </c>
      <c r="S202" s="54">
        <v>4611845</v>
      </c>
      <c r="T202" s="50">
        <f t="shared" ref="T202:T253" si="38">IF(R202&gt;S202,R202-S202,0)</f>
        <v>0</v>
      </c>
      <c r="U202" s="50">
        <v>0</v>
      </c>
      <c r="V202" s="48">
        <f t="shared" ref="V202:V253" si="39">IF(OR(F202=0,S202&gt;R202),0,ROUND(U202*$V$6,2))</f>
        <v>0</v>
      </c>
      <c r="W202" s="48">
        <f t="shared" ref="W202:W253" si="40">T202+V202</f>
        <v>0</v>
      </c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52"/>
    </row>
    <row r="203" spans="1:34" s="55" customFormat="1" ht="12.5" x14ac:dyDescent="0.25">
      <c r="A203" s="55">
        <v>473</v>
      </c>
      <c r="B203" s="55" t="s">
        <v>220</v>
      </c>
      <c r="C203" s="55" t="b">
        <f t="shared" si="34"/>
        <v>1</v>
      </c>
      <c r="D203" s="55">
        <v>473</v>
      </c>
      <c r="E203" s="53" t="s">
        <v>220</v>
      </c>
      <c r="F203" s="47">
        <v>3470.5895999999998</v>
      </c>
      <c r="G203" s="47">
        <v>3430</v>
      </c>
      <c r="H203" s="47">
        <f t="shared" si="35"/>
        <v>12988243.800000001</v>
      </c>
      <c r="I203" s="47">
        <v>629.49770000000001</v>
      </c>
      <c r="J203" s="47">
        <v>439.23</v>
      </c>
      <c r="K203" s="47">
        <f t="shared" si="36"/>
        <v>831602.94</v>
      </c>
      <c r="L203" s="47">
        <v>480.74890000000005</v>
      </c>
      <c r="M203" s="48">
        <f t="shared" si="31"/>
        <v>979338.39</v>
      </c>
      <c r="N203" s="47">
        <v>73.188599999999994</v>
      </c>
      <c r="O203" s="47">
        <f t="shared" si="32"/>
        <v>54223.24</v>
      </c>
      <c r="P203" s="47">
        <v>70.582800000000006</v>
      </c>
      <c r="Q203" s="48">
        <f t="shared" si="37"/>
        <v>52292.68</v>
      </c>
      <c r="R203" s="47">
        <f t="shared" si="33"/>
        <v>14905701.050000001</v>
      </c>
      <c r="S203" s="54">
        <v>10311794</v>
      </c>
      <c r="T203" s="50">
        <f t="shared" si="38"/>
        <v>4593907.0500000007</v>
      </c>
      <c r="U203" s="50">
        <v>0</v>
      </c>
      <c r="V203" s="48">
        <f t="shared" si="39"/>
        <v>0</v>
      </c>
      <c r="W203" s="48">
        <f t="shared" si="40"/>
        <v>4593907.0500000007</v>
      </c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52"/>
    </row>
    <row r="204" spans="1:34" s="55" customFormat="1" ht="12.5" x14ac:dyDescent="0.25">
      <c r="A204" s="55">
        <v>475</v>
      </c>
      <c r="B204" s="55" t="s">
        <v>221</v>
      </c>
      <c r="C204" s="55" t="b">
        <f t="shared" si="34"/>
        <v>1</v>
      </c>
      <c r="D204" s="55">
        <v>475</v>
      </c>
      <c r="E204" s="53" t="s">
        <v>221</v>
      </c>
      <c r="F204" s="47">
        <v>169.82550000000001</v>
      </c>
      <c r="G204" s="47">
        <v>173.8</v>
      </c>
      <c r="H204" s="47">
        <f t="shared" si="35"/>
        <v>658121.51</v>
      </c>
      <c r="I204" s="47">
        <v>30.956800000000001</v>
      </c>
      <c r="J204" s="47">
        <v>25.15</v>
      </c>
      <c r="K204" s="47">
        <f t="shared" si="36"/>
        <v>47617</v>
      </c>
      <c r="L204" s="47">
        <v>37</v>
      </c>
      <c r="M204" s="48">
        <f t="shared" si="31"/>
        <v>75373.070000000007</v>
      </c>
      <c r="N204" s="47">
        <v>0</v>
      </c>
      <c r="O204" s="47">
        <f t="shared" si="32"/>
        <v>0</v>
      </c>
      <c r="P204" s="47">
        <v>1.1954</v>
      </c>
      <c r="Q204" s="48">
        <f t="shared" si="37"/>
        <v>885.64</v>
      </c>
      <c r="R204" s="47">
        <f t="shared" si="33"/>
        <v>781997.22000000009</v>
      </c>
      <c r="S204" s="54">
        <v>290877</v>
      </c>
      <c r="T204" s="50">
        <f t="shared" si="38"/>
        <v>491120.22000000009</v>
      </c>
      <c r="U204" s="50">
        <v>64567</v>
      </c>
      <c r="V204" s="48">
        <f t="shared" si="39"/>
        <v>64567</v>
      </c>
      <c r="W204" s="48">
        <f t="shared" si="40"/>
        <v>555687.22000000009</v>
      </c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52"/>
    </row>
    <row r="205" spans="1:34" s="55" customFormat="1" ht="12.5" x14ac:dyDescent="0.25">
      <c r="A205" s="55">
        <v>477</v>
      </c>
      <c r="B205" s="55" t="s">
        <v>222</v>
      </c>
      <c r="C205" s="55" t="b">
        <f t="shared" si="34"/>
        <v>1</v>
      </c>
      <c r="D205" s="55">
        <v>477</v>
      </c>
      <c r="E205" s="53" t="s">
        <v>222</v>
      </c>
      <c r="F205" s="47">
        <v>316.93770000000001</v>
      </c>
      <c r="G205" s="47">
        <v>309.08999999999997</v>
      </c>
      <c r="H205" s="47">
        <f t="shared" si="35"/>
        <v>1170418.74</v>
      </c>
      <c r="I205" s="47">
        <v>66.125200000000007</v>
      </c>
      <c r="J205" s="47">
        <v>81.92</v>
      </c>
      <c r="K205" s="47">
        <f t="shared" si="36"/>
        <v>155100.76999999999</v>
      </c>
      <c r="L205" s="47">
        <v>53.245800000000003</v>
      </c>
      <c r="M205" s="48">
        <f t="shared" si="31"/>
        <v>108467.55</v>
      </c>
      <c r="N205" s="47">
        <v>1</v>
      </c>
      <c r="O205" s="47">
        <f t="shared" si="32"/>
        <v>740.87</v>
      </c>
      <c r="P205" s="47">
        <v>5</v>
      </c>
      <c r="Q205" s="48">
        <f t="shared" si="37"/>
        <v>3704.35</v>
      </c>
      <c r="R205" s="47">
        <f t="shared" si="33"/>
        <v>1438432.2800000003</v>
      </c>
      <c r="S205" s="54">
        <v>981827</v>
      </c>
      <c r="T205" s="50">
        <f t="shared" si="38"/>
        <v>456605.28000000026</v>
      </c>
      <c r="U205" s="50">
        <v>170541</v>
      </c>
      <c r="V205" s="48">
        <f t="shared" si="39"/>
        <v>170541</v>
      </c>
      <c r="W205" s="48">
        <f t="shared" si="40"/>
        <v>627146.28000000026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52"/>
    </row>
    <row r="206" spans="1:34" s="55" customFormat="1" ht="12.5" x14ac:dyDescent="0.25">
      <c r="A206" s="55">
        <v>479</v>
      </c>
      <c r="B206" s="55" t="s">
        <v>223</v>
      </c>
      <c r="C206" s="55" t="b">
        <f t="shared" si="34"/>
        <v>1</v>
      </c>
      <c r="D206" s="55">
        <v>479</v>
      </c>
      <c r="E206" s="53" t="s">
        <v>223</v>
      </c>
      <c r="F206" s="47">
        <v>965.6576</v>
      </c>
      <c r="G206" s="47">
        <v>904.93</v>
      </c>
      <c r="H206" s="47">
        <f t="shared" si="35"/>
        <v>3426662.23</v>
      </c>
      <c r="I206" s="47">
        <v>115.30919999999999</v>
      </c>
      <c r="J206" s="47">
        <v>57.65</v>
      </c>
      <c r="K206" s="47">
        <f t="shared" si="36"/>
        <v>109149.9</v>
      </c>
      <c r="L206" s="47">
        <v>254.58070000000001</v>
      </c>
      <c r="M206" s="48">
        <f t="shared" si="31"/>
        <v>518608.89</v>
      </c>
      <c r="N206" s="47">
        <v>7.9118000000000004</v>
      </c>
      <c r="O206" s="47">
        <f t="shared" si="32"/>
        <v>5861.62</v>
      </c>
      <c r="P206" s="47">
        <v>12</v>
      </c>
      <c r="Q206" s="48">
        <f t="shared" si="37"/>
        <v>8890.44</v>
      </c>
      <c r="R206" s="47">
        <f t="shared" si="33"/>
        <v>4069173.08</v>
      </c>
      <c r="S206" s="54">
        <v>1394353</v>
      </c>
      <c r="T206" s="50">
        <f t="shared" si="38"/>
        <v>2674820.08</v>
      </c>
      <c r="U206" s="50">
        <v>1397719</v>
      </c>
      <c r="V206" s="48">
        <f t="shared" si="39"/>
        <v>1397719</v>
      </c>
      <c r="W206" s="48">
        <f t="shared" si="40"/>
        <v>4072539.08</v>
      </c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52"/>
    </row>
    <row r="207" spans="1:34" s="55" customFormat="1" ht="12.5" x14ac:dyDescent="0.25">
      <c r="A207" s="55">
        <v>483</v>
      </c>
      <c r="B207" s="55" t="s">
        <v>224</v>
      </c>
      <c r="C207" s="55" t="b">
        <f t="shared" si="34"/>
        <v>1</v>
      </c>
      <c r="D207" s="55">
        <v>483</v>
      </c>
      <c r="E207" s="53" t="s">
        <v>224</v>
      </c>
      <c r="F207" s="47">
        <v>135.1799</v>
      </c>
      <c r="G207" s="47">
        <v>126.43</v>
      </c>
      <c r="H207" s="47">
        <f t="shared" si="35"/>
        <v>478747.42</v>
      </c>
      <c r="I207" s="47">
        <v>32.955200000000005</v>
      </c>
      <c r="J207" s="47">
        <v>16.48</v>
      </c>
      <c r="K207" s="47">
        <f t="shared" si="36"/>
        <v>31201.91</v>
      </c>
      <c r="L207" s="47">
        <v>11.9552</v>
      </c>
      <c r="M207" s="48">
        <f t="shared" si="31"/>
        <v>24354.06</v>
      </c>
      <c r="N207" s="47">
        <v>0</v>
      </c>
      <c r="O207" s="47">
        <f t="shared" si="32"/>
        <v>0</v>
      </c>
      <c r="P207" s="47">
        <v>3</v>
      </c>
      <c r="Q207" s="48">
        <f t="shared" si="37"/>
        <v>2222.61</v>
      </c>
      <c r="R207" s="47">
        <f t="shared" si="33"/>
        <v>536526</v>
      </c>
      <c r="S207" s="54">
        <v>815639</v>
      </c>
      <c r="T207" s="50">
        <f t="shared" si="38"/>
        <v>0</v>
      </c>
      <c r="U207" s="50">
        <v>0</v>
      </c>
      <c r="V207" s="48">
        <f t="shared" si="39"/>
        <v>0</v>
      </c>
      <c r="W207" s="48">
        <f t="shared" si="40"/>
        <v>0</v>
      </c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52"/>
    </row>
    <row r="208" spans="1:34" s="55" customFormat="1" ht="12.5" x14ac:dyDescent="0.25">
      <c r="A208" s="55">
        <v>485</v>
      </c>
      <c r="B208" s="55" t="s">
        <v>225</v>
      </c>
      <c r="C208" s="55" t="b">
        <f t="shared" si="34"/>
        <v>1</v>
      </c>
      <c r="D208" s="55">
        <v>485</v>
      </c>
      <c r="E208" s="53" t="s">
        <v>225</v>
      </c>
      <c r="F208" s="47">
        <v>953.78640000000007</v>
      </c>
      <c r="G208" s="47">
        <v>935.05</v>
      </c>
      <c r="H208" s="47">
        <f t="shared" si="35"/>
        <v>3540716.43</v>
      </c>
      <c r="I208" s="47">
        <v>359.31849999999997</v>
      </c>
      <c r="J208" s="47">
        <v>294.7</v>
      </c>
      <c r="K208" s="47">
        <f t="shared" si="36"/>
        <v>557961.4</v>
      </c>
      <c r="L208" s="47">
        <v>133.20080000000002</v>
      </c>
      <c r="M208" s="48">
        <f t="shared" si="31"/>
        <v>271344.68</v>
      </c>
      <c r="N208" s="47">
        <v>25.426299999999998</v>
      </c>
      <c r="O208" s="47">
        <f t="shared" si="32"/>
        <v>18837.580000000002</v>
      </c>
      <c r="P208" s="47">
        <v>17.1007</v>
      </c>
      <c r="Q208" s="48">
        <f t="shared" si="37"/>
        <v>12669.4</v>
      </c>
      <c r="R208" s="47">
        <f t="shared" si="33"/>
        <v>4401529.49</v>
      </c>
      <c r="S208" s="54">
        <v>3456679</v>
      </c>
      <c r="T208" s="50">
        <f t="shared" si="38"/>
        <v>944850.49000000022</v>
      </c>
      <c r="U208" s="50">
        <v>79050</v>
      </c>
      <c r="V208" s="48">
        <f t="shared" si="39"/>
        <v>79050</v>
      </c>
      <c r="W208" s="48">
        <f t="shared" si="40"/>
        <v>1023900.4900000002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52"/>
    </row>
    <row r="209" spans="1:34" s="55" customFormat="1" ht="12.5" x14ac:dyDescent="0.25">
      <c r="A209" s="55">
        <v>487</v>
      </c>
      <c r="B209" s="55" t="s">
        <v>226</v>
      </c>
      <c r="C209" s="55" t="b">
        <f t="shared" si="34"/>
        <v>1</v>
      </c>
      <c r="D209" s="55">
        <v>487</v>
      </c>
      <c r="E209" s="53" t="s">
        <v>226</v>
      </c>
      <c r="F209" s="47">
        <v>46.054200000000002</v>
      </c>
      <c r="G209" s="47">
        <v>46.05</v>
      </c>
      <c r="H209" s="47">
        <f t="shared" si="35"/>
        <v>174375.69</v>
      </c>
      <c r="I209" s="47">
        <v>3</v>
      </c>
      <c r="J209" s="47">
        <v>6</v>
      </c>
      <c r="K209" s="47">
        <f t="shared" si="36"/>
        <v>11359.92</v>
      </c>
      <c r="L209" s="47">
        <v>9</v>
      </c>
      <c r="M209" s="48">
        <f t="shared" si="31"/>
        <v>18333.990000000002</v>
      </c>
      <c r="N209" s="47">
        <v>0</v>
      </c>
      <c r="O209" s="47">
        <f t="shared" si="32"/>
        <v>0</v>
      </c>
      <c r="P209" s="47">
        <v>0</v>
      </c>
      <c r="Q209" s="48">
        <f t="shared" si="37"/>
        <v>0</v>
      </c>
      <c r="R209" s="47">
        <f t="shared" si="33"/>
        <v>204069.6</v>
      </c>
      <c r="S209" s="54">
        <v>97524</v>
      </c>
      <c r="T209" s="50">
        <f t="shared" si="38"/>
        <v>106545.60000000001</v>
      </c>
      <c r="U209" s="50">
        <v>28775</v>
      </c>
      <c r="V209" s="48">
        <f t="shared" si="39"/>
        <v>28775</v>
      </c>
      <c r="W209" s="48">
        <f t="shared" si="40"/>
        <v>135320.6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52"/>
    </row>
    <row r="210" spans="1:34" s="55" customFormat="1" ht="12.5" x14ac:dyDescent="0.25">
      <c r="A210" s="55">
        <v>489</v>
      </c>
      <c r="B210" s="55" t="s">
        <v>227</v>
      </c>
      <c r="C210" s="55" t="b">
        <f t="shared" si="34"/>
        <v>1</v>
      </c>
      <c r="D210" s="55">
        <v>489</v>
      </c>
      <c r="E210" s="53" t="s">
        <v>227</v>
      </c>
      <c r="F210" s="47">
        <v>31.188199999999998</v>
      </c>
      <c r="G210" s="47">
        <v>20</v>
      </c>
      <c r="H210" s="47">
        <f t="shared" si="35"/>
        <v>75733.2</v>
      </c>
      <c r="I210" s="47">
        <v>7.6176000000000004</v>
      </c>
      <c r="J210" s="47">
        <v>1.0900000000000001</v>
      </c>
      <c r="K210" s="47">
        <f t="shared" si="36"/>
        <v>2063.7199999999998</v>
      </c>
      <c r="L210" s="47">
        <v>4.7514000000000003</v>
      </c>
      <c r="M210" s="48">
        <f t="shared" si="31"/>
        <v>9679.1200000000008</v>
      </c>
      <c r="N210" s="47">
        <v>0</v>
      </c>
      <c r="O210" s="47">
        <f t="shared" si="32"/>
        <v>0</v>
      </c>
      <c r="P210" s="47">
        <v>0</v>
      </c>
      <c r="Q210" s="48">
        <f t="shared" si="37"/>
        <v>0</v>
      </c>
      <c r="R210" s="47">
        <f t="shared" si="33"/>
        <v>87476.04</v>
      </c>
      <c r="S210" s="54">
        <v>85897</v>
      </c>
      <c r="T210" s="50">
        <f t="shared" si="38"/>
        <v>1579.0399999999936</v>
      </c>
      <c r="U210" s="50">
        <v>58638</v>
      </c>
      <c r="V210" s="48">
        <f t="shared" si="39"/>
        <v>58638</v>
      </c>
      <c r="W210" s="48">
        <f t="shared" si="40"/>
        <v>60217.039999999994</v>
      </c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52"/>
    </row>
    <row r="211" spans="1:34" s="55" customFormat="1" ht="12.5" x14ac:dyDescent="0.25">
      <c r="A211" s="55">
        <v>491</v>
      </c>
      <c r="B211" s="55" t="s">
        <v>228</v>
      </c>
      <c r="C211" s="55" t="b">
        <f t="shared" si="34"/>
        <v>1</v>
      </c>
      <c r="D211" s="55">
        <v>491</v>
      </c>
      <c r="E211" s="53" t="s">
        <v>228</v>
      </c>
      <c r="F211" s="47">
        <v>1451.4193</v>
      </c>
      <c r="G211" s="47">
        <v>1337.14</v>
      </c>
      <c r="H211" s="47">
        <f t="shared" si="35"/>
        <v>5063294.55</v>
      </c>
      <c r="I211" s="47">
        <v>656.13550000000009</v>
      </c>
      <c r="J211" s="47">
        <v>419.46</v>
      </c>
      <c r="K211" s="47">
        <f t="shared" si="36"/>
        <v>794172.01</v>
      </c>
      <c r="L211" s="47">
        <v>300.21129999999999</v>
      </c>
      <c r="M211" s="48">
        <f t="shared" si="31"/>
        <v>611563.43999999994</v>
      </c>
      <c r="N211" s="47">
        <v>80.142099999999999</v>
      </c>
      <c r="O211" s="47">
        <f t="shared" si="32"/>
        <v>59374.879999999997</v>
      </c>
      <c r="P211" s="47">
        <v>16.236699999999999</v>
      </c>
      <c r="Q211" s="48">
        <f t="shared" si="37"/>
        <v>12029.28</v>
      </c>
      <c r="R211" s="47">
        <f t="shared" si="33"/>
        <v>6540434.1600000001</v>
      </c>
      <c r="S211" s="54">
        <v>1981798</v>
      </c>
      <c r="T211" s="50">
        <f t="shared" si="38"/>
        <v>4558636.16</v>
      </c>
      <c r="U211" s="50">
        <v>2249150</v>
      </c>
      <c r="V211" s="48">
        <f t="shared" si="39"/>
        <v>2249150</v>
      </c>
      <c r="W211" s="48">
        <f t="shared" si="40"/>
        <v>6807786.1600000001</v>
      </c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52"/>
    </row>
    <row r="212" spans="1:34" s="55" customFormat="1" ht="12.5" x14ac:dyDescent="0.25">
      <c r="A212" s="55">
        <v>495</v>
      </c>
      <c r="B212" s="55" t="s">
        <v>229</v>
      </c>
      <c r="C212" s="55" t="b">
        <f t="shared" si="34"/>
        <v>1</v>
      </c>
      <c r="D212" s="55">
        <v>495</v>
      </c>
      <c r="E212" s="53" t="s">
        <v>229</v>
      </c>
      <c r="F212" s="47">
        <v>108.3556</v>
      </c>
      <c r="G212" s="47">
        <v>104.55</v>
      </c>
      <c r="H212" s="47">
        <f t="shared" si="35"/>
        <v>395895.3</v>
      </c>
      <c r="I212" s="47">
        <v>3</v>
      </c>
      <c r="J212" s="47">
        <v>3</v>
      </c>
      <c r="K212" s="47">
        <f t="shared" si="36"/>
        <v>5679.96</v>
      </c>
      <c r="L212" s="47">
        <v>25</v>
      </c>
      <c r="M212" s="48">
        <f t="shared" si="31"/>
        <v>50927.75</v>
      </c>
      <c r="N212" s="47">
        <v>1</v>
      </c>
      <c r="O212" s="47">
        <f t="shared" si="32"/>
        <v>740.87</v>
      </c>
      <c r="P212" s="47">
        <v>1</v>
      </c>
      <c r="Q212" s="48">
        <f t="shared" si="37"/>
        <v>740.87</v>
      </c>
      <c r="R212" s="47">
        <f t="shared" si="33"/>
        <v>453984.75</v>
      </c>
      <c r="S212" s="54">
        <v>308155</v>
      </c>
      <c r="T212" s="50">
        <f t="shared" si="38"/>
        <v>145829.75</v>
      </c>
      <c r="U212" s="50">
        <v>19516</v>
      </c>
      <c r="V212" s="48">
        <f t="shared" si="39"/>
        <v>19516</v>
      </c>
      <c r="W212" s="48">
        <f t="shared" si="40"/>
        <v>165345.75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52"/>
    </row>
    <row r="213" spans="1:34" s="55" customFormat="1" ht="12.5" x14ac:dyDescent="0.25">
      <c r="A213" s="55">
        <v>497</v>
      </c>
      <c r="B213" s="55" t="s">
        <v>230</v>
      </c>
      <c r="C213" s="55" t="b">
        <f t="shared" si="34"/>
        <v>1</v>
      </c>
      <c r="D213" s="55">
        <v>497</v>
      </c>
      <c r="E213" s="53" t="s">
        <v>230</v>
      </c>
      <c r="F213" s="47">
        <v>178.9657</v>
      </c>
      <c r="G213" s="47">
        <v>167</v>
      </c>
      <c r="H213" s="47">
        <f t="shared" si="35"/>
        <v>632372.22</v>
      </c>
      <c r="I213" s="47">
        <v>14</v>
      </c>
      <c r="J213" s="47">
        <v>13</v>
      </c>
      <c r="K213" s="47">
        <f t="shared" si="36"/>
        <v>24613.16</v>
      </c>
      <c r="L213" s="47">
        <v>25</v>
      </c>
      <c r="M213" s="48">
        <f t="shared" si="31"/>
        <v>50927.75</v>
      </c>
      <c r="N213" s="47">
        <v>0</v>
      </c>
      <c r="O213" s="47">
        <f t="shared" si="32"/>
        <v>0</v>
      </c>
      <c r="P213" s="47">
        <v>4</v>
      </c>
      <c r="Q213" s="48">
        <f t="shared" si="37"/>
        <v>2963.48</v>
      </c>
      <c r="R213" s="47">
        <f t="shared" si="33"/>
        <v>710876.61</v>
      </c>
      <c r="S213" s="54">
        <v>404442</v>
      </c>
      <c r="T213" s="50">
        <f t="shared" si="38"/>
        <v>306434.61</v>
      </c>
      <c r="U213" s="50">
        <v>43324</v>
      </c>
      <c r="V213" s="48">
        <f t="shared" si="39"/>
        <v>43324</v>
      </c>
      <c r="W213" s="48">
        <f t="shared" si="40"/>
        <v>349758.61</v>
      </c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52"/>
    </row>
    <row r="214" spans="1:34" s="55" customFormat="1" ht="12.5" x14ac:dyDescent="0.25">
      <c r="A214" s="55">
        <v>499</v>
      </c>
      <c r="B214" s="55" t="s">
        <v>231</v>
      </c>
      <c r="C214" s="55" t="b">
        <f t="shared" si="34"/>
        <v>1</v>
      </c>
      <c r="D214" s="55">
        <v>499</v>
      </c>
      <c r="E214" s="53" t="s">
        <v>231</v>
      </c>
      <c r="F214" s="47">
        <v>49.660600000000002</v>
      </c>
      <c r="G214" s="47">
        <v>46</v>
      </c>
      <c r="H214" s="47">
        <f t="shared" si="35"/>
        <v>174186.36</v>
      </c>
      <c r="I214" s="47">
        <v>16.605699999999999</v>
      </c>
      <c r="J214" s="47">
        <v>16.61</v>
      </c>
      <c r="K214" s="47">
        <f t="shared" si="36"/>
        <v>31448.05</v>
      </c>
      <c r="L214" s="47">
        <v>5.5957999999999997</v>
      </c>
      <c r="M214" s="48">
        <f t="shared" si="31"/>
        <v>11399.26</v>
      </c>
      <c r="N214" s="47">
        <v>0</v>
      </c>
      <c r="O214" s="47">
        <f t="shared" si="32"/>
        <v>0</v>
      </c>
      <c r="P214" s="47">
        <v>0</v>
      </c>
      <c r="Q214" s="48">
        <f t="shared" si="37"/>
        <v>0</v>
      </c>
      <c r="R214" s="47">
        <f t="shared" si="33"/>
        <v>217033.66999999998</v>
      </c>
      <c r="S214" s="54">
        <v>110497</v>
      </c>
      <c r="T214" s="50">
        <f t="shared" si="38"/>
        <v>106536.66999999998</v>
      </c>
      <c r="U214" s="50">
        <v>181655</v>
      </c>
      <c r="V214" s="48">
        <f t="shared" si="39"/>
        <v>181655</v>
      </c>
      <c r="W214" s="48">
        <f t="shared" si="40"/>
        <v>288191.67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52"/>
    </row>
    <row r="215" spans="1:34" s="55" customFormat="1" ht="12.5" x14ac:dyDescent="0.25">
      <c r="A215" s="55">
        <v>501</v>
      </c>
      <c r="B215" s="55" t="s">
        <v>232</v>
      </c>
      <c r="C215" s="55" t="b">
        <f t="shared" si="34"/>
        <v>1</v>
      </c>
      <c r="D215" s="55">
        <v>501</v>
      </c>
      <c r="E215" s="53" t="s">
        <v>232</v>
      </c>
      <c r="F215" s="47">
        <v>95.242500000000007</v>
      </c>
      <c r="G215" s="47">
        <v>87.31</v>
      </c>
      <c r="H215" s="47">
        <f t="shared" si="35"/>
        <v>330613.28000000003</v>
      </c>
      <c r="I215" s="47">
        <v>49.210999999999999</v>
      </c>
      <c r="J215" s="47">
        <v>34.450000000000003</v>
      </c>
      <c r="K215" s="47">
        <f t="shared" si="36"/>
        <v>65224.87</v>
      </c>
      <c r="L215" s="47">
        <v>15.8309</v>
      </c>
      <c r="M215" s="48">
        <f t="shared" si="31"/>
        <v>32249.279999999999</v>
      </c>
      <c r="N215" s="47">
        <v>0</v>
      </c>
      <c r="O215" s="47">
        <f t="shared" si="32"/>
        <v>0</v>
      </c>
      <c r="P215" s="47">
        <v>1</v>
      </c>
      <c r="Q215" s="48">
        <f t="shared" si="37"/>
        <v>740.87</v>
      </c>
      <c r="R215" s="47">
        <f t="shared" si="33"/>
        <v>428828.30000000005</v>
      </c>
      <c r="S215" s="54">
        <v>166979</v>
      </c>
      <c r="T215" s="50">
        <f t="shared" si="38"/>
        <v>261849.30000000005</v>
      </c>
      <c r="U215" s="50">
        <v>195521</v>
      </c>
      <c r="V215" s="48">
        <f t="shared" si="39"/>
        <v>195521</v>
      </c>
      <c r="W215" s="48">
        <f t="shared" si="40"/>
        <v>457370.30000000005</v>
      </c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52"/>
    </row>
    <row r="216" spans="1:34" s="55" customFormat="1" ht="12.25" customHeight="1" x14ac:dyDescent="0.25">
      <c r="A216" s="55">
        <v>503</v>
      </c>
      <c r="B216" s="55" t="s">
        <v>233</v>
      </c>
      <c r="C216" s="55" t="b">
        <f t="shared" si="34"/>
        <v>1</v>
      </c>
      <c r="D216" s="55">
        <v>503</v>
      </c>
      <c r="E216" s="53" t="s">
        <v>233</v>
      </c>
      <c r="F216" s="47">
        <v>154.53819999999999</v>
      </c>
      <c r="G216" s="47">
        <v>141.58000000000001</v>
      </c>
      <c r="H216" s="47">
        <f t="shared" si="35"/>
        <v>536115.31999999995</v>
      </c>
      <c r="I216" s="47">
        <v>45.543700000000001</v>
      </c>
      <c r="J216" s="47">
        <v>29.35</v>
      </c>
      <c r="K216" s="47">
        <f t="shared" si="36"/>
        <v>55568.94</v>
      </c>
      <c r="L216" s="47">
        <v>32.094000000000001</v>
      </c>
      <c r="M216" s="48">
        <f t="shared" si="31"/>
        <v>65379.01</v>
      </c>
      <c r="N216" s="47">
        <v>0</v>
      </c>
      <c r="O216" s="47">
        <f t="shared" si="32"/>
        <v>0</v>
      </c>
      <c r="P216" s="47">
        <v>3</v>
      </c>
      <c r="Q216" s="48">
        <f t="shared" si="37"/>
        <v>2222.61</v>
      </c>
      <c r="R216" s="47">
        <f t="shared" si="33"/>
        <v>659285.88</v>
      </c>
      <c r="S216" s="54">
        <v>539234</v>
      </c>
      <c r="T216" s="50">
        <f t="shared" si="38"/>
        <v>120051.88</v>
      </c>
      <c r="U216" s="50">
        <v>0</v>
      </c>
      <c r="V216" s="48">
        <f t="shared" si="39"/>
        <v>0</v>
      </c>
      <c r="W216" s="48">
        <f t="shared" si="40"/>
        <v>120051.88</v>
      </c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52"/>
    </row>
    <row r="217" spans="1:34" s="55" customFormat="1" ht="12.5" x14ac:dyDescent="0.25">
      <c r="A217" s="55">
        <v>507</v>
      </c>
      <c r="B217" s="55" t="s">
        <v>234</v>
      </c>
      <c r="C217" s="55" t="b">
        <f t="shared" si="34"/>
        <v>1</v>
      </c>
      <c r="D217" s="55">
        <v>507</v>
      </c>
      <c r="E217" s="53" t="s">
        <v>234</v>
      </c>
      <c r="F217" s="47">
        <v>637.072</v>
      </c>
      <c r="G217" s="47">
        <v>617</v>
      </c>
      <c r="H217" s="47">
        <f t="shared" si="35"/>
        <v>2336369.2200000002</v>
      </c>
      <c r="I217" s="47">
        <v>63.3566</v>
      </c>
      <c r="J217" s="47">
        <v>41.61</v>
      </c>
      <c r="K217" s="47">
        <f t="shared" si="36"/>
        <v>78781.05</v>
      </c>
      <c r="L217" s="47">
        <v>87.4773</v>
      </c>
      <c r="M217" s="48">
        <f t="shared" si="31"/>
        <v>178200.88</v>
      </c>
      <c r="N217" s="47">
        <v>0</v>
      </c>
      <c r="O217" s="47">
        <f t="shared" si="32"/>
        <v>0</v>
      </c>
      <c r="P217" s="47">
        <v>14</v>
      </c>
      <c r="Q217" s="48">
        <f t="shared" si="37"/>
        <v>10372.18</v>
      </c>
      <c r="R217" s="47">
        <f t="shared" si="33"/>
        <v>2603723.33</v>
      </c>
      <c r="S217" s="54">
        <v>1143764</v>
      </c>
      <c r="T217" s="50">
        <f t="shared" si="38"/>
        <v>1459959.33</v>
      </c>
      <c r="U217" s="50">
        <v>639922</v>
      </c>
      <c r="V217" s="48">
        <f t="shared" si="39"/>
        <v>639922</v>
      </c>
      <c r="W217" s="48">
        <f t="shared" si="40"/>
        <v>2099881.33</v>
      </c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52"/>
    </row>
    <row r="218" spans="1:34" s="55" customFormat="1" ht="12.5" x14ac:dyDescent="0.25">
      <c r="A218" s="55">
        <v>509</v>
      </c>
      <c r="B218" s="55" t="s">
        <v>235</v>
      </c>
      <c r="C218" s="55" t="b">
        <f t="shared" si="34"/>
        <v>1</v>
      </c>
      <c r="D218" s="55">
        <v>509</v>
      </c>
      <c r="E218" s="53" t="s">
        <v>235</v>
      </c>
      <c r="F218" s="47">
        <v>73.986599999999996</v>
      </c>
      <c r="G218" s="47">
        <v>64</v>
      </c>
      <c r="H218" s="47">
        <f t="shared" si="35"/>
        <v>242346.23999999999</v>
      </c>
      <c r="I218" s="47">
        <v>54.203299999999999</v>
      </c>
      <c r="J218" s="47">
        <v>47.04</v>
      </c>
      <c r="K218" s="47">
        <f t="shared" si="36"/>
        <v>89061.77</v>
      </c>
      <c r="L218" s="47">
        <v>25.316199999999998</v>
      </c>
      <c r="M218" s="48">
        <f t="shared" si="31"/>
        <v>51571.88</v>
      </c>
      <c r="N218" s="47">
        <v>0</v>
      </c>
      <c r="O218" s="47">
        <f t="shared" si="32"/>
        <v>0</v>
      </c>
      <c r="P218" s="47">
        <v>0</v>
      </c>
      <c r="Q218" s="48">
        <f t="shared" si="37"/>
        <v>0</v>
      </c>
      <c r="R218" s="47">
        <f t="shared" si="33"/>
        <v>382979.89</v>
      </c>
      <c r="S218" s="54">
        <v>87771</v>
      </c>
      <c r="T218" s="50">
        <f t="shared" si="38"/>
        <v>295208.89</v>
      </c>
      <c r="U218" s="50">
        <v>489246</v>
      </c>
      <c r="V218" s="48">
        <f t="shared" si="39"/>
        <v>489246</v>
      </c>
      <c r="W218" s="48">
        <f t="shared" si="40"/>
        <v>784454.89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52"/>
    </row>
    <row r="219" spans="1:34" s="55" customFormat="1" ht="12.5" x14ac:dyDescent="0.25">
      <c r="A219" s="55">
        <v>511</v>
      </c>
      <c r="B219" s="55" t="s">
        <v>236</v>
      </c>
      <c r="C219" s="55" t="b">
        <f t="shared" si="34"/>
        <v>1</v>
      </c>
      <c r="D219" s="55">
        <v>511</v>
      </c>
      <c r="E219" s="53" t="s">
        <v>236</v>
      </c>
      <c r="F219" s="47">
        <v>1231.3269</v>
      </c>
      <c r="G219" s="47">
        <v>1132.6199999999999</v>
      </c>
      <c r="H219" s="47">
        <f t="shared" si="35"/>
        <v>4288846.8499999996</v>
      </c>
      <c r="I219" s="47">
        <v>45.411099999999998</v>
      </c>
      <c r="J219" s="47">
        <v>17.98</v>
      </c>
      <c r="K219" s="47">
        <f t="shared" si="36"/>
        <v>34041.89</v>
      </c>
      <c r="L219" s="47">
        <v>157.82210000000001</v>
      </c>
      <c r="M219" s="48">
        <f t="shared" si="31"/>
        <v>321500.98</v>
      </c>
      <c r="N219" s="47">
        <v>10.3833</v>
      </c>
      <c r="O219" s="47">
        <f t="shared" si="32"/>
        <v>7692.68</v>
      </c>
      <c r="P219" s="47">
        <v>9</v>
      </c>
      <c r="Q219" s="48">
        <f t="shared" si="37"/>
        <v>6667.83</v>
      </c>
      <c r="R219" s="47">
        <f t="shared" si="33"/>
        <v>4658750.2299999986</v>
      </c>
      <c r="S219" s="54">
        <v>2829553</v>
      </c>
      <c r="T219" s="50">
        <f t="shared" si="38"/>
        <v>1829197.2299999986</v>
      </c>
      <c r="U219" s="50">
        <v>0</v>
      </c>
      <c r="V219" s="48">
        <f t="shared" si="39"/>
        <v>0</v>
      </c>
      <c r="W219" s="48">
        <f t="shared" si="40"/>
        <v>1829197.2299999986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52"/>
    </row>
    <row r="220" spans="1:34" s="55" customFormat="1" ht="12.5" x14ac:dyDescent="0.25">
      <c r="A220" s="55">
        <v>512</v>
      </c>
      <c r="B220" s="56" t="s">
        <v>237</v>
      </c>
      <c r="C220" s="57" t="b">
        <f t="shared" si="34"/>
        <v>1</v>
      </c>
      <c r="D220" s="55">
        <v>512</v>
      </c>
      <c r="E220" s="53" t="s">
        <v>237</v>
      </c>
      <c r="F220" s="47">
        <v>62.639299999999999</v>
      </c>
      <c r="G220" s="47">
        <v>56.77</v>
      </c>
      <c r="H220" s="47">
        <f t="shared" si="35"/>
        <v>214968.69</v>
      </c>
      <c r="I220" s="47">
        <v>16.689799999999998</v>
      </c>
      <c r="J220" s="47">
        <v>9.82</v>
      </c>
      <c r="K220" s="47">
        <f t="shared" si="36"/>
        <v>18592.400000000001</v>
      </c>
      <c r="L220" s="47">
        <v>7</v>
      </c>
      <c r="M220" s="48">
        <f t="shared" si="31"/>
        <v>14259.77</v>
      </c>
      <c r="N220" s="47">
        <v>2</v>
      </c>
      <c r="O220" s="47">
        <f t="shared" si="32"/>
        <v>1481.74</v>
      </c>
      <c r="P220" s="47">
        <v>1</v>
      </c>
      <c r="Q220" s="48">
        <f t="shared" si="37"/>
        <v>740.87</v>
      </c>
      <c r="R220" s="47">
        <f t="shared" si="33"/>
        <v>250043.46999999997</v>
      </c>
      <c r="S220" s="54">
        <v>302615</v>
      </c>
      <c r="T220" s="50">
        <f t="shared" si="38"/>
        <v>0</v>
      </c>
      <c r="U220" s="50">
        <v>0</v>
      </c>
      <c r="V220" s="48">
        <f t="shared" si="39"/>
        <v>0</v>
      </c>
      <c r="W220" s="48">
        <f t="shared" si="40"/>
        <v>0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52"/>
    </row>
    <row r="221" spans="1:34" s="55" customFormat="1" ht="12.5" x14ac:dyDescent="0.25">
      <c r="A221" s="55">
        <v>513</v>
      </c>
      <c r="B221" s="55" t="s">
        <v>238</v>
      </c>
      <c r="C221" s="55" t="b">
        <f t="shared" si="34"/>
        <v>1</v>
      </c>
      <c r="D221" s="55">
        <v>513</v>
      </c>
      <c r="E221" s="53" t="s">
        <v>238</v>
      </c>
      <c r="F221" s="47">
        <v>78.261200000000002</v>
      </c>
      <c r="G221" s="47">
        <v>74.400000000000006</v>
      </c>
      <c r="H221" s="47">
        <f t="shared" si="35"/>
        <v>281727.5</v>
      </c>
      <c r="I221" s="47">
        <v>32.5946</v>
      </c>
      <c r="J221" s="47">
        <v>15.34</v>
      </c>
      <c r="K221" s="47">
        <f t="shared" si="36"/>
        <v>29043.53</v>
      </c>
      <c r="L221" s="47">
        <v>10.761199999999999</v>
      </c>
      <c r="M221" s="48">
        <f t="shared" si="31"/>
        <v>21921.75</v>
      </c>
      <c r="N221" s="47">
        <v>0</v>
      </c>
      <c r="O221" s="47">
        <f t="shared" si="32"/>
        <v>0</v>
      </c>
      <c r="P221" s="47">
        <v>1</v>
      </c>
      <c r="Q221" s="48">
        <f t="shared" si="37"/>
        <v>740.87</v>
      </c>
      <c r="R221" s="47">
        <f t="shared" si="33"/>
        <v>333433.65000000002</v>
      </c>
      <c r="S221" s="54">
        <v>111072</v>
      </c>
      <c r="T221" s="50">
        <f t="shared" si="38"/>
        <v>222361.65000000002</v>
      </c>
      <c r="U221" s="50">
        <v>398234</v>
      </c>
      <c r="V221" s="48">
        <f t="shared" si="39"/>
        <v>398234</v>
      </c>
      <c r="W221" s="48">
        <f t="shared" si="40"/>
        <v>620595.65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52"/>
    </row>
    <row r="222" spans="1:34" s="55" customFormat="1" ht="12.5" x14ac:dyDescent="0.25">
      <c r="A222" s="55">
        <v>514</v>
      </c>
      <c r="B222" s="55" t="s">
        <v>239</v>
      </c>
      <c r="C222" s="55" t="b">
        <f t="shared" si="34"/>
        <v>1</v>
      </c>
      <c r="D222" s="55">
        <v>514</v>
      </c>
      <c r="E222" s="53" t="s">
        <v>239</v>
      </c>
      <c r="F222" s="47">
        <v>0</v>
      </c>
      <c r="G222" s="47">
        <v>0</v>
      </c>
      <c r="H222" s="47">
        <f t="shared" si="35"/>
        <v>0</v>
      </c>
      <c r="I222" s="47">
        <v>0</v>
      </c>
      <c r="J222" s="47">
        <v>0</v>
      </c>
      <c r="K222" s="47">
        <f t="shared" si="36"/>
        <v>0</v>
      </c>
      <c r="L222" s="47">
        <v>0</v>
      </c>
      <c r="M222" s="48">
        <f t="shared" si="31"/>
        <v>0</v>
      </c>
      <c r="N222" s="47">
        <v>0</v>
      </c>
      <c r="O222" s="47">
        <f t="shared" si="32"/>
        <v>0</v>
      </c>
      <c r="P222" s="47">
        <v>0</v>
      </c>
      <c r="Q222" s="48">
        <f t="shared" si="37"/>
        <v>0</v>
      </c>
      <c r="R222" s="47">
        <f t="shared" si="33"/>
        <v>0</v>
      </c>
      <c r="S222" s="54">
        <v>26594</v>
      </c>
      <c r="T222" s="50">
        <f t="shared" si="38"/>
        <v>0</v>
      </c>
      <c r="U222" s="50">
        <v>0</v>
      </c>
      <c r="V222" s="48">
        <f t="shared" si="39"/>
        <v>0</v>
      </c>
      <c r="W222" s="48">
        <f t="shared" si="40"/>
        <v>0</v>
      </c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52"/>
    </row>
    <row r="223" spans="1:34" s="55" customFormat="1" ht="12.5" x14ac:dyDescent="0.25">
      <c r="A223" s="55">
        <v>515</v>
      </c>
      <c r="B223" s="55" t="s">
        <v>240</v>
      </c>
      <c r="C223" s="55" t="b">
        <f t="shared" si="34"/>
        <v>1</v>
      </c>
      <c r="D223" s="55">
        <v>515</v>
      </c>
      <c r="E223" s="53" t="s">
        <v>240</v>
      </c>
      <c r="F223" s="47">
        <v>375.35230000000001</v>
      </c>
      <c r="G223" s="47">
        <v>356.73</v>
      </c>
      <c r="H223" s="47">
        <f t="shared" si="35"/>
        <v>1350815.22</v>
      </c>
      <c r="I223" s="47">
        <v>76.5685</v>
      </c>
      <c r="J223" s="47">
        <v>80.55</v>
      </c>
      <c r="K223" s="47">
        <f t="shared" si="36"/>
        <v>152506.93</v>
      </c>
      <c r="L223" s="47">
        <v>47.563699999999997</v>
      </c>
      <c r="M223" s="48">
        <f t="shared" si="31"/>
        <v>96892.49</v>
      </c>
      <c r="N223" s="47">
        <v>0</v>
      </c>
      <c r="O223" s="47">
        <f t="shared" si="32"/>
        <v>0</v>
      </c>
      <c r="P223" s="47">
        <v>1</v>
      </c>
      <c r="Q223" s="48">
        <f t="shared" si="37"/>
        <v>740.87</v>
      </c>
      <c r="R223" s="47">
        <f t="shared" si="33"/>
        <v>1600955.51</v>
      </c>
      <c r="S223" s="54">
        <v>2688500</v>
      </c>
      <c r="T223" s="50">
        <f t="shared" si="38"/>
        <v>0</v>
      </c>
      <c r="U223" s="50">
        <v>18441</v>
      </c>
      <c r="V223" s="48">
        <f t="shared" si="39"/>
        <v>0</v>
      </c>
      <c r="W223" s="48">
        <f t="shared" si="40"/>
        <v>0</v>
      </c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52"/>
    </row>
    <row r="224" spans="1:34" s="55" customFormat="1" ht="12.5" x14ac:dyDescent="0.25">
      <c r="A224" s="55">
        <v>519</v>
      </c>
      <c r="B224" s="55" t="s">
        <v>241</v>
      </c>
      <c r="C224" s="55" t="b">
        <f t="shared" si="34"/>
        <v>1</v>
      </c>
      <c r="D224" s="55">
        <v>519</v>
      </c>
      <c r="E224" s="53" t="s">
        <v>241</v>
      </c>
      <c r="F224" s="47">
        <v>118.92619999999999</v>
      </c>
      <c r="G224" s="47">
        <v>109</v>
      </c>
      <c r="H224" s="47">
        <f t="shared" si="35"/>
        <v>412745.94</v>
      </c>
      <c r="I224" s="47">
        <v>22.3428</v>
      </c>
      <c r="J224" s="47">
        <v>13.14</v>
      </c>
      <c r="K224" s="47">
        <f t="shared" si="36"/>
        <v>24878.22</v>
      </c>
      <c r="L224" s="47">
        <v>13</v>
      </c>
      <c r="M224" s="48">
        <f t="shared" si="31"/>
        <v>26482.43</v>
      </c>
      <c r="N224" s="47">
        <v>1</v>
      </c>
      <c r="O224" s="47">
        <f t="shared" si="32"/>
        <v>740.87</v>
      </c>
      <c r="P224" s="47">
        <v>2</v>
      </c>
      <c r="Q224" s="48">
        <f t="shared" si="37"/>
        <v>1481.74</v>
      </c>
      <c r="R224" s="47">
        <f t="shared" si="33"/>
        <v>466329.2</v>
      </c>
      <c r="S224" s="54">
        <v>159820</v>
      </c>
      <c r="T224" s="50">
        <f t="shared" si="38"/>
        <v>306509.2</v>
      </c>
      <c r="U224" s="50">
        <v>68004</v>
      </c>
      <c r="V224" s="48">
        <f t="shared" si="39"/>
        <v>68004</v>
      </c>
      <c r="W224" s="48">
        <f t="shared" si="40"/>
        <v>374513.2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52"/>
    </row>
    <row r="225" spans="1:34" s="55" customFormat="1" ht="12.5" x14ac:dyDescent="0.25">
      <c r="A225" s="55">
        <v>521</v>
      </c>
      <c r="B225" s="55" t="s">
        <v>242</v>
      </c>
      <c r="C225" s="55" t="b">
        <f t="shared" si="34"/>
        <v>1</v>
      </c>
      <c r="D225" s="55">
        <v>521</v>
      </c>
      <c r="E225" s="53" t="s">
        <v>242</v>
      </c>
      <c r="F225" s="47">
        <v>260.26660000000004</v>
      </c>
      <c r="G225" s="47">
        <v>257.27999999999997</v>
      </c>
      <c r="H225" s="47">
        <f t="shared" si="35"/>
        <v>974231.88</v>
      </c>
      <c r="I225" s="47">
        <v>62.043900000000001</v>
      </c>
      <c r="J225" s="47">
        <v>33.93</v>
      </c>
      <c r="K225" s="47">
        <f t="shared" si="36"/>
        <v>64240.35</v>
      </c>
      <c r="L225" s="47">
        <v>33.798100000000005</v>
      </c>
      <c r="M225" s="48">
        <f t="shared" si="31"/>
        <v>68850.45</v>
      </c>
      <c r="N225" s="47">
        <v>1</v>
      </c>
      <c r="O225" s="47">
        <f t="shared" si="32"/>
        <v>740.87</v>
      </c>
      <c r="P225" s="47">
        <v>6</v>
      </c>
      <c r="Q225" s="48">
        <f t="shared" si="37"/>
        <v>4445.22</v>
      </c>
      <c r="R225" s="47">
        <f t="shared" si="33"/>
        <v>1112508.77</v>
      </c>
      <c r="S225" s="54">
        <v>588357</v>
      </c>
      <c r="T225" s="50">
        <f t="shared" si="38"/>
        <v>524151.77</v>
      </c>
      <c r="U225" s="50">
        <v>0</v>
      </c>
      <c r="V225" s="48">
        <f t="shared" si="39"/>
        <v>0</v>
      </c>
      <c r="W225" s="48">
        <f t="shared" si="40"/>
        <v>524151.77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52"/>
    </row>
    <row r="226" spans="1:34" s="55" customFormat="1" ht="12.5" x14ac:dyDescent="0.25">
      <c r="A226" s="55">
        <v>523</v>
      </c>
      <c r="B226" s="55" t="s">
        <v>243</v>
      </c>
      <c r="C226" s="55" t="b">
        <f t="shared" si="34"/>
        <v>1</v>
      </c>
      <c r="D226" s="55">
        <v>523</v>
      </c>
      <c r="E226" s="53" t="s">
        <v>243</v>
      </c>
      <c r="F226" s="47">
        <v>813.37350000000004</v>
      </c>
      <c r="G226" s="47">
        <v>818.35</v>
      </c>
      <c r="H226" s="47">
        <f t="shared" si="35"/>
        <v>3098813.21</v>
      </c>
      <c r="I226" s="47">
        <v>316.66879999999998</v>
      </c>
      <c r="J226" s="47">
        <v>197.92</v>
      </c>
      <c r="K226" s="47">
        <f t="shared" si="36"/>
        <v>374725.89</v>
      </c>
      <c r="L226" s="47">
        <v>147.7569</v>
      </c>
      <c r="M226" s="48">
        <f t="shared" si="31"/>
        <v>300997.06</v>
      </c>
      <c r="N226" s="47">
        <v>9.9453999999999994</v>
      </c>
      <c r="O226" s="47">
        <f t="shared" si="32"/>
        <v>7368.25</v>
      </c>
      <c r="P226" s="47">
        <v>13.796900000000001</v>
      </c>
      <c r="Q226" s="48">
        <f t="shared" si="37"/>
        <v>10221.709999999999</v>
      </c>
      <c r="R226" s="47">
        <f t="shared" si="33"/>
        <v>3792126.12</v>
      </c>
      <c r="S226" s="54">
        <v>1133953</v>
      </c>
      <c r="T226" s="50">
        <f t="shared" si="38"/>
        <v>2658173.12</v>
      </c>
      <c r="U226" s="50">
        <v>2769932</v>
      </c>
      <c r="V226" s="48">
        <f t="shared" si="39"/>
        <v>2769932</v>
      </c>
      <c r="W226" s="48">
        <f t="shared" si="40"/>
        <v>5428105.1200000001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52"/>
    </row>
    <row r="227" spans="1:34" s="55" customFormat="1" ht="12.5" x14ac:dyDescent="0.25">
      <c r="A227" s="55">
        <v>525</v>
      </c>
      <c r="B227" s="55" t="s">
        <v>244</v>
      </c>
      <c r="C227" s="55" t="b">
        <f t="shared" si="34"/>
        <v>1</v>
      </c>
      <c r="D227" s="55">
        <v>525</v>
      </c>
      <c r="E227" s="53" t="s">
        <v>244</v>
      </c>
      <c r="F227" s="47">
        <v>290.94569999999999</v>
      </c>
      <c r="G227" s="47">
        <v>274</v>
      </c>
      <c r="H227" s="47">
        <f t="shared" si="35"/>
        <v>1037544.84</v>
      </c>
      <c r="I227" s="47">
        <v>146.8587</v>
      </c>
      <c r="J227" s="47">
        <v>118.5</v>
      </c>
      <c r="K227" s="47">
        <f t="shared" si="36"/>
        <v>224358.42</v>
      </c>
      <c r="L227" s="47">
        <v>60.975699999999996</v>
      </c>
      <c r="M227" s="48">
        <f t="shared" si="31"/>
        <v>124214.21</v>
      </c>
      <c r="N227" s="47">
        <v>0</v>
      </c>
      <c r="O227" s="47">
        <f t="shared" si="32"/>
        <v>0</v>
      </c>
      <c r="P227" s="47">
        <v>5</v>
      </c>
      <c r="Q227" s="48">
        <f t="shared" si="37"/>
        <v>3704.35</v>
      </c>
      <c r="R227" s="47">
        <f t="shared" si="33"/>
        <v>1389821.82</v>
      </c>
      <c r="S227" s="54">
        <v>709095</v>
      </c>
      <c r="T227" s="50">
        <f t="shared" si="38"/>
        <v>680726.82000000007</v>
      </c>
      <c r="U227" s="50">
        <v>111214</v>
      </c>
      <c r="V227" s="48">
        <f t="shared" si="39"/>
        <v>111214</v>
      </c>
      <c r="W227" s="48">
        <f t="shared" si="40"/>
        <v>791940.82000000007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52"/>
    </row>
    <row r="228" spans="1:34" s="55" customFormat="1" ht="12.5" x14ac:dyDescent="0.25">
      <c r="A228" s="55">
        <v>527</v>
      </c>
      <c r="B228" s="55" t="s">
        <v>245</v>
      </c>
      <c r="C228" s="55" t="b">
        <f t="shared" si="34"/>
        <v>1</v>
      </c>
      <c r="D228" s="55">
        <v>527</v>
      </c>
      <c r="E228" s="53" t="s">
        <v>245</v>
      </c>
      <c r="F228" s="47">
        <v>140.1567</v>
      </c>
      <c r="G228" s="47">
        <v>124</v>
      </c>
      <c r="H228" s="47">
        <f t="shared" si="35"/>
        <v>469545.84</v>
      </c>
      <c r="I228" s="47">
        <v>19.795100000000001</v>
      </c>
      <c r="J228" s="47">
        <v>22.76</v>
      </c>
      <c r="K228" s="47">
        <f t="shared" si="36"/>
        <v>43091.96</v>
      </c>
      <c r="L228" s="47">
        <v>22</v>
      </c>
      <c r="M228" s="48">
        <f t="shared" si="31"/>
        <v>44816.42</v>
      </c>
      <c r="N228" s="47">
        <v>0</v>
      </c>
      <c r="O228" s="47">
        <f t="shared" si="32"/>
        <v>0</v>
      </c>
      <c r="P228" s="47">
        <v>2</v>
      </c>
      <c r="Q228" s="48">
        <f t="shared" si="37"/>
        <v>1481.74</v>
      </c>
      <c r="R228" s="47">
        <f t="shared" si="33"/>
        <v>558935.96000000008</v>
      </c>
      <c r="S228" s="54">
        <v>291251</v>
      </c>
      <c r="T228" s="50">
        <f t="shared" si="38"/>
        <v>267684.96000000008</v>
      </c>
      <c r="U228" s="50">
        <v>84695</v>
      </c>
      <c r="V228" s="48">
        <f t="shared" si="39"/>
        <v>84695</v>
      </c>
      <c r="W228" s="48">
        <f t="shared" si="40"/>
        <v>352379.96000000008</v>
      </c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52"/>
    </row>
    <row r="229" spans="1:34" s="55" customFormat="1" ht="12.5" x14ac:dyDescent="0.25">
      <c r="A229" s="55">
        <v>531</v>
      </c>
      <c r="B229" s="55" t="s">
        <v>246</v>
      </c>
      <c r="C229" s="55" t="b">
        <f t="shared" si="34"/>
        <v>1</v>
      </c>
      <c r="D229" s="55">
        <v>531</v>
      </c>
      <c r="E229" s="53" t="s">
        <v>246</v>
      </c>
      <c r="F229" s="47">
        <v>307.21460000000002</v>
      </c>
      <c r="G229" s="47">
        <v>295.36</v>
      </c>
      <c r="H229" s="47">
        <f t="shared" si="35"/>
        <v>1118427.8999999999</v>
      </c>
      <c r="I229" s="47">
        <v>98.949000000000012</v>
      </c>
      <c r="J229" s="47">
        <v>86.21</v>
      </c>
      <c r="K229" s="47">
        <f t="shared" si="36"/>
        <v>163223.12</v>
      </c>
      <c r="L229" s="47">
        <v>33.8279</v>
      </c>
      <c r="M229" s="48">
        <f t="shared" si="31"/>
        <v>68911.149999999994</v>
      </c>
      <c r="N229" s="47">
        <v>0</v>
      </c>
      <c r="O229" s="47">
        <f t="shared" si="32"/>
        <v>0</v>
      </c>
      <c r="P229" s="47">
        <v>3</v>
      </c>
      <c r="Q229" s="48">
        <f t="shared" si="37"/>
        <v>2222.61</v>
      </c>
      <c r="R229" s="47">
        <f t="shared" si="33"/>
        <v>1352784.78</v>
      </c>
      <c r="S229" s="54">
        <v>762463</v>
      </c>
      <c r="T229" s="50">
        <f t="shared" si="38"/>
        <v>590321.78</v>
      </c>
      <c r="U229" s="50">
        <v>153102</v>
      </c>
      <c r="V229" s="48">
        <f t="shared" si="39"/>
        <v>153102</v>
      </c>
      <c r="W229" s="48">
        <f t="shared" si="40"/>
        <v>743423.78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52"/>
    </row>
    <row r="230" spans="1:34" s="55" customFormat="1" ht="12.5" x14ac:dyDescent="0.25">
      <c r="A230" s="55">
        <v>532</v>
      </c>
      <c r="B230" s="55" t="s">
        <v>247</v>
      </c>
      <c r="C230" s="55" t="b">
        <f t="shared" si="34"/>
        <v>1</v>
      </c>
      <c r="D230" s="55">
        <v>532</v>
      </c>
      <c r="E230" s="53" t="s">
        <v>247</v>
      </c>
      <c r="F230" s="47">
        <v>437.39769999999999</v>
      </c>
      <c r="G230" s="47">
        <v>387.25</v>
      </c>
      <c r="H230" s="47">
        <f t="shared" si="35"/>
        <v>1466384.09</v>
      </c>
      <c r="I230" s="47">
        <v>174.82239999999999</v>
      </c>
      <c r="J230" s="47">
        <v>151.44999999999999</v>
      </c>
      <c r="K230" s="47">
        <f t="shared" si="36"/>
        <v>286743.31</v>
      </c>
      <c r="L230" s="47">
        <v>88.761899999999997</v>
      </c>
      <c r="M230" s="48">
        <f t="shared" si="31"/>
        <v>180817.75</v>
      </c>
      <c r="N230" s="47">
        <v>5.1512000000000002</v>
      </c>
      <c r="O230" s="47">
        <f t="shared" si="32"/>
        <v>3816.37</v>
      </c>
      <c r="P230" s="47">
        <v>1</v>
      </c>
      <c r="Q230" s="48">
        <f t="shared" si="37"/>
        <v>740.87</v>
      </c>
      <c r="R230" s="47">
        <f t="shared" si="33"/>
        <v>1938502.3900000004</v>
      </c>
      <c r="S230" s="54">
        <v>1090282</v>
      </c>
      <c r="T230" s="50">
        <f t="shared" si="38"/>
        <v>848220.39000000036</v>
      </c>
      <c r="U230" s="50">
        <v>566664</v>
      </c>
      <c r="V230" s="48">
        <f t="shared" si="39"/>
        <v>566664</v>
      </c>
      <c r="W230" s="48">
        <f t="shared" si="40"/>
        <v>1414884.3900000004</v>
      </c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52"/>
    </row>
    <row r="231" spans="1:34" s="55" customFormat="1" ht="12.5" x14ac:dyDescent="0.25">
      <c r="A231" s="55">
        <v>535</v>
      </c>
      <c r="B231" s="55" t="s">
        <v>248</v>
      </c>
      <c r="C231" s="55" t="b">
        <f t="shared" si="34"/>
        <v>1</v>
      </c>
      <c r="D231" s="55">
        <v>535</v>
      </c>
      <c r="E231" s="53" t="s">
        <v>248</v>
      </c>
      <c r="F231" s="47">
        <v>311.37520000000001</v>
      </c>
      <c r="G231" s="47">
        <v>303.39</v>
      </c>
      <c r="H231" s="47">
        <f t="shared" si="35"/>
        <v>1148834.78</v>
      </c>
      <c r="I231" s="47">
        <v>131.34479999999999</v>
      </c>
      <c r="J231" s="47">
        <v>90.86</v>
      </c>
      <c r="K231" s="47">
        <f t="shared" si="36"/>
        <v>172027.06</v>
      </c>
      <c r="L231" s="47">
        <v>60.973000000000006</v>
      </c>
      <c r="M231" s="48">
        <f t="shared" si="31"/>
        <v>124208.71</v>
      </c>
      <c r="N231" s="47">
        <v>1</v>
      </c>
      <c r="O231" s="47">
        <f t="shared" si="32"/>
        <v>740.87</v>
      </c>
      <c r="P231" s="47">
        <v>8</v>
      </c>
      <c r="Q231" s="48">
        <f t="shared" si="37"/>
        <v>5926.96</v>
      </c>
      <c r="R231" s="47">
        <f t="shared" si="33"/>
        <v>1451738.3800000001</v>
      </c>
      <c r="S231" s="54">
        <v>241228</v>
      </c>
      <c r="T231" s="50">
        <f t="shared" si="38"/>
        <v>1210510.3800000001</v>
      </c>
      <c r="U231" s="50">
        <v>1085559</v>
      </c>
      <c r="V231" s="48">
        <f t="shared" si="39"/>
        <v>1085559</v>
      </c>
      <c r="W231" s="48">
        <f t="shared" si="40"/>
        <v>2296069.38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52"/>
    </row>
    <row r="232" spans="1:34" s="55" customFormat="1" ht="12.5" x14ac:dyDescent="0.25">
      <c r="A232" s="55">
        <v>537</v>
      </c>
      <c r="B232" s="55" t="s">
        <v>249</v>
      </c>
      <c r="C232" s="55" t="b">
        <f t="shared" si="34"/>
        <v>1</v>
      </c>
      <c r="D232" s="55">
        <v>537</v>
      </c>
      <c r="E232" s="53" t="s">
        <v>249</v>
      </c>
      <c r="F232" s="47">
        <v>247.54909999999998</v>
      </c>
      <c r="G232" s="47">
        <v>225</v>
      </c>
      <c r="H232" s="47">
        <f t="shared" si="35"/>
        <v>851998.5</v>
      </c>
      <c r="I232" s="47">
        <v>84.380099999999999</v>
      </c>
      <c r="J232" s="47">
        <v>71</v>
      </c>
      <c r="K232" s="47">
        <f t="shared" si="36"/>
        <v>134425.72</v>
      </c>
      <c r="L232" s="47">
        <v>38.0824</v>
      </c>
      <c r="M232" s="48">
        <f t="shared" si="31"/>
        <v>77578.039999999994</v>
      </c>
      <c r="N232" s="47">
        <v>0</v>
      </c>
      <c r="O232" s="47">
        <f t="shared" si="32"/>
        <v>0</v>
      </c>
      <c r="P232" s="47">
        <v>5</v>
      </c>
      <c r="Q232" s="48">
        <f t="shared" si="37"/>
        <v>3704.35</v>
      </c>
      <c r="R232" s="47">
        <f t="shared" si="33"/>
        <v>1067706.6100000001</v>
      </c>
      <c r="S232" s="54">
        <v>2166667</v>
      </c>
      <c r="T232" s="50">
        <f t="shared" si="38"/>
        <v>0</v>
      </c>
      <c r="U232" s="50">
        <v>201448</v>
      </c>
      <c r="V232" s="48">
        <f t="shared" si="39"/>
        <v>0</v>
      </c>
      <c r="W232" s="48">
        <f t="shared" si="40"/>
        <v>0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52"/>
    </row>
    <row r="233" spans="1:34" s="55" customFormat="1" ht="12.5" x14ac:dyDescent="0.25">
      <c r="A233" s="55">
        <v>539</v>
      </c>
      <c r="B233" s="55" t="s">
        <v>250</v>
      </c>
      <c r="C233" s="55" t="b">
        <f t="shared" si="34"/>
        <v>1</v>
      </c>
      <c r="D233" s="55">
        <v>539</v>
      </c>
      <c r="E233" s="53" t="s">
        <v>250</v>
      </c>
      <c r="F233" s="47">
        <v>135.3312</v>
      </c>
      <c r="G233" s="47">
        <v>120</v>
      </c>
      <c r="H233" s="47">
        <f t="shared" si="35"/>
        <v>454399.2</v>
      </c>
      <c r="I233" s="47">
        <v>48.192799999999998</v>
      </c>
      <c r="J233" s="47">
        <v>43.07</v>
      </c>
      <c r="K233" s="47">
        <f t="shared" si="36"/>
        <v>81545.289999999994</v>
      </c>
      <c r="L233" s="47">
        <v>26.681799999999999</v>
      </c>
      <c r="M233" s="48">
        <f t="shared" si="31"/>
        <v>54353.760000000002</v>
      </c>
      <c r="N233" s="47">
        <v>0</v>
      </c>
      <c r="O233" s="47">
        <f t="shared" si="32"/>
        <v>0</v>
      </c>
      <c r="P233" s="47">
        <v>1</v>
      </c>
      <c r="Q233" s="48">
        <f t="shared" si="37"/>
        <v>740.87</v>
      </c>
      <c r="R233" s="47">
        <f t="shared" si="33"/>
        <v>591039.12</v>
      </c>
      <c r="S233" s="54">
        <v>236416</v>
      </c>
      <c r="T233" s="50">
        <f t="shared" si="38"/>
        <v>354623.12</v>
      </c>
      <c r="U233" s="50">
        <v>426902</v>
      </c>
      <c r="V233" s="48">
        <f t="shared" si="39"/>
        <v>426902</v>
      </c>
      <c r="W233" s="48">
        <f t="shared" si="40"/>
        <v>781525.12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52"/>
    </row>
    <row r="234" spans="1:34" s="55" customFormat="1" ht="12.5" x14ac:dyDescent="0.25">
      <c r="A234" s="55">
        <v>543</v>
      </c>
      <c r="B234" s="55" t="s">
        <v>251</v>
      </c>
      <c r="C234" s="55" t="b">
        <f t="shared" si="34"/>
        <v>1</v>
      </c>
      <c r="D234" s="55">
        <v>543</v>
      </c>
      <c r="E234" s="53" t="s">
        <v>251</v>
      </c>
      <c r="F234" s="47">
        <v>644.55590000000007</v>
      </c>
      <c r="G234" s="47">
        <v>631.79999999999995</v>
      </c>
      <c r="H234" s="47">
        <f t="shared" si="35"/>
        <v>2392411.79</v>
      </c>
      <c r="I234" s="47">
        <v>267.57159999999999</v>
      </c>
      <c r="J234" s="47">
        <v>223.3</v>
      </c>
      <c r="K234" s="47">
        <f t="shared" si="36"/>
        <v>422778.36</v>
      </c>
      <c r="L234" s="47">
        <v>113.3873</v>
      </c>
      <c r="M234" s="48">
        <f t="shared" si="31"/>
        <v>230982.39999999999</v>
      </c>
      <c r="N234" s="47">
        <v>0</v>
      </c>
      <c r="O234" s="47">
        <f t="shared" si="32"/>
        <v>0</v>
      </c>
      <c r="P234" s="47">
        <v>9</v>
      </c>
      <c r="Q234" s="48">
        <f t="shared" si="37"/>
        <v>6667.83</v>
      </c>
      <c r="R234" s="47">
        <f t="shared" si="33"/>
        <v>3052840.38</v>
      </c>
      <c r="S234" s="54">
        <v>2183973</v>
      </c>
      <c r="T234" s="50">
        <f t="shared" si="38"/>
        <v>868867.37999999989</v>
      </c>
      <c r="U234" s="50">
        <v>644897</v>
      </c>
      <c r="V234" s="48">
        <f t="shared" si="39"/>
        <v>644897</v>
      </c>
      <c r="W234" s="48">
        <f t="shared" si="40"/>
        <v>1513764.38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52"/>
    </row>
    <row r="235" spans="1:34" s="55" customFormat="1" ht="12.5" x14ac:dyDescent="0.25">
      <c r="A235" s="55">
        <v>545</v>
      </c>
      <c r="B235" s="55" t="s">
        <v>252</v>
      </c>
      <c r="C235" s="55" t="b">
        <f t="shared" si="34"/>
        <v>1</v>
      </c>
      <c r="D235" s="55">
        <v>545</v>
      </c>
      <c r="E235" s="53" t="s">
        <v>252</v>
      </c>
      <c r="F235" s="47">
        <v>397.73280000000005</v>
      </c>
      <c r="G235" s="47">
        <v>393.81</v>
      </c>
      <c r="H235" s="47">
        <f t="shared" si="35"/>
        <v>1491224.57</v>
      </c>
      <c r="I235" s="47">
        <v>117.8463</v>
      </c>
      <c r="J235" s="47">
        <v>117.85</v>
      </c>
      <c r="K235" s="47">
        <f t="shared" si="36"/>
        <v>223127.76</v>
      </c>
      <c r="L235" s="47">
        <v>48.947299999999998</v>
      </c>
      <c r="M235" s="48">
        <f t="shared" si="31"/>
        <v>99711.03</v>
      </c>
      <c r="N235" s="47">
        <v>4.9114000000000004</v>
      </c>
      <c r="O235" s="47">
        <f t="shared" si="32"/>
        <v>3638.71</v>
      </c>
      <c r="P235" s="47">
        <v>2</v>
      </c>
      <c r="Q235" s="48">
        <f t="shared" si="37"/>
        <v>1481.74</v>
      </c>
      <c r="R235" s="47">
        <f t="shared" si="33"/>
        <v>1819183.81</v>
      </c>
      <c r="S235" s="54">
        <v>797039</v>
      </c>
      <c r="T235" s="50">
        <f t="shared" si="38"/>
        <v>1022144.81</v>
      </c>
      <c r="U235" s="50">
        <v>386221</v>
      </c>
      <c r="V235" s="48">
        <f t="shared" si="39"/>
        <v>386221</v>
      </c>
      <c r="W235" s="48">
        <f t="shared" si="40"/>
        <v>1408365.81</v>
      </c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52"/>
    </row>
    <row r="236" spans="1:34" s="55" customFormat="1" ht="12.5" x14ac:dyDescent="0.25">
      <c r="A236" s="55">
        <v>547</v>
      </c>
      <c r="B236" s="55" t="s">
        <v>253</v>
      </c>
      <c r="C236" s="55" t="b">
        <f t="shared" si="34"/>
        <v>1</v>
      </c>
      <c r="D236" s="55">
        <v>547</v>
      </c>
      <c r="E236" s="53" t="s">
        <v>253</v>
      </c>
      <c r="F236" s="47">
        <v>341.80990000000003</v>
      </c>
      <c r="G236" s="47">
        <v>337.86</v>
      </c>
      <c r="H236" s="47">
        <f t="shared" si="35"/>
        <v>1279360.95</v>
      </c>
      <c r="I236" s="47">
        <v>78.886200000000002</v>
      </c>
      <c r="J236" s="47">
        <v>62.12</v>
      </c>
      <c r="K236" s="47">
        <f t="shared" si="36"/>
        <v>117613.04</v>
      </c>
      <c r="L236" s="47">
        <v>46.346299999999999</v>
      </c>
      <c r="M236" s="48">
        <f t="shared" si="31"/>
        <v>94412.51</v>
      </c>
      <c r="N236" s="47">
        <v>0</v>
      </c>
      <c r="O236" s="47">
        <f t="shared" si="32"/>
        <v>0</v>
      </c>
      <c r="P236" s="47">
        <v>3</v>
      </c>
      <c r="Q236" s="48">
        <f t="shared" si="37"/>
        <v>2222.61</v>
      </c>
      <c r="R236" s="47">
        <f t="shared" si="33"/>
        <v>1493609.11</v>
      </c>
      <c r="S236" s="54">
        <v>570787</v>
      </c>
      <c r="T236" s="50">
        <f t="shared" si="38"/>
        <v>922822.1100000001</v>
      </c>
      <c r="U236" s="50">
        <v>228711</v>
      </c>
      <c r="V236" s="48">
        <f t="shared" si="39"/>
        <v>228711</v>
      </c>
      <c r="W236" s="48">
        <f t="shared" si="40"/>
        <v>1151533.1100000001</v>
      </c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52"/>
    </row>
    <row r="237" spans="1:34" s="55" customFormat="1" ht="12.5" x14ac:dyDescent="0.25">
      <c r="A237" s="55">
        <v>549</v>
      </c>
      <c r="B237" s="55" t="s">
        <v>254</v>
      </c>
      <c r="C237" s="55" t="b">
        <f t="shared" si="34"/>
        <v>1</v>
      </c>
      <c r="D237" s="55">
        <v>549</v>
      </c>
      <c r="E237" s="53" t="s">
        <v>254</v>
      </c>
      <c r="F237" s="47">
        <v>95.840899999999991</v>
      </c>
      <c r="G237" s="47">
        <v>83</v>
      </c>
      <c r="H237" s="47">
        <f t="shared" si="35"/>
        <v>314292.78000000003</v>
      </c>
      <c r="I237" s="47">
        <v>43.2179</v>
      </c>
      <c r="J237" s="47">
        <v>33.61</v>
      </c>
      <c r="K237" s="47">
        <f t="shared" si="36"/>
        <v>63634.49</v>
      </c>
      <c r="L237" s="47">
        <v>16.2455</v>
      </c>
      <c r="M237" s="48">
        <f t="shared" si="31"/>
        <v>33093.870000000003</v>
      </c>
      <c r="N237" s="47">
        <v>0</v>
      </c>
      <c r="O237" s="47">
        <f t="shared" si="32"/>
        <v>0</v>
      </c>
      <c r="P237" s="47">
        <v>2</v>
      </c>
      <c r="Q237" s="48">
        <f t="shared" si="37"/>
        <v>1481.74</v>
      </c>
      <c r="R237" s="47">
        <f t="shared" si="33"/>
        <v>412502.88</v>
      </c>
      <c r="S237" s="54">
        <v>134031</v>
      </c>
      <c r="T237" s="50">
        <f t="shared" si="38"/>
        <v>278471.88</v>
      </c>
      <c r="U237" s="50">
        <v>421988</v>
      </c>
      <c r="V237" s="48">
        <f t="shared" si="39"/>
        <v>421988</v>
      </c>
      <c r="W237" s="48">
        <f t="shared" si="40"/>
        <v>700459.88</v>
      </c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52"/>
    </row>
    <row r="238" spans="1:34" s="55" customFormat="1" ht="12.5" x14ac:dyDescent="0.25">
      <c r="A238" s="55">
        <v>551</v>
      </c>
      <c r="B238" s="55" t="s">
        <v>255</v>
      </c>
      <c r="C238" s="55" t="b">
        <f t="shared" si="34"/>
        <v>1</v>
      </c>
      <c r="D238" s="55">
        <v>551</v>
      </c>
      <c r="E238" s="53" t="s">
        <v>255</v>
      </c>
      <c r="F238" s="47">
        <v>116.8896</v>
      </c>
      <c r="G238" s="47">
        <v>111</v>
      </c>
      <c r="H238" s="47">
        <f t="shared" si="35"/>
        <v>420319.26</v>
      </c>
      <c r="I238" s="47">
        <v>44.9754</v>
      </c>
      <c r="J238" s="47">
        <v>24.99</v>
      </c>
      <c r="K238" s="47">
        <f t="shared" si="36"/>
        <v>47314.07</v>
      </c>
      <c r="L238" s="47">
        <v>11.245699999999999</v>
      </c>
      <c r="M238" s="48">
        <f t="shared" si="31"/>
        <v>22908.73</v>
      </c>
      <c r="N238" s="47">
        <v>0</v>
      </c>
      <c r="O238" s="47">
        <f t="shared" si="32"/>
        <v>0</v>
      </c>
      <c r="P238" s="47">
        <v>0</v>
      </c>
      <c r="Q238" s="48">
        <f t="shared" si="37"/>
        <v>0</v>
      </c>
      <c r="R238" s="47">
        <f t="shared" si="33"/>
        <v>490542.06</v>
      </c>
      <c r="S238" s="54">
        <v>491542</v>
      </c>
      <c r="T238" s="50">
        <f t="shared" si="38"/>
        <v>0</v>
      </c>
      <c r="U238" s="50">
        <v>0</v>
      </c>
      <c r="V238" s="48">
        <f t="shared" si="39"/>
        <v>0</v>
      </c>
      <c r="W238" s="48">
        <f t="shared" si="40"/>
        <v>0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52"/>
    </row>
    <row r="239" spans="1:34" s="55" customFormat="1" ht="12.5" x14ac:dyDescent="0.25">
      <c r="A239" s="55">
        <v>553</v>
      </c>
      <c r="B239" s="55" t="s">
        <v>256</v>
      </c>
      <c r="C239" s="55" t="b">
        <f t="shared" si="34"/>
        <v>1</v>
      </c>
      <c r="D239" s="55">
        <v>553</v>
      </c>
      <c r="E239" s="53" t="s">
        <v>256</v>
      </c>
      <c r="F239" s="47">
        <v>20.276800000000001</v>
      </c>
      <c r="G239" s="47">
        <v>61.8</v>
      </c>
      <c r="H239" s="47">
        <f t="shared" si="35"/>
        <v>234015.59</v>
      </c>
      <c r="I239" s="47">
        <v>1</v>
      </c>
      <c r="J239" s="47">
        <v>1</v>
      </c>
      <c r="K239" s="47">
        <f t="shared" si="36"/>
        <v>1893.32</v>
      </c>
      <c r="L239" s="47">
        <v>6</v>
      </c>
      <c r="M239" s="48">
        <f t="shared" si="31"/>
        <v>12222.66</v>
      </c>
      <c r="N239" s="47">
        <v>0</v>
      </c>
      <c r="O239" s="47">
        <f t="shared" si="32"/>
        <v>0</v>
      </c>
      <c r="P239" s="47">
        <v>0</v>
      </c>
      <c r="Q239" s="48">
        <f t="shared" si="37"/>
        <v>0</v>
      </c>
      <c r="R239" s="47">
        <f t="shared" si="33"/>
        <v>248131.57</v>
      </c>
      <c r="S239" s="54">
        <v>602993</v>
      </c>
      <c r="T239" s="50">
        <f t="shared" si="38"/>
        <v>0</v>
      </c>
      <c r="U239" s="50">
        <v>0</v>
      </c>
      <c r="V239" s="48">
        <f t="shared" si="39"/>
        <v>0</v>
      </c>
      <c r="W239" s="48">
        <f t="shared" si="40"/>
        <v>0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52"/>
    </row>
    <row r="240" spans="1:34" s="55" customFormat="1" ht="12.5" x14ac:dyDescent="0.25">
      <c r="A240" s="55">
        <v>555</v>
      </c>
      <c r="B240" s="55" t="s">
        <v>257</v>
      </c>
      <c r="C240" s="55" t="b">
        <f t="shared" si="34"/>
        <v>1</v>
      </c>
      <c r="D240" s="55">
        <v>555</v>
      </c>
      <c r="E240" s="53" t="s">
        <v>257</v>
      </c>
      <c r="F240" s="47">
        <v>1363.0374999999999</v>
      </c>
      <c r="G240" s="47">
        <v>1281.1400000000001</v>
      </c>
      <c r="H240" s="47">
        <f t="shared" si="35"/>
        <v>4851241.59</v>
      </c>
      <c r="I240" s="47">
        <v>216.47720000000001</v>
      </c>
      <c r="J240" s="47">
        <v>84.84</v>
      </c>
      <c r="K240" s="47">
        <f t="shared" si="36"/>
        <v>160629.26999999999</v>
      </c>
      <c r="L240" s="47">
        <v>222.0275</v>
      </c>
      <c r="M240" s="48">
        <f t="shared" si="31"/>
        <v>452294.44</v>
      </c>
      <c r="N240" s="47">
        <v>8.5</v>
      </c>
      <c r="O240" s="47">
        <f t="shared" si="32"/>
        <v>6297.4</v>
      </c>
      <c r="P240" s="47">
        <v>31.005600000000001</v>
      </c>
      <c r="Q240" s="48">
        <f t="shared" si="37"/>
        <v>22971.119999999999</v>
      </c>
      <c r="R240" s="47">
        <f t="shared" si="33"/>
        <v>5493433.8200000003</v>
      </c>
      <c r="S240" s="54">
        <v>1790610</v>
      </c>
      <c r="T240" s="50">
        <f t="shared" si="38"/>
        <v>3702823.8200000003</v>
      </c>
      <c r="U240" s="50">
        <v>3125899</v>
      </c>
      <c r="V240" s="48">
        <f t="shared" si="39"/>
        <v>3125899</v>
      </c>
      <c r="W240" s="48">
        <f t="shared" si="40"/>
        <v>6828722.8200000003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52"/>
    </row>
    <row r="241" spans="1:34" s="55" customFormat="1" ht="12.5" x14ac:dyDescent="0.25">
      <c r="A241" s="55">
        <v>557</v>
      </c>
      <c r="B241" s="55" t="s">
        <v>258</v>
      </c>
      <c r="C241" s="55" t="b">
        <f t="shared" si="34"/>
        <v>1</v>
      </c>
      <c r="D241" s="55">
        <v>557</v>
      </c>
      <c r="E241" s="53" t="s">
        <v>258</v>
      </c>
      <c r="F241" s="47">
        <v>225.7671</v>
      </c>
      <c r="G241" s="47">
        <v>210</v>
      </c>
      <c r="H241" s="47">
        <f t="shared" si="35"/>
        <v>795198.6</v>
      </c>
      <c r="I241" s="47">
        <v>48.310699999999997</v>
      </c>
      <c r="J241" s="47">
        <v>21.14</v>
      </c>
      <c r="K241" s="47">
        <f t="shared" si="36"/>
        <v>40024.78</v>
      </c>
      <c r="L241" s="47">
        <v>47.339399999999998</v>
      </c>
      <c r="M241" s="48">
        <f t="shared" si="31"/>
        <v>96435.57</v>
      </c>
      <c r="N241" s="47">
        <v>0</v>
      </c>
      <c r="O241" s="47">
        <f t="shared" si="32"/>
        <v>0</v>
      </c>
      <c r="P241" s="47">
        <v>4</v>
      </c>
      <c r="Q241" s="48">
        <f t="shared" si="37"/>
        <v>2963.48</v>
      </c>
      <c r="R241" s="47">
        <f t="shared" si="33"/>
        <v>934622.42999999993</v>
      </c>
      <c r="S241" s="54">
        <v>419660</v>
      </c>
      <c r="T241" s="50">
        <f t="shared" si="38"/>
        <v>514962.42999999993</v>
      </c>
      <c r="U241" s="50">
        <v>12839</v>
      </c>
      <c r="V241" s="48">
        <f t="shared" si="39"/>
        <v>12839</v>
      </c>
      <c r="W241" s="48">
        <f t="shared" si="40"/>
        <v>527801.42999999993</v>
      </c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52"/>
    </row>
    <row r="242" spans="1:34" s="55" customFormat="1" ht="12.5" x14ac:dyDescent="0.25">
      <c r="A242" s="55">
        <v>559</v>
      </c>
      <c r="B242" s="55" t="s">
        <v>259</v>
      </c>
      <c r="C242" s="55" t="b">
        <f t="shared" si="34"/>
        <v>1</v>
      </c>
      <c r="D242" s="55">
        <v>559</v>
      </c>
      <c r="E242" s="53" t="s">
        <v>259</v>
      </c>
      <c r="F242" s="47">
        <v>94.575000000000003</v>
      </c>
      <c r="G242" s="47">
        <v>98</v>
      </c>
      <c r="H242" s="47">
        <f t="shared" si="35"/>
        <v>371092.68</v>
      </c>
      <c r="I242" s="47">
        <v>34.969000000000001</v>
      </c>
      <c r="J242" s="47">
        <v>43.45</v>
      </c>
      <c r="K242" s="47">
        <f t="shared" si="36"/>
        <v>82264.75</v>
      </c>
      <c r="L242" s="47">
        <v>16.990100000000002</v>
      </c>
      <c r="M242" s="48">
        <f t="shared" si="31"/>
        <v>34610.699999999997</v>
      </c>
      <c r="N242" s="47">
        <v>1</v>
      </c>
      <c r="O242" s="47">
        <f t="shared" si="32"/>
        <v>740.87</v>
      </c>
      <c r="P242" s="47">
        <v>1</v>
      </c>
      <c r="Q242" s="48">
        <f t="shared" si="37"/>
        <v>740.87</v>
      </c>
      <c r="R242" s="47">
        <f t="shared" si="33"/>
        <v>489449.87</v>
      </c>
      <c r="S242" s="54">
        <v>188079</v>
      </c>
      <c r="T242" s="50">
        <f t="shared" si="38"/>
        <v>301370.87</v>
      </c>
      <c r="U242" s="50">
        <v>297453</v>
      </c>
      <c r="V242" s="48">
        <f t="shared" si="39"/>
        <v>297453</v>
      </c>
      <c r="W242" s="48">
        <f t="shared" si="40"/>
        <v>598823.87</v>
      </c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52"/>
    </row>
    <row r="243" spans="1:34" s="55" customFormat="1" ht="12.5" x14ac:dyDescent="0.25">
      <c r="A243" s="55">
        <v>561</v>
      </c>
      <c r="B243" s="55" t="s">
        <v>260</v>
      </c>
      <c r="C243" s="55" t="b">
        <f t="shared" si="34"/>
        <v>1</v>
      </c>
      <c r="D243" s="55">
        <v>561</v>
      </c>
      <c r="E243" s="53" t="s">
        <v>260</v>
      </c>
      <c r="F243" s="47">
        <v>0</v>
      </c>
      <c r="G243" s="47">
        <v>0</v>
      </c>
      <c r="H243" s="47">
        <f t="shared" si="35"/>
        <v>0</v>
      </c>
      <c r="I243" s="47">
        <v>0</v>
      </c>
      <c r="J243" s="47">
        <v>0</v>
      </c>
      <c r="K243" s="47">
        <f t="shared" si="36"/>
        <v>0</v>
      </c>
      <c r="L243" s="47">
        <v>0</v>
      </c>
      <c r="M243" s="48">
        <f t="shared" si="31"/>
        <v>0</v>
      </c>
      <c r="N243" s="47">
        <v>0</v>
      </c>
      <c r="O243" s="47">
        <f t="shared" si="32"/>
        <v>0</v>
      </c>
      <c r="P243" s="47">
        <v>0</v>
      </c>
      <c r="Q243" s="48">
        <f t="shared" si="37"/>
        <v>0</v>
      </c>
      <c r="R243" s="47">
        <f t="shared" si="33"/>
        <v>0</v>
      </c>
      <c r="S243" s="54">
        <v>15813</v>
      </c>
      <c r="T243" s="50">
        <f t="shared" si="38"/>
        <v>0</v>
      </c>
      <c r="U243" s="50">
        <v>0</v>
      </c>
      <c r="V243" s="48">
        <f t="shared" si="39"/>
        <v>0</v>
      </c>
      <c r="W243" s="48">
        <f t="shared" si="40"/>
        <v>0</v>
      </c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52"/>
    </row>
    <row r="244" spans="1:34" s="55" customFormat="1" ht="12.5" x14ac:dyDescent="0.25">
      <c r="A244" s="55">
        <v>563</v>
      </c>
      <c r="B244" s="55" t="s">
        <v>261</v>
      </c>
      <c r="C244" s="55" t="b">
        <f t="shared" si="34"/>
        <v>1</v>
      </c>
      <c r="D244" s="55">
        <v>563</v>
      </c>
      <c r="E244" s="53" t="s">
        <v>261</v>
      </c>
      <c r="F244" s="47">
        <v>201.82969999999997</v>
      </c>
      <c r="G244" s="47">
        <v>169.65</v>
      </c>
      <c r="H244" s="47">
        <f t="shared" si="35"/>
        <v>642406.87</v>
      </c>
      <c r="I244" s="47">
        <v>31.9406</v>
      </c>
      <c r="J244" s="47">
        <v>25.55</v>
      </c>
      <c r="K244" s="47">
        <f t="shared" si="36"/>
        <v>48374.33</v>
      </c>
      <c r="L244" s="47">
        <v>36.889000000000003</v>
      </c>
      <c r="M244" s="48">
        <f t="shared" si="31"/>
        <v>75146.95</v>
      </c>
      <c r="N244" s="47">
        <v>3.2556000000000003</v>
      </c>
      <c r="O244" s="47">
        <f t="shared" si="32"/>
        <v>2411.98</v>
      </c>
      <c r="P244" s="47">
        <v>2</v>
      </c>
      <c r="Q244" s="48">
        <f t="shared" si="37"/>
        <v>1481.74</v>
      </c>
      <c r="R244" s="47">
        <f t="shared" si="33"/>
        <v>769821.86999999988</v>
      </c>
      <c r="S244" s="54">
        <v>337126</v>
      </c>
      <c r="T244" s="50">
        <f t="shared" si="38"/>
        <v>432695.86999999988</v>
      </c>
      <c r="U244" s="50">
        <v>242579</v>
      </c>
      <c r="V244" s="48">
        <f t="shared" si="39"/>
        <v>242579</v>
      </c>
      <c r="W244" s="48">
        <f t="shared" si="40"/>
        <v>675274.86999999988</v>
      </c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52"/>
    </row>
    <row r="245" spans="1:34" s="55" customFormat="1" ht="12.5" x14ac:dyDescent="0.25">
      <c r="A245" s="55">
        <v>567</v>
      </c>
      <c r="B245" s="55" t="s">
        <v>262</v>
      </c>
      <c r="C245" s="55" t="b">
        <f t="shared" si="34"/>
        <v>1</v>
      </c>
      <c r="D245" s="55">
        <v>567</v>
      </c>
      <c r="E245" s="53" t="s">
        <v>262</v>
      </c>
      <c r="F245" s="47">
        <v>260.32409999999999</v>
      </c>
      <c r="G245" s="47">
        <v>257</v>
      </c>
      <c r="H245" s="47">
        <f t="shared" si="35"/>
        <v>973171.62</v>
      </c>
      <c r="I245" s="47">
        <v>146.66460000000001</v>
      </c>
      <c r="J245" s="47">
        <v>121.02</v>
      </c>
      <c r="K245" s="47">
        <f t="shared" si="36"/>
        <v>229129.59</v>
      </c>
      <c r="L245" s="47">
        <v>60.4589</v>
      </c>
      <c r="M245" s="48">
        <f t="shared" si="31"/>
        <v>123161.43</v>
      </c>
      <c r="N245" s="47">
        <v>0</v>
      </c>
      <c r="O245" s="47">
        <f t="shared" si="32"/>
        <v>0</v>
      </c>
      <c r="P245" s="47">
        <v>3.4302000000000001</v>
      </c>
      <c r="Q245" s="48">
        <f t="shared" si="37"/>
        <v>2541.33</v>
      </c>
      <c r="R245" s="47">
        <f t="shared" si="33"/>
        <v>1328003.97</v>
      </c>
      <c r="S245" s="54">
        <v>397276</v>
      </c>
      <c r="T245" s="50">
        <f t="shared" si="38"/>
        <v>930727.97</v>
      </c>
      <c r="U245" s="50">
        <v>838190</v>
      </c>
      <c r="V245" s="48">
        <f t="shared" si="39"/>
        <v>838190</v>
      </c>
      <c r="W245" s="48">
        <f t="shared" si="40"/>
        <v>1768917.97</v>
      </c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52"/>
    </row>
    <row r="246" spans="1:34" s="55" customFormat="1" ht="12.5" x14ac:dyDescent="0.25">
      <c r="A246" s="55">
        <v>569</v>
      </c>
      <c r="B246" s="55" t="s">
        <v>263</v>
      </c>
      <c r="C246" s="55" t="b">
        <f t="shared" si="34"/>
        <v>1</v>
      </c>
      <c r="D246" s="55">
        <v>569</v>
      </c>
      <c r="E246" s="53" t="s">
        <v>263</v>
      </c>
      <c r="F246" s="47">
        <v>158.22390000000001</v>
      </c>
      <c r="G246" s="47">
        <v>157</v>
      </c>
      <c r="H246" s="47">
        <f t="shared" si="35"/>
        <v>594505.62</v>
      </c>
      <c r="I246" s="47">
        <v>17.891500000000001</v>
      </c>
      <c r="J246" s="47">
        <v>9.84</v>
      </c>
      <c r="K246" s="47">
        <f t="shared" si="36"/>
        <v>18630.27</v>
      </c>
      <c r="L246" s="47">
        <v>13.456799999999999</v>
      </c>
      <c r="M246" s="48">
        <f t="shared" si="31"/>
        <v>27412.98</v>
      </c>
      <c r="N246" s="47">
        <v>0</v>
      </c>
      <c r="O246" s="47">
        <f t="shared" si="32"/>
        <v>0</v>
      </c>
      <c r="P246" s="47">
        <v>3</v>
      </c>
      <c r="Q246" s="48">
        <f t="shared" si="37"/>
        <v>2222.61</v>
      </c>
      <c r="R246" s="47">
        <f t="shared" si="33"/>
        <v>642771.48</v>
      </c>
      <c r="S246" s="54">
        <v>388920</v>
      </c>
      <c r="T246" s="50">
        <f t="shared" si="38"/>
        <v>253851.47999999998</v>
      </c>
      <c r="U246" s="50">
        <v>81042</v>
      </c>
      <c r="V246" s="48">
        <f t="shared" si="39"/>
        <v>81042</v>
      </c>
      <c r="W246" s="48">
        <f t="shared" si="40"/>
        <v>334893.48</v>
      </c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52"/>
    </row>
    <row r="247" spans="1:34" s="55" customFormat="1" ht="12.5" x14ac:dyDescent="0.25">
      <c r="A247" s="55">
        <v>571</v>
      </c>
      <c r="B247" s="55" t="s">
        <v>264</v>
      </c>
      <c r="C247" s="55" t="b">
        <f t="shared" si="34"/>
        <v>1</v>
      </c>
      <c r="D247" s="55">
        <v>571</v>
      </c>
      <c r="E247" s="53" t="s">
        <v>264</v>
      </c>
      <c r="F247" s="47">
        <v>414.23149999999998</v>
      </c>
      <c r="G247" s="47">
        <v>441</v>
      </c>
      <c r="H247" s="47">
        <f t="shared" si="35"/>
        <v>1669917.06</v>
      </c>
      <c r="I247" s="47">
        <v>120.01049999999999</v>
      </c>
      <c r="J247" s="47">
        <v>121.05</v>
      </c>
      <c r="K247" s="47">
        <f t="shared" si="36"/>
        <v>229186.39</v>
      </c>
      <c r="L247" s="47">
        <v>82.902799999999999</v>
      </c>
      <c r="M247" s="48">
        <f t="shared" si="31"/>
        <v>168882.12</v>
      </c>
      <c r="N247" s="47">
        <v>0</v>
      </c>
      <c r="O247" s="47">
        <f t="shared" si="32"/>
        <v>0</v>
      </c>
      <c r="P247" s="47">
        <v>4.3391000000000002</v>
      </c>
      <c r="Q247" s="48">
        <f t="shared" si="37"/>
        <v>3214.71</v>
      </c>
      <c r="R247" s="47">
        <f t="shared" si="33"/>
        <v>2071200.2800000003</v>
      </c>
      <c r="S247" s="54">
        <v>844092</v>
      </c>
      <c r="T247" s="50">
        <f t="shared" si="38"/>
        <v>1227108.2800000003</v>
      </c>
      <c r="U247" s="50">
        <v>67411</v>
      </c>
      <c r="V247" s="48">
        <f t="shared" si="39"/>
        <v>67411</v>
      </c>
      <c r="W247" s="48">
        <f t="shared" si="40"/>
        <v>1294519.2800000003</v>
      </c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52"/>
    </row>
    <row r="248" spans="1:34" s="55" customFormat="1" ht="12.5" x14ac:dyDescent="0.25">
      <c r="A248" s="55">
        <v>573</v>
      </c>
      <c r="B248" s="55" t="s">
        <v>265</v>
      </c>
      <c r="C248" s="55" t="b">
        <f t="shared" si="34"/>
        <v>1</v>
      </c>
      <c r="D248" s="55">
        <v>573</v>
      </c>
      <c r="E248" s="53" t="s">
        <v>265</v>
      </c>
      <c r="F248" s="47">
        <v>522.91949999999997</v>
      </c>
      <c r="G248" s="47">
        <v>506.27</v>
      </c>
      <c r="H248" s="47">
        <f t="shared" si="35"/>
        <v>1917072.36</v>
      </c>
      <c r="I248" s="47">
        <v>284.59360000000004</v>
      </c>
      <c r="J248" s="47">
        <v>220.49</v>
      </c>
      <c r="K248" s="47">
        <f t="shared" si="36"/>
        <v>417458.13</v>
      </c>
      <c r="L248" s="47">
        <v>135.5421</v>
      </c>
      <c r="M248" s="48">
        <f t="shared" si="31"/>
        <v>276114.17</v>
      </c>
      <c r="N248" s="47">
        <v>2.7334000000000001</v>
      </c>
      <c r="O248" s="47">
        <f t="shared" si="32"/>
        <v>2025.09</v>
      </c>
      <c r="P248" s="47">
        <v>6</v>
      </c>
      <c r="Q248" s="48">
        <f t="shared" si="37"/>
        <v>4445.22</v>
      </c>
      <c r="R248" s="47">
        <f t="shared" si="33"/>
        <v>2617114.9700000002</v>
      </c>
      <c r="S248" s="54">
        <v>504737</v>
      </c>
      <c r="T248" s="50">
        <f t="shared" si="38"/>
        <v>2112377.9700000002</v>
      </c>
      <c r="U248" s="50">
        <v>1854823</v>
      </c>
      <c r="V248" s="48">
        <f t="shared" si="39"/>
        <v>1854823</v>
      </c>
      <c r="W248" s="48">
        <f t="shared" si="40"/>
        <v>3967200.97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52"/>
    </row>
    <row r="249" spans="1:34" s="55" customFormat="1" ht="12.5" x14ac:dyDescent="0.25">
      <c r="A249" s="55">
        <v>575</v>
      </c>
      <c r="B249" s="55" t="s">
        <v>266</v>
      </c>
      <c r="C249" s="55" t="b">
        <f t="shared" si="34"/>
        <v>1</v>
      </c>
      <c r="D249" s="55">
        <v>575</v>
      </c>
      <c r="E249" s="53" t="s">
        <v>266</v>
      </c>
      <c r="F249" s="47">
        <v>2960.5079000000001</v>
      </c>
      <c r="G249" s="47">
        <v>2930</v>
      </c>
      <c r="H249" s="47">
        <f t="shared" si="35"/>
        <v>11094913.800000001</v>
      </c>
      <c r="I249" s="47">
        <v>71.856999999999999</v>
      </c>
      <c r="J249" s="47">
        <v>63.76</v>
      </c>
      <c r="K249" s="47">
        <f t="shared" si="36"/>
        <v>120718.08</v>
      </c>
      <c r="L249" s="47">
        <v>469.15200000000004</v>
      </c>
      <c r="M249" s="48">
        <f t="shared" si="31"/>
        <v>955714.23</v>
      </c>
      <c r="N249" s="47">
        <v>58.837000000000003</v>
      </c>
      <c r="O249" s="47">
        <f t="shared" si="32"/>
        <v>43590.57</v>
      </c>
      <c r="P249" s="47">
        <v>45</v>
      </c>
      <c r="Q249" s="48">
        <f t="shared" si="37"/>
        <v>33339.15</v>
      </c>
      <c r="R249" s="47">
        <f t="shared" si="33"/>
        <v>12248275.830000002</v>
      </c>
      <c r="S249" s="54">
        <v>5637667</v>
      </c>
      <c r="T249" s="50">
        <f t="shared" si="38"/>
        <v>6610608.8300000019</v>
      </c>
      <c r="U249" s="50">
        <v>0</v>
      </c>
      <c r="V249" s="48">
        <f t="shared" si="39"/>
        <v>0</v>
      </c>
      <c r="W249" s="48">
        <f t="shared" si="40"/>
        <v>6610608.8300000019</v>
      </c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52"/>
    </row>
    <row r="250" spans="1:34" s="55" customFormat="1" ht="12.5" x14ac:dyDescent="0.25">
      <c r="A250" s="55">
        <v>579</v>
      </c>
      <c r="B250" s="55" t="s">
        <v>267</v>
      </c>
      <c r="C250" s="55" t="b">
        <f t="shared" si="34"/>
        <v>1</v>
      </c>
      <c r="D250" s="55">
        <v>579</v>
      </c>
      <c r="E250" s="53" t="s">
        <v>267</v>
      </c>
      <c r="F250" s="47">
        <v>17</v>
      </c>
      <c r="G250" s="47">
        <v>13</v>
      </c>
      <c r="H250" s="47">
        <f t="shared" si="35"/>
        <v>49226.58</v>
      </c>
      <c r="I250" s="47">
        <v>10</v>
      </c>
      <c r="J250" s="47">
        <v>2</v>
      </c>
      <c r="K250" s="47">
        <f t="shared" si="36"/>
        <v>3786.64</v>
      </c>
      <c r="L250" s="47">
        <v>3</v>
      </c>
      <c r="M250" s="48">
        <f t="shared" si="31"/>
        <v>6111.33</v>
      </c>
      <c r="N250" s="47">
        <v>0</v>
      </c>
      <c r="O250" s="47">
        <f t="shared" si="32"/>
        <v>0</v>
      </c>
      <c r="P250" s="47">
        <v>0</v>
      </c>
      <c r="Q250" s="48">
        <f t="shared" si="37"/>
        <v>0</v>
      </c>
      <c r="R250" s="47">
        <f t="shared" si="33"/>
        <v>59124.55</v>
      </c>
      <c r="S250" s="54">
        <v>47545</v>
      </c>
      <c r="T250" s="50">
        <f t="shared" si="38"/>
        <v>11579.550000000003</v>
      </c>
      <c r="U250" s="50">
        <v>65534</v>
      </c>
      <c r="V250" s="48">
        <f t="shared" si="39"/>
        <v>65534</v>
      </c>
      <c r="W250" s="48">
        <f t="shared" si="40"/>
        <v>77113.55</v>
      </c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52"/>
    </row>
    <row r="251" spans="1:34" s="55" customFormat="1" ht="12.5" x14ac:dyDescent="0.25">
      <c r="A251" s="55">
        <v>583</v>
      </c>
      <c r="B251" s="55" t="s">
        <v>268</v>
      </c>
      <c r="C251" s="55" t="b">
        <f t="shared" si="34"/>
        <v>1</v>
      </c>
      <c r="D251" s="55">
        <v>583</v>
      </c>
      <c r="E251" s="53" t="s">
        <v>268</v>
      </c>
      <c r="F251" s="47">
        <v>700.74180000000001</v>
      </c>
      <c r="G251" s="47">
        <v>636.77</v>
      </c>
      <c r="H251" s="47">
        <f t="shared" si="35"/>
        <v>2411231.4900000002</v>
      </c>
      <c r="I251" s="47">
        <v>200.99779999999998</v>
      </c>
      <c r="J251" s="47">
        <v>142</v>
      </c>
      <c r="K251" s="47">
        <f t="shared" si="36"/>
        <v>268851.44</v>
      </c>
      <c r="L251" s="47">
        <v>67.341700000000003</v>
      </c>
      <c r="M251" s="48">
        <f t="shared" si="31"/>
        <v>137182.45000000001</v>
      </c>
      <c r="N251" s="47">
        <v>0</v>
      </c>
      <c r="O251" s="47">
        <f t="shared" si="32"/>
        <v>0</v>
      </c>
      <c r="P251" s="47">
        <v>11</v>
      </c>
      <c r="Q251" s="48">
        <f t="shared" si="37"/>
        <v>8149.57</v>
      </c>
      <c r="R251" s="47">
        <f t="shared" si="33"/>
        <v>2825414.95</v>
      </c>
      <c r="S251" s="54">
        <v>4244568</v>
      </c>
      <c r="T251" s="50">
        <f t="shared" si="38"/>
        <v>0</v>
      </c>
      <c r="U251" s="50">
        <v>129926</v>
      </c>
      <c r="V251" s="48">
        <f t="shared" si="39"/>
        <v>0</v>
      </c>
      <c r="W251" s="48">
        <f t="shared" si="40"/>
        <v>0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52"/>
    </row>
    <row r="252" spans="1:34" s="55" customFormat="1" ht="12.5" x14ac:dyDescent="0.25">
      <c r="A252" s="55">
        <v>585</v>
      </c>
      <c r="B252" s="55" t="s">
        <v>269</v>
      </c>
      <c r="C252" s="55" t="b">
        <f t="shared" si="34"/>
        <v>1</v>
      </c>
      <c r="D252" s="55">
        <v>585</v>
      </c>
      <c r="E252" s="53" t="s">
        <v>269</v>
      </c>
      <c r="F252" s="47">
        <v>147.0676</v>
      </c>
      <c r="G252" s="47">
        <v>148</v>
      </c>
      <c r="H252" s="47">
        <f t="shared" si="35"/>
        <v>560425.68000000005</v>
      </c>
      <c r="I252" s="47">
        <v>66.099500000000006</v>
      </c>
      <c r="J252" s="47">
        <v>47.8</v>
      </c>
      <c r="K252" s="47">
        <f t="shared" si="36"/>
        <v>90500.7</v>
      </c>
      <c r="L252" s="47">
        <v>23.574300000000001</v>
      </c>
      <c r="M252" s="48">
        <f t="shared" si="31"/>
        <v>48023.44</v>
      </c>
      <c r="N252" s="47">
        <v>0</v>
      </c>
      <c r="O252" s="47">
        <f t="shared" si="32"/>
        <v>0</v>
      </c>
      <c r="P252" s="47">
        <v>0</v>
      </c>
      <c r="Q252" s="48">
        <f t="shared" si="37"/>
        <v>0</v>
      </c>
      <c r="R252" s="47">
        <f t="shared" si="33"/>
        <v>698949.82000000007</v>
      </c>
      <c r="S252" s="54">
        <v>543448</v>
      </c>
      <c r="T252" s="50">
        <f t="shared" si="38"/>
        <v>155501.82000000007</v>
      </c>
      <c r="U252" s="50">
        <v>103906</v>
      </c>
      <c r="V252" s="48">
        <f t="shared" si="39"/>
        <v>103906</v>
      </c>
      <c r="W252" s="48">
        <f t="shared" si="40"/>
        <v>259407.82000000007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52"/>
    </row>
    <row r="253" spans="1:34" s="11" customFormat="1" ht="13" x14ac:dyDescent="0.3">
      <c r="A253" s="55" t="e">
        <v>#REF!</v>
      </c>
      <c r="B253" s="11" t="e">
        <v>#REF!</v>
      </c>
      <c r="C253" s="11" t="e">
        <f t="shared" si="34"/>
        <v>#REF!</v>
      </c>
      <c r="D253" s="55">
        <v>417</v>
      </c>
      <c r="E253" s="53" t="s">
        <v>270</v>
      </c>
      <c r="F253" s="47">
        <v>119.759</v>
      </c>
      <c r="G253" s="47">
        <v>119.76</v>
      </c>
      <c r="H253" s="47">
        <f t="shared" si="35"/>
        <v>453490.4</v>
      </c>
      <c r="I253" s="47">
        <v>27</v>
      </c>
      <c r="J253" s="47">
        <v>43.39</v>
      </c>
      <c r="K253" s="47">
        <f t="shared" si="36"/>
        <v>82151.149999999994</v>
      </c>
      <c r="L253" s="47">
        <v>18.529800000000002</v>
      </c>
      <c r="M253" s="48">
        <f t="shared" si="31"/>
        <v>37747.24</v>
      </c>
      <c r="N253" s="47">
        <v>0</v>
      </c>
      <c r="O253" s="47">
        <f t="shared" si="32"/>
        <v>0</v>
      </c>
      <c r="P253" s="47">
        <v>0.80389999999999995</v>
      </c>
      <c r="Q253" s="48">
        <f t="shared" si="37"/>
        <v>595.59</v>
      </c>
      <c r="R253" s="47">
        <f t="shared" si="33"/>
        <v>573984.38</v>
      </c>
      <c r="S253" s="54">
        <v>287502</v>
      </c>
      <c r="T253" s="50">
        <f t="shared" si="38"/>
        <v>286482.38</v>
      </c>
      <c r="U253" s="50">
        <v>54251</v>
      </c>
      <c r="V253" s="48">
        <f t="shared" si="39"/>
        <v>54251</v>
      </c>
      <c r="W253" s="48">
        <f t="shared" si="40"/>
        <v>340733.38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52"/>
    </row>
    <row r="254" spans="1:34" ht="12.5" x14ac:dyDescent="0.25">
      <c r="F254" s="53"/>
      <c r="G254" s="53"/>
      <c r="H254" s="60"/>
      <c r="I254" s="61"/>
      <c r="J254" s="61"/>
      <c r="K254" s="54"/>
      <c r="M254" s="54"/>
      <c r="O254" s="54"/>
      <c r="P254" s="4"/>
      <c r="Q254" s="49"/>
      <c r="R254" s="54"/>
      <c r="S254" s="54"/>
      <c r="T254" s="48"/>
      <c r="V254" s="48"/>
      <c r="W254" s="48"/>
      <c r="AA254" s="1"/>
    </row>
    <row r="255" spans="1:34" ht="12.5" x14ac:dyDescent="0.25">
      <c r="F255" s="53"/>
      <c r="G255" s="53"/>
      <c r="H255" s="60"/>
      <c r="I255" s="61"/>
      <c r="J255" s="61"/>
      <c r="K255" s="54"/>
      <c r="M255" s="54"/>
      <c r="O255" s="54"/>
      <c r="P255" s="4"/>
      <c r="Q255" s="49"/>
      <c r="R255" s="54"/>
      <c r="S255" s="54"/>
      <c r="T255" s="48"/>
      <c r="V255" s="48"/>
      <c r="W255" s="48"/>
      <c r="AA255" s="1"/>
    </row>
    <row r="256" spans="1:34" ht="13" x14ac:dyDescent="0.3">
      <c r="D256" s="62" t="s">
        <v>271</v>
      </c>
      <c r="E256" s="53" t="s">
        <v>286</v>
      </c>
      <c r="F256" s="63">
        <v>0</v>
      </c>
      <c r="G256" s="63">
        <v>0</v>
      </c>
      <c r="H256" s="48">
        <f t="shared" ref="H256:H270" si="41">ROUND(F256*H$6,2)</f>
        <v>0</v>
      </c>
      <c r="I256" s="63">
        <v>0</v>
      </c>
      <c r="J256" s="63">
        <v>0</v>
      </c>
      <c r="K256" s="48">
        <f t="shared" ref="K256:K270" si="42">ROUND(I256*$K$6,0)</f>
        <v>0</v>
      </c>
      <c r="L256" s="63">
        <v>0</v>
      </c>
      <c r="M256" s="48">
        <f t="shared" ref="M256:M270" si="43">ROUND(L256*$M$6,0)</f>
        <v>0</v>
      </c>
      <c r="N256" s="63">
        <v>0</v>
      </c>
      <c r="O256" s="48">
        <f t="shared" ref="O256:O270" si="44">ROUND(N256*$O$6,0)</f>
        <v>0</v>
      </c>
      <c r="P256" s="64">
        <v>0</v>
      </c>
      <c r="Q256" s="48">
        <f t="shared" ref="Q256:Q270" si="45">ROUND(P256*$Q$6,0)</f>
        <v>0</v>
      </c>
      <c r="R256" s="47">
        <f t="shared" ref="R256:R270" si="46">H256+K256+M256+O256+Q256</f>
        <v>0</v>
      </c>
      <c r="S256" s="54">
        <v>1652</v>
      </c>
      <c r="T256" s="59">
        <f t="shared" ref="T256:T270" si="47">IF(R256&gt;S256,R256-S256,0)</f>
        <v>0</v>
      </c>
      <c r="U256" s="50">
        <v>61</v>
      </c>
      <c r="V256" s="48">
        <f t="shared" ref="V256:V270" si="48">IF(OR(F256=0,S256&gt;R256),0,ROUND(U256*$V$6,2))</f>
        <v>0</v>
      </c>
      <c r="W256" s="48">
        <f t="shared" ref="W256:W270" si="49">T256+V256</f>
        <v>0</v>
      </c>
      <c r="AA256" s="1"/>
    </row>
    <row r="257" spans="4:27" ht="13" x14ac:dyDescent="0.3">
      <c r="D257" s="62" t="s">
        <v>272</v>
      </c>
      <c r="E257" s="53" t="s">
        <v>287</v>
      </c>
      <c r="F257" s="63">
        <v>0</v>
      </c>
      <c r="G257" s="63">
        <v>0</v>
      </c>
      <c r="H257" s="48">
        <f t="shared" si="41"/>
        <v>0</v>
      </c>
      <c r="I257" s="63">
        <v>0</v>
      </c>
      <c r="J257" s="63">
        <v>0</v>
      </c>
      <c r="K257" s="48">
        <f t="shared" si="42"/>
        <v>0</v>
      </c>
      <c r="L257" s="63">
        <v>0</v>
      </c>
      <c r="M257" s="48">
        <f t="shared" si="43"/>
        <v>0</v>
      </c>
      <c r="N257" s="63">
        <v>0</v>
      </c>
      <c r="O257" s="48">
        <f t="shared" si="44"/>
        <v>0</v>
      </c>
      <c r="P257" s="64">
        <v>0</v>
      </c>
      <c r="Q257" s="48">
        <f t="shared" si="45"/>
        <v>0</v>
      </c>
      <c r="R257" s="47">
        <f t="shared" si="46"/>
        <v>0</v>
      </c>
      <c r="S257" s="54">
        <v>0</v>
      </c>
      <c r="T257" s="59">
        <f t="shared" si="47"/>
        <v>0</v>
      </c>
      <c r="U257" s="50">
        <v>0</v>
      </c>
      <c r="V257" s="48">
        <f t="shared" si="48"/>
        <v>0</v>
      </c>
      <c r="W257" s="48">
        <f t="shared" si="49"/>
        <v>0</v>
      </c>
      <c r="AA257" s="1"/>
    </row>
    <row r="258" spans="4:27" ht="13" x14ac:dyDescent="0.3">
      <c r="D258" s="62" t="s">
        <v>273</v>
      </c>
      <c r="E258" s="53" t="s">
        <v>288</v>
      </c>
      <c r="F258" s="63">
        <v>0</v>
      </c>
      <c r="G258" s="63">
        <v>0</v>
      </c>
      <c r="H258" s="48">
        <f t="shared" si="41"/>
        <v>0</v>
      </c>
      <c r="I258" s="63">
        <v>0</v>
      </c>
      <c r="J258" s="63">
        <v>0</v>
      </c>
      <c r="K258" s="48">
        <f t="shared" si="42"/>
        <v>0</v>
      </c>
      <c r="L258" s="63">
        <v>0</v>
      </c>
      <c r="M258" s="48">
        <f t="shared" si="43"/>
        <v>0</v>
      </c>
      <c r="N258" s="63">
        <v>0</v>
      </c>
      <c r="O258" s="48">
        <f t="shared" si="44"/>
        <v>0</v>
      </c>
      <c r="P258" s="64">
        <v>0</v>
      </c>
      <c r="Q258" s="48">
        <f t="shared" si="45"/>
        <v>0</v>
      </c>
      <c r="R258" s="47">
        <f t="shared" si="46"/>
        <v>0</v>
      </c>
      <c r="S258" s="54">
        <v>0</v>
      </c>
      <c r="T258" s="59">
        <f t="shared" si="47"/>
        <v>0</v>
      </c>
      <c r="U258" s="50">
        <v>7</v>
      </c>
      <c r="V258" s="48">
        <f t="shared" si="48"/>
        <v>0</v>
      </c>
      <c r="W258" s="48">
        <f t="shared" si="49"/>
        <v>0</v>
      </c>
      <c r="AA258" s="1"/>
    </row>
    <row r="259" spans="4:27" ht="13" x14ac:dyDescent="0.3">
      <c r="D259" s="62" t="s">
        <v>274</v>
      </c>
      <c r="E259" s="53" t="s">
        <v>289</v>
      </c>
      <c r="F259" s="63">
        <v>0</v>
      </c>
      <c r="G259" s="63">
        <v>0</v>
      </c>
      <c r="H259" s="48">
        <f t="shared" si="41"/>
        <v>0</v>
      </c>
      <c r="I259" s="63">
        <v>0</v>
      </c>
      <c r="J259" s="63">
        <v>0</v>
      </c>
      <c r="K259" s="48">
        <f t="shared" si="42"/>
        <v>0</v>
      </c>
      <c r="L259" s="63">
        <v>0</v>
      </c>
      <c r="M259" s="48">
        <f t="shared" si="43"/>
        <v>0</v>
      </c>
      <c r="N259" s="63">
        <v>0</v>
      </c>
      <c r="O259" s="48">
        <f t="shared" si="44"/>
        <v>0</v>
      </c>
      <c r="P259" s="64">
        <v>0</v>
      </c>
      <c r="Q259" s="48">
        <f t="shared" si="45"/>
        <v>0</v>
      </c>
      <c r="R259" s="47">
        <f t="shared" si="46"/>
        <v>0</v>
      </c>
      <c r="S259" s="54">
        <v>78</v>
      </c>
      <c r="T259" s="59">
        <f t="shared" si="47"/>
        <v>0</v>
      </c>
      <c r="U259" s="50">
        <v>0</v>
      </c>
      <c r="V259" s="48">
        <f t="shared" si="48"/>
        <v>0</v>
      </c>
      <c r="W259" s="48">
        <f t="shared" si="49"/>
        <v>0</v>
      </c>
      <c r="AA259" s="1"/>
    </row>
    <row r="260" spans="4:27" ht="13" x14ac:dyDescent="0.3">
      <c r="D260" s="62" t="s">
        <v>275</v>
      </c>
      <c r="E260" s="53" t="s">
        <v>290</v>
      </c>
      <c r="F260" s="63">
        <v>0</v>
      </c>
      <c r="G260" s="63">
        <v>0</v>
      </c>
      <c r="H260" s="48">
        <f t="shared" si="41"/>
        <v>0</v>
      </c>
      <c r="I260" s="63">
        <v>0</v>
      </c>
      <c r="J260" s="63">
        <v>0</v>
      </c>
      <c r="K260" s="48">
        <f t="shared" si="42"/>
        <v>0</v>
      </c>
      <c r="L260" s="63">
        <v>0</v>
      </c>
      <c r="M260" s="48">
        <f t="shared" si="43"/>
        <v>0</v>
      </c>
      <c r="N260" s="63">
        <v>0</v>
      </c>
      <c r="O260" s="48">
        <f t="shared" si="44"/>
        <v>0</v>
      </c>
      <c r="P260" s="64">
        <v>0</v>
      </c>
      <c r="Q260" s="48">
        <f t="shared" si="45"/>
        <v>0</v>
      </c>
      <c r="R260" s="47">
        <f t="shared" si="46"/>
        <v>0</v>
      </c>
      <c r="S260" s="54">
        <v>485</v>
      </c>
      <c r="T260" s="59">
        <f t="shared" si="47"/>
        <v>0</v>
      </c>
      <c r="U260" s="50">
        <v>236</v>
      </c>
      <c r="V260" s="48">
        <f t="shared" si="48"/>
        <v>0</v>
      </c>
      <c r="W260" s="48">
        <f t="shared" si="49"/>
        <v>0</v>
      </c>
      <c r="AA260" s="1"/>
    </row>
    <row r="261" spans="4:27" ht="13" x14ac:dyDescent="0.3">
      <c r="D261" s="62" t="s">
        <v>276</v>
      </c>
      <c r="E261" s="53" t="s">
        <v>291</v>
      </c>
      <c r="F261" s="63">
        <v>0</v>
      </c>
      <c r="G261" s="63">
        <v>0</v>
      </c>
      <c r="H261" s="48">
        <f t="shared" si="41"/>
        <v>0</v>
      </c>
      <c r="I261" s="63">
        <v>0</v>
      </c>
      <c r="J261" s="63">
        <v>0</v>
      </c>
      <c r="K261" s="48">
        <f t="shared" si="42"/>
        <v>0</v>
      </c>
      <c r="L261" s="63">
        <v>0</v>
      </c>
      <c r="M261" s="48">
        <f t="shared" si="43"/>
        <v>0</v>
      </c>
      <c r="N261" s="63">
        <v>0</v>
      </c>
      <c r="O261" s="48">
        <f t="shared" si="44"/>
        <v>0</v>
      </c>
      <c r="P261" s="64">
        <v>0</v>
      </c>
      <c r="Q261" s="48">
        <f t="shared" si="45"/>
        <v>0</v>
      </c>
      <c r="R261" s="47">
        <f t="shared" si="46"/>
        <v>0</v>
      </c>
      <c r="S261" s="54">
        <v>0</v>
      </c>
      <c r="T261" s="59">
        <f t="shared" si="47"/>
        <v>0</v>
      </c>
      <c r="U261" s="50">
        <v>0</v>
      </c>
      <c r="V261" s="48">
        <f t="shared" si="48"/>
        <v>0</v>
      </c>
      <c r="W261" s="48">
        <f t="shared" si="49"/>
        <v>0</v>
      </c>
      <c r="AA261" s="1"/>
    </row>
    <row r="262" spans="4:27" ht="13" x14ac:dyDescent="0.3">
      <c r="D262" s="62" t="s">
        <v>277</v>
      </c>
      <c r="E262" s="53" t="s">
        <v>292</v>
      </c>
      <c r="F262" s="63">
        <v>0</v>
      </c>
      <c r="G262" s="63">
        <v>0</v>
      </c>
      <c r="H262" s="48">
        <f t="shared" si="41"/>
        <v>0</v>
      </c>
      <c r="I262" s="63">
        <v>0</v>
      </c>
      <c r="J262" s="63">
        <v>0</v>
      </c>
      <c r="K262" s="48">
        <f t="shared" si="42"/>
        <v>0</v>
      </c>
      <c r="L262" s="63">
        <v>0</v>
      </c>
      <c r="M262" s="48">
        <f t="shared" si="43"/>
        <v>0</v>
      </c>
      <c r="N262" s="63">
        <v>0</v>
      </c>
      <c r="O262" s="48">
        <f t="shared" si="44"/>
        <v>0</v>
      </c>
      <c r="P262" s="64">
        <v>0</v>
      </c>
      <c r="Q262" s="48">
        <f t="shared" si="45"/>
        <v>0</v>
      </c>
      <c r="R262" s="47">
        <f t="shared" si="46"/>
        <v>0</v>
      </c>
      <c r="S262" s="54">
        <v>96</v>
      </c>
      <c r="T262" s="59">
        <f t="shared" si="47"/>
        <v>0</v>
      </c>
      <c r="U262" s="50">
        <v>0</v>
      </c>
      <c r="V262" s="48">
        <f t="shared" si="48"/>
        <v>0</v>
      </c>
      <c r="W262" s="48">
        <f t="shared" si="49"/>
        <v>0</v>
      </c>
      <c r="AA262" s="1"/>
    </row>
    <row r="263" spans="4:27" ht="13" x14ac:dyDescent="0.3">
      <c r="D263" s="62" t="s">
        <v>278</v>
      </c>
      <c r="E263" s="53" t="s">
        <v>293</v>
      </c>
      <c r="F263" s="63">
        <v>0</v>
      </c>
      <c r="G263" s="63">
        <v>0</v>
      </c>
      <c r="H263" s="48">
        <f t="shared" si="41"/>
        <v>0</v>
      </c>
      <c r="I263" s="63">
        <v>0</v>
      </c>
      <c r="J263" s="63">
        <v>0</v>
      </c>
      <c r="K263" s="48">
        <f t="shared" si="42"/>
        <v>0</v>
      </c>
      <c r="L263" s="63">
        <v>0</v>
      </c>
      <c r="M263" s="48">
        <f t="shared" si="43"/>
        <v>0</v>
      </c>
      <c r="N263" s="63">
        <v>0</v>
      </c>
      <c r="O263" s="48">
        <f t="shared" si="44"/>
        <v>0</v>
      </c>
      <c r="P263" s="64">
        <v>0</v>
      </c>
      <c r="Q263" s="48">
        <f t="shared" si="45"/>
        <v>0</v>
      </c>
      <c r="R263" s="47">
        <f t="shared" si="46"/>
        <v>0</v>
      </c>
      <c r="S263" s="54">
        <v>16572</v>
      </c>
      <c r="T263" s="59">
        <f t="shared" si="47"/>
        <v>0</v>
      </c>
      <c r="U263" s="50">
        <v>1283</v>
      </c>
      <c r="V263" s="48">
        <f t="shared" si="48"/>
        <v>0</v>
      </c>
      <c r="W263" s="48">
        <f t="shared" si="49"/>
        <v>0</v>
      </c>
      <c r="AA263" s="1"/>
    </row>
    <row r="264" spans="4:27" ht="13" x14ac:dyDescent="0.3">
      <c r="D264" s="62" t="s">
        <v>279</v>
      </c>
      <c r="E264" s="53" t="s">
        <v>294</v>
      </c>
      <c r="F264" s="63">
        <v>0</v>
      </c>
      <c r="G264" s="63">
        <v>0</v>
      </c>
      <c r="H264" s="48">
        <f t="shared" si="41"/>
        <v>0</v>
      </c>
      <c r="I264" s="63">
        <v>0</v>
      </c>
      <c r="J264" s="63">
        <v>0</v>
      </c>
      <c r="K264" s="48">
        <f t="shared" si="42"/>
        <v>0</v>
      </c>
      <c r="L264" s="63">
        <v>0</v>
      </c>
      <c r="M264" s="48">
        <f t="shared" si="43"/>
        <v>0</v>
      </c>
      <c r="N264" s="63">
        <v>0</v>
      </c>
      <c r="O264" s="48">
        <f t="shared" si="44"/>
        <v>0</v>
      </c>
      <c r="P264" s="64">
        <v>0</v>
      </c>
      <c r="Q264" s="48">
        <f t="shared" si="45"/>
        <v>0</v>
      </c>
      <c r="R264" s="47">
        <f t="shared" si="46"/>
        <v>0</v>
      </c>
      <c r="S264" s="54">
        <v>0</v>
      </c>
      <c r="T264" s="59">
        <f t="shared" si="47"/>
        <v>0</v>
      </c>
      <c r="U264" s="50">
        <v>0</v>
      </c>
      <c r="V264" s="48">
        <f t="shared" si="48"/>
        <v>0</v>
      </c>
      <c r="W264" s="48">
        <f t="shared" si="49"/>
        <v>0</v>
      </c>
      <c r="AA264" s="1"/>
    </row>
    <row r="265" spans="4:27" ht="13" x14ac:dyDescent="0.3">
      <c r="D265" s="62" t="s">
        <v>280</v>
      </c>
      <c r="E265" s="53" t="s">
        <v>295</v>
      </c>
      <c r="F265" s="63">
        <v>0</v>
      </c>
      <c r="G265" s="63">
        <v>0</v>
      </c>
      <c r="H265" s="48">
        <f t="shared" si="41"/>
        <v>0</v>
      </c>
      <c r="I265" s="63">
        <v>0</v>
      </c>
      <c r="J265" s="63">
        <v>0</v>
      </c>
      <c r="K265" s="48">
        <f t="shared" si="42"/>
        <v>0</v>
      </c>
      <c r="L265" s="63">
        <v>0</v>
      </c>
      <c r="M265" s="48">
        <f t="shared" si="43"/>
        <v>0</v>
      </c>
      <c r="N265" s="63">
        <v>0</v>
      </c>
      <c r="O265" s="48">
        <f t="shared" si="44"/>
        <v>0</v>
      </c>
      <c r="P265" s="64">
        <v>0</v>
      </c>
      <c r="Q265" s="48">
        <f t="shared" si="45"/>
        <v>0</v>
      </c>
      <c r="R265" s="47">
        <f t="shared" si="46"/>
        <v>0</v>
      </c>
      <c r="S265" s="54">
        <v>0</v>
      </c>
      <c r="T265" s="59">
        <f t="shared" si="47"/>
        <v>0</v>
      </c>
      <c r="U265" s="50">
        <v>0</v>
      </c>
      <c r="V265" s="48">
        <f t="shared" si="48"/>
        <v>0</v>
      </c>
      <c r="W265" s="48">
        <f t="shared" si="49"/>
        <v>0</v>
      </c>
      <c r="AA265" s="1"/>
    </row>
    <row r="266" spans="4:27" ht="13" x14ac:dyDescent="0.3">
      <c r="D266" s="62" t="s">
        <v>281</v>
      </c>
      <c r="E266" s="53" t="s">
        <v>296</v>
      </c>
      <c r="F266" s="63">
        <v>0</v>
      </c>
      <c r="G266" s="63">
        <v>0</v>
      </c>
      <c r="H266" s="48">
        <f t="shared" si="41"/>
        <v>0</v>
      </c>
      <c r="I266" s="63">
        <v>0</v>
      </c>
      <c r="J266" s="63">
        <v>0</v>
      </c>
      <c r="K266" s="48">
        <f t="shared" si="42"/>
        <v>0</v>
      </c>
      <c r="L266" s="63">
        <v>0</v>
      </c>
      <c r="M266" s="48">
        <f t="shared" si="43"/>
        <v>0</v>
      </c>
      <c r="N266" s="63">
        <v>0</v>
      </c>
      <c r="O266" s="48">
        <f t="shared" si="44"/>
        <v>0</v>
      </c>
      <c r="P266" s="64">
        <v>0</v>
      </c>
      <c r="Q266" s="48">
        <f t="shared" si="45"/>
        <v>0</v>
      </c>
      <c r="R266" s="47">
        <f t="shared" si="46"/>
        <v>0</v>
      </c>
      <c r="S266" s="54">
        <v>249</v>
      </c>
      <c r="T266" s="59">
        <f t="shared" si="47"/>
        <v>0</v>
      </c>
      <c r="U266" s="50">
        <v>0</v>
      </c>
      <c r="V266" s="48">
        <f t="shared" si="48"/>
        <v>0</v>
      </c>
      <c r="W266" s="48">
        <f t="shared" si="49"/>
        <v>0</v>
      </c>
      <c r="AA266" s="1"/>
    </row>
    <row r="267" spans="4:27" ht="13" x14ac:dyDescent="0.3">
      <c r="D267" s="62" t="s">
        <v>282</v>
      </c>
      <c r="E267" s="53" t="s">
        <v>297</v>
      </c>
      <c r="F267" s="63">
        <v>0</v>
      </c>
      <c r="G267" s="63">
        <v>0</v>
      </c>
      <c r="H267" s="48">
        <f t="shared" si="41"/>
        <v>0</v>
      </c>
      <c r="I267" s="63">
        <v>0</v>
      </c>
      <c r="J267" s="63">
        <v>0</v>
      </c>
      <c r="K267" s="48">
        <f t="shared" si="42"/>
        <v>0</v>
      </c>
      <c r="L267" s="63">
        <v>0</v>
      </c>
      <c r="M267" s="48">
        <f t="shared" si="43"/>
        <v>0</v>
      </c>
      <c r="N267" s="63">
        <v>0</v>
      </c>
      <c r="O267" s="48">
        <f t="shared" si="44"/>
        <v>0</v>
      </c>
      <c r="P267" s="64">
        <v>0</v>
      </c>
      <c r="Q267" s="48">
        <f t="shared" si="45"/>
        <v>0</v>
      </c>
      <c r="R267" s="47">
        <f t="shared" si="46"/>
        <v>0</v>
      </c>
      <c r="S267" s="54">
        <v>0</v>
      </c>
      <c r="T267" s="59">
        <f t="shared" si="47"/>
        <v>0</v>
      </c>
      <c r="U267" s="50">
        <v>0</v>
      </c>
      <c r="V267" s="48">
        <f t="shared" si="48"/>
        <v>0</v>
      </c>
      <c r="W267" s="48">
        <f t="shared" si="49"/>
        <v>0</v>
      </c>
      <c r="AA267" s="1"/>
    </row>
    <row r="268" spans="4:27" ht="13" x14ac:dyDescent="0.3">
      <c r="D268" s="62" t="s">
        <v>283</v>
      </c>
      <c r="E268" s="53" t="s">
        <v>298</v>
      </c>
      <c r="F268" s="63">
        <v>0</v>
      </c>
      <c r="G268" s="63">
        <v>0</v>
      </c>
      <c r="H268" s="48">
        <f t="shared" si="41"/>
        <v>0</v>
      </c>
      <c r="I268" s="63">
        <v>0</v>
      </c>
      <c r="J268" s="63">
        <v>0</v>
      </c>
      <c r="K268" s="48">
        <f t="shared" si="42"/>
        <v>0</v>
      </c>
      <c r="L268" s="63">
        <v>0</v>
      </c>
      <c r="M268" s="48">
        <f t="shared" si="43"/>
        <v>0</v>
      </c>
      <c r="N268" s="63">
        <v>0</v>
      </c>
      <c r="O268" s="48">
        <f t="shared" si="44"/>
        <v>0</v>
      </c>
      <c r="P268" s="64">
        <v>0</v>
      </c>
      <c r="Q268" s="48">
        <f t="shared" si="45"/>
        <v>0</v>
      </c>
      <c r="R268" s="47">
        <f t="shared" si="46"/>
        <v>0</v>
      </c>
      <c r="S268" s="54">
        <v>3984</v>
      </c>
      <c r="T268" s="59">
        <f t="shared" si="47"/>
        <v>0</v>
      </c>
      <c r="U268" s="50">
        <v>1605</v>
      </c>
      <c r="V268" s="48">
        <f t="shared" si="48"/>
        <v>0</v>
      </c>
      <c r="W268" s="48">
        <f t="shared" si="49"/>
        <v>0</v>
      </c>
      <c r="AA268" s="1"/>
    </row>
    <row r="269" spans="4:27" ht="13" x14ac:dyDescent="0.3">
      <c r="D269" s="62" t="s">
        <v>284</v>
      </c>
      <c r="E269" s="53" t="s">
        <v>299</v>
      </c>
      <c r="F269" s="63">
        <v>0</v>
      </c>
      <c r="G269" s="63">
        <v>0</v>
      </c>
      <c r="H269" s="48">
        <f t="shared" si="41"/>
        <v>0</v>
      </c>
      <c r="I269" s="63">
        <v>0</v>
      </c>
      <c r="J269" s="63">
        <v>0</v>
      </c>
      <c r="K269" s="48">
        <f t="shared" si="42"/>
        <v>0</v>
      </c>
      <c r="L269" s="63">
        <v>0</v>
      </c>
      <c r="M269" s="48">
        <f t="shared" si="43"/>
        <v>0</v>
      </c>
      <c r="N269" s="63">
        <v>0</v>
      </c>
      <c r="O269" s="48">
        <f t="shared" si="44"/>
        <v>0</v>
      </c>
      <c r="P269" s="64">
        <v>0</v>
      </c>
      <c r="Q269" s="48">
        <f t="shared" si="45"/>
        <v>0</v>
      </c>
      <c r="R269" s="47">
        <f t="shared" si="46"/>
        <v>0</v>
      </c>
      <c r="S269" s="54">
        <v>2796</v>
      </c>
      <c r="T269" s="59">
        <f t="shared" si="47"/>
        <v>0</v>
      </c>
      <c r="U269" s="50">
        <v>0</v>
      </c>
      <c r="V269" s="48">
        <f t="shared" si="48"/>
        <v>0</v>
      </c>
      <c r="W269" s="48">
        <f t="shared" si="49"/>
        <v>0</v>
      </c>
      <c r="AA269" s="1"/>
    </row>
    <row r="270" spans="4:27" ht="13" x14ac:dyDescent="0.3">
      <c r="D270" s="62" t="s">
        <v>285</v>
      </c>
      <c r="E270" s="53" t="s">
        <v>300</v>
      </c>
      <c r="F270" s="63">
        <v>0</v>
      </c>
      <c r="G270" s="63">
        <v>0</v>
      </c>
      <c r="H270" s="48">
        <f t="shared" si="41"/>
        <v>0</v>
      </c>
      <c r="I270" s="63">
        <v>0</v>
      </c>
      <c r="J270" s="63">
        <v>0</v>
      </c>
      <c r="K270" s="48">
        <f t="shared" si="42"/>
        <v>0</v>
      </c>
      <c r="L270" s="63">
        <v>0</v>
      </c>
      <c r="M270" s="48">
        <f t="shared" si="43"/>
        <v>0</v>
      </c>
      <c r="N270" s="63">
        <v>0</v>
      </c>
      <c r="O270" s="48">
        <f t="shared" si="44"/>
        <v>0</v>
      </c>
      <c r="P270" s="64">
        <v>0</v>
      </c>
      <c r="Q270" s="48">
        <f t="shared" si="45"/>
        <v>0</v>
      </c>
      <c r="R270" s="47">
        <f t="shared" si="46"/>
        <v>0</v>
      </c>
      <c r="S270" s="54">
        <v>11988</v>
      </c>
      <c r="T270" s="59">
        <f t="shared" si="47"/>
        <v>0</v>
      </c>
      <c r="U270" s="50">
        <v>1639</v>
      </c>
      <c r="V270" s="48">
        <f t="shared" si="48"/>
        <v>0</v>
      </c>
      <c r="W270" s="48">
        <f t="shared" si="49"/>
        <v>0</v>
      </c>
      <c r="AA270" s="1"/>
    </row>
    <row r="271" spans="4:27" x14ac:dyDescent="0.35">
      <c r="P271" s="65"/>
      <c r="Q271" s="1"/>
      <c r="S271" s="13"/>
      <c r="AA271" s="1"/>
    </row>
    <row r="272" spans="4:27" x14ac:dyDescent="0.35">
      <c r="F272" s="66"/>
      <c r="G272" s="66"/>
      <c r="H272" s="67"/>
      <c r="K272" s="67"/>
      <c r="L272" s="67"/>
      <c r="M272" s="68"/>
      <c r="N272" s="66"/>
      <c r="O272" s="68"/>
      <c r="P272" s="69"/>
      <c r="Q272" s="70"/>
      <c r="R272" s="13"/>
      <c r="AA272" s="1"/>
    </row>
    <row r="273" spans="6:27" x14ac:dyDescent="0.35">
      <c r="P273" s="65"/>
      <c r="U273" s="1">
        <f>COUNTIF(U9:U270,"&gt;0")</f>
        <v>185</v>
      </c>
      <c r="AA273" s="1"/>
    </row>
    <row r="274" spans="6:27" x14ac:dyDescent="0.35">
      <c r="P274" s="65"/>
      <c r="AA274" s="1"/>
    </row>
    <row r="275" spans="6:27" x14ac:dyDescent="0.35">
      <c r="F275" s="72"/>
      <c r="G275" s="72"/>
      <c r="P275" s="65"/>
      <c r="AA275" s="1"/>
    </row>
    <row r="276" spans="6:27" x14ac:dyDescent="0.35">
      <c r="F276" s="72"/>
      <c r="G276" s="72"/>
      <c r="P276" s="65"/>
      <c r="AA276" s="1"/>
    </row>
    <row r="277" spans="6:27" x14ac:dyDescent="0.35">
      <c r="F277" s="72"/>
      <c r="G277" s="72"/>
      <c r="P277" s="65"/>
      <c r="AA277" s="1"/>
    </row>
    <row r="278" spans="6:27" x14ac:dyDescent="0.35">
      <c r="P278" s="65"/>
      <c r="AA278" s="1"/>
    </row>
    <row r="279" spans="6:27" x14ac:dyDescent="0.35">
      <c r="AA279" s="1"/>
    </row>
    <row r="280" spans="6:27" x14ac:dyDescent="0.35">
      <c r="AA280" s="1"/>
    </row>
    <row r="281" spans="6:27" x14ac:dyDescent="0.35">
      <c r="AA281" s="1"/>
    </row>
    <row r="282" spans="6:27" x14ac:dyDescent="0.35">
      <c r="AA282" s="1"/>
    </row>
    <row r="283" spans="6:27" x14ac:dyDescent="0.35">
      <c r="AA283" s="1"/>
    </row>
    <row r="284" spans="6:27" x14ac:dyDescent="0.35">
      <c r="AA284" s="1"/>
    </row>
    <row r="285" spans="6:27" x14ac:dyDescent="0.35">
      <c r="AA285" s="1"/>
    </row>
    <row r="286" spans="6:27" x14ac:dyDescent="0.35">
      <c r="AA286" s="1"/>
    </row>
    <row r="287" spans="6:27" x14ac:dyDescent="0.35">
      <c r="AA287" s="1"/>
    </row>
    <row r="288" spans="6:27" x14ac:dyDescent="0.35">
      <c r="AA288" s="1"/>
    </row>
    <row r="289" spans="27:27" x14ac:dyDescent="0.35">
      <c r="AA289" s="1"/>
    </row>
    <row r="290" spans="27:27" x14ac:dyDescent="0.35">
      <c r="AA290" s="1"/>
    </row>
    <row r="291" spans="27:27" x14ac:dyDescent="0.35">
      <c r="AA291" s="1"/>
    </row>
    <row r="292" spans="27:27" x14ac:dyDescent="0.35">
      <c r="AA292" s="1"/>
    </row>
    <row r="293" spans="27:27" x14ac:dyDescent="0.35">
      <c r="AA293" s="1"/>
    </row>
    <row r="294" spans="27:27" x14ac:dyDescent="0.35">
      <c r="AA294" s="1"/>
    </row>
    <row r="295" spans="27:27" x14ac:dyDescent="0.35">
      <c r="AA295" s="1"/>
    </row>
    <row r="296" spans="27:27" x14ac:dyDescent="0.35">
      <c r="AA296" s="1"/>
    </row>
    <row r="297" spans="27:27" x14ac:dyDescent="0.35">
      <c r="AA297" s="1"/>
    </row>
    <row r="298" spans="27:27" x14ac:dyDescent="0.35">
      <c r="AA298" s="1"/>
    </row>
    <row r="299" spans="27:27" x14ac:dyDescent="0.35">
      <c r="AA299" s="1"/>
    </row>
    <row r="300" spans="27:27" x14ac:dyDescent="0.35">
      <c r="AA300" s="1"/>
    </row>
    <row r="301" spans="27:27" x14ac:dyDescent="0.35">
      <c r="AA301" s="1"/>
    </row>
    <row r="302" spans="27:27" x14ac:dyDescent="0.35">
      <c r="AA302" s="1"/>
    </row>
    <row r="303" spans="27:27" x14ac:dyDescent="0.35">
      <c r="AA303" s="1"/>
    </row>
    <row r="304" spans="27:27" x14ac:dyDescent="0.35">
      <c r="AA304" s="1"/>
    </row>
    <row r="305" spans="27:27" x14ac:dyDescent="0.35">
      <c r="AA305" s="1"/>
    </row>
    <row r="306" spans="27:27" x14ac:dyDescent="0.35">
      <c r="AA306" s="1"/>
    </row>
    <row r="307" spans="27:27" x14ac:dyDescent="0.35">
      <c r="AA307" s="1"/>
    </row>
    <row r="308" spans="27:27" x14ac:dyDescent="0.35">
      <c r="AA308" s="1"/>
    </row>
    <row r="309" spans="27:27" x14ac:dyDescent="0.35">
      <c r="AA309" s="1"/>
    </row>
    <row r="310" spans="27:27" x14ac:dyDescent="0.35">
      <c r="AA310" s="1"/>
    </row>
    <row r="311" spans="27:27" x14ac:dyDescent="0.35">
      <c r="AA311" s="1"/>
    </row>
    <row r="312" spans="27:27" x14ac:dyDescent="0.35">
      <c r="AA312" s="1"/>
    </row>
    <row r="313" spans="27:27" x14ac:dyDescent="0.35">
      <c r="AA313" s="1"/>
    </row>
    <row r="314" spans="27:27" x14ac:dyDescent="0.35">
      <c r="AA314" s="1"/>
    </row>
    <row r="315" spans="27:27" x14ac:dyDescent="0.35">
      <c r="AA315" s="1"/>
    </row>
    <row r="316" spans="27:27" x14ac:dyDescent="0.35">
      <c r="AA316" s="1"/>
    </row>
    <row r="317" spans="27:27" x14ac:dyDescent="0.35">
      <c r="AA317" s="1"/>
    </row>
    <row r="318" spans="27:27" x14ac:dyDescent="0.35">
      <c r="AA318" s="1"/>
    </row>
    <row r="319" spans="27:27" x14ac:dyDescent="0.35">
      <c r="AA319" s="1"/>
    </row>
    <row r="320" spans="27:27" x14ac:dyDescent="0.35">
      <c r="AA320" s="1"/>
    </row>
    <row r="321" spans="27:27" x14ac:dyDescent="0.35">
      <c r="AA321" s="1"/>
    </row>
    <row r="322" spans="27:27" x14ac:dyDescent="0.35">
      <c r="AA322" s="1"/>
    </row>
    <row r="323" spans="27:27" x14ac:dyDescent="0.35">
      <c r="AA323" s="1"/>
    </row>
    <row r="324" spans="27:27" x14ac:dyDescent="0.35">
      <c r="AA324" s="1"/>
    </row>
    <row r="325" spans="27:27" x14ac:dyDescent="0.35">
      <c r="AA325" s="1"/>
    </row>
    <row r="326" spans="27:27" x14ac:dyDescent="0.35">
      <c r="AA326" s="1"/>
    </row>
    <row r="327" spans="27:27" x14ac:dyDescent="0.35">
      <c r="AA327" s="1"/>
    </row>
    <row r="328" spans="27:27" x14ac:dyDescent="0.35">
      <c r="AA328" s="1"/>
    </row>
    <row r="329" spans="27:27" x14ac:dyDescent="0.35">
      <c r="AA329" s="1"/>
    </row>
    <row r="330" spans="27:27" x14ac:dyDescent="0.35">
      <c r="AA330" s="1"/>
    </row>
    <row r="331" spans="27:27" x14ac:dyDescent="0.35">
      <c r="AA331" s="1"/>
    </row>
    <row r="332" spans="27:27" x14ac:dyDescent="0.35">
      <c r="AA332" s="1"/>
    </row>
    <row r="333" spans="27:27" x14ac:dyDescent="0.35">
      <c r="AA333" s="1"/>
    </row>
    <row r="334" spans="27:27" x14ac:dyDescent="0.35">
      <c r="AA334" s="1"/>
    </row>
    <row r="335" spans="27:27" x14ac:dyDescent="0.35">
      <c r="AA335" s="1"/>
    </row>
    <row r="336" spans="27:27" x14ac:dyDescent="0.35">
      <c r="AA336" s="1"/>
    </row>
    <row r="337" spans="27:27" x14ac:dyDescent="0.35">
      <c r="AA337" s="1"/>
    </row>
    <row r="338" spans="27:27" x14ac:dyDescent="0.35">
      <c r="AA338" s="1"/>
    </row>
    <row r="339" spans="27:27" x14ac:dyDescent="0.35">
      <c r="AA339" s="1"/>
    </row>
    <row r="340" spans="27:27" x14ac:dyDescent="0.35">
      <c r="AA340" s="1"/>
    </row>
    <row r="341" spans="27:27" x14ac:dyDescent="0.35">
      <c r="AA341" s="1"/>
    </row>
    <row r="342" spans="27:27" x14ac:dyDescent="0.35">
      <c r="AA342" s="1"/>
    </row>
    <row r="343" spans="27:27" x14ac:dyDescent="0.35">
      <c r="AA343" s="1"/>
    </row>
    <row r="344" spans="27:27" x14ac:dyDescent="0.35">
      <c r="AA344" s="1"/>
    </row>
    <row r="345" spans="27:27" x14ac:dyDescent="0.35">
      <c r="AA345" s="1"/>
    </row>
    <row r="346" spans="27:27" x14ac:dyDescent="0.35">
      <c r="AA346" s="1"/>
    </row>
    <row r="347" spans="27:27" x14ac:dyDescent="0.35">
      <c r="AA347" s="1"/>
    </row>
    <row r="348" spans="27:27" x14ac:dyDescent="0.35">
      <c r="AA348" s="1"/>
    </row>
    <row r="349" spans="27:27" x14ac:dyDescent="0.35">
      <c r="AA349" s="1"/>
    </row>
    <row r="350" spans="27:27" x14ac:dyDescent="0.35">
      <c r="AA350" s="1"/>
    </row>
    <row r="351" spans="27:27" x14ac:dyDescent="0.35">
      <c r="AA351" s="1"/>
    </row>
    <row r="352" spans="27:27" x14ac:dyDescent="0.35">
      <c r="AA352" s="1"/>
    </row>
    <row r="353" spans="27:27" x14ac:dyDescent="0.35">
      <c r="AA353" s="1"/>
    </row>
    <row r="354" spans="27:27" x14ac:dyDescent="0.35">
      <c r="AA354" s="1"/>
    </row>
    <row r="355" spans="27:27" x14ac:dyDescent="0.35">
      <c r="AA355" s="1"/>
    </row>
    <row r="356" spans="27:27" x14ac:dyDescent="0.35">
      <c r="AA356" s="1"/>
    </row>
    <row r="357" spans="27:27" x14ac:dyDescent="0.35">
      <c r="AA357" s="1"/>
    </row>
    <row r="358" spans="27:27" x14ac:dyDescent="0.35">
      <c r="AA358" s="1"/>
    </row>
    <row r="359" spans="27:27" x14ac:dyDescent="0.35">
      <c r="AA359" s="1"/>
    </row>
    <row r="360" spans="27:27" x14ac:dyDescent="0.35">
      <c r="AA360" s="1"/>
    </row>
    <row r="361" spans="27:27" x14ac:dyDescent="0.35">
      <c r="AA361" s="1"/>
    </row>
    <row r="362" spans="27:27" x14ac:dyDescent="0.35">
      <c r="AA362" s="1"/>
    </row>
    <row r="363" spans="27:27" x14ac:dyDescent="0.35">
      <c r="AA363" s="1"/>
    </row>
    <row r="364" spans="27:27" x14ac:dyDescent="0.35">
      <c r="AA364" s="1"/>
    </row>
    <row r="365" spans="27:27" x14ac:dyDescent="0.35">
      <c r="AA365" s="1"/>
    </row>
    <row r="366" spans="27:27" x14ac:dyDescent="0.35">
      <c r="AA366" s="1"/>
    </row>
    <row r="367" spans="27:27" x14ac:dyDescent="0.35">
      <c r="AA367" s="1"/>
    </row>
    <row r="368" spans="27:27" x14ac:dyDescent="0.35">
      <c r="AA368" s="1"/>
    </row>
    <row r="369" spans="27:27" x14ac:dyDescent="0.35">
      <c r="AA369" s="1"/>
    </row>
    <row r="370" spans="27:27" x14ac:dyDescent="0.35">
      <c r="AA370" s="1"/>
    </row>
    <row r="371" spans="27:27" x14ac:dyDescent="0.35">
      <c r="AA371" s="1"/>
    </row>
    <row r="372" spans="27:27" x14ac:dyDescent="0.35">
      <c r="AA372" s="1"/>
    </row>
    <row r="373" spans="27:27" x14ac:dyDescent="0.35">
      <c r="AA373" s="1"/>
    </row>
    <row r="374" spans="27:27" x14ac:dyDescent="0.35">
      <c r="AA374" s="1"/>
    </row>
    <row r="375" spans="27:27" x14ac:dyDescent="0.35">
      <c r="AA375" s="1"/>
    </row>
    <row r="376" spans="27:27" x14ac:dyDescent="0.35">
      <c r="AA376" s="51"/>
    </row>
    <row r="377" spans="27:27" x14ac:dyDescent="0.35">
      <c r="AA377" s="51"/>
    </row>
    <row r="378" spans="27:27" x14ac:dyDescent="0.35">
      <c r="AA378" s="51"/>
    </row>
    <row r="379" spans="27:27" x14ac:dyDescent="0.35">
      <c r="AA379" s="51"/>
    </row>
    <row r="380" spans="27:27" x14ac:dyDescent="0.35">
      <c r="AA380" s="51"/>
    </row>
    <row r="381" spans="27:27" x14ac:dyDescent="0.35">
      <c r="AA381" s="51"/>
    </row>
    <row r="382" spans="27:27" x14ac:dyDescent="0.35">
      <c r="AA382" s="51"/>
    </row>
    <row r="383" spans="27:27" x14ac:dyDescent="0.35">
      <c r="AA383" s="51"/>
    </row>
    <row r="384" spans="27:27" x14ac:dyDescent="0.35">
      <c r="AA384" s="51"/>
    </row>
    <row r="385" spans="27:27" x14ac:dyDescent="0.35">
      <c r="AA385" s="51"/>
    </row>
    <row r="386" spans="27:27" x14ac:dyDescent="0.35">
      <c r="AA386" s="51"/>
    </row>
    <row r="387" spans="27:27" x14ac:dyDescent="0.35">
      <c r="AA387" s="51"/>
    </row>
    <row r="388" spans="27:27" x14ac:dyDescent="0.35">
      <c r="AA388" s="51"/>
    </row>
    <row r="389" spans="27:27" x14ac:dyDescent="0.35">
      <c r="AA389" s="51"/>
    </row>
    <row r="390" spans="27:27" x14ac:dyDescent="0.35">
      <c r="AA390" s="51"/>
    </row>
    <row r="391" spans="27:27" x14ac:dyDescent="0.35">
      <c r="AA391" s="51"/>
    </row>
    <row r="392" spans="27:27" x14ac:dyDescent="0.35">
      <c r="AA392" s="51"/>
    </row>
    <row r="393" spans="27:27" x14ac:dyDescent="0.35">
      <c r="AA393" s="51"/>
    </row>
    <row r="394" spans="27:27" x14ac:dyDescent="0.35">
      <c r="AA394" s="51"/>
    </row>
    <row r="395" spans="27:27" x14ac:dyDescent="0.35">
      <c r="AA395" s="51"/>
    </row>
    <row r="396" spans="27:27" x14ac:dyDescent="0.35">
      <c r="AA396" s="51"/>
    </row>
    <row r="397" spans="27:27" x14ac:dyDescent="0.35">
      <c r="AA397" s="51"/>
    </row>
    <row r="398" spans="27:27" x14ac:dyDescent="0.35">
      <c r="AA398" s="51"/>
    </row>
    <row r="399" spans="27:27" x14ac:dyDescent="0.35">
      <c r="AA399" s="51"/>
    </row>
    <row r="400" spans="27:27" x14ac:dyDescent="0.35">
      <c r="AA400" s="51"/>
    </row>
    <row r="401" spans="27:27" x14ac:dyDescent="0.35">
      <c r="AA401" s="51"/>
    </row>
    <row r="402" spans="27:27" x14ac:dyDescent="0.35">
      <c r="AA402" s="51"/>
    </row>
    <row r="403" spans="27:27" x14ac:dyDescent="0.35">
      <c r="AA403" s="51"/>
    </row>
    <row r="404" spans="27:27" x14ac:dyDescent="0.35">
      <c r="AA404" s="51"/>
    </row>
    <row r="405" spans="27:27" x14ac:dyDescent="0.35">
      <c r="AA405" s="51"/>
    </row>
    <row r="406" spans="27:27" x14ac:dyDescent="0.35">
      <c r="AA406" s="51"/>
    </row>
    <row r="407" spans="27:27" x14ac:dyDescent="0.35">
      <c r="AA407" s="51"/>
    </row>
    <row r="408" spans="27:27" x14ac:dyDescent="0.35">
      <c r="AA408" s="51"/>
    </row>
    <row r="409" spans="27:27" x14ac:dyDescent="0.35">
      <c r="AA409" s="51"/>
    </row>
    <row r="410" spans="27:27" x14ac:dyDescent="0.35">
      <c r="AA410" s="51"/>
    </row>
    <row r="411" spans="27:27" x14ac:dyDescent="0.35">
      <c r="AA411" s="51"/>
    </row>
    <row r="412" spans="27:27" x14ac:dyDescent="0.35">
      <c r="AA412" s="51"/>
    </row>
    <row r="413" spans="27:27" x14ac:dyDescent="0.35">
      <c r="AA413" s="51"/>
    </row>
    <row r="414" spans="27:27" x14ac:dyDescent="0.35">
      <c r="AA414" s="51"/>
    </row>
    <row r="415" spans="27:27" x14ac:dyDescent="0.35">
      <c r="AA415" s="51"/>
    </row>
    <row r="416" spans="27:27" x14ac:dyDescent="0.35">
      <c r="AA416" s="51"/>
    </row>
    <row r="417" spans="27:27" x14ac:dyDescent="0.35">
      <c r="AA417" s="51"/>
    </row>
    <row r="418" spans="27:27" x14ac:dyDescent="0.35">
      <c r="AA418" s="51"/>
    </row>
    <row r="419" spans="27:27" x14ac:dyDescent="0.35">
      <c r="AA419" s="51"/>
    </row>
    <row r="420" spans="27:27" x14ac:dyDescent="0.35">
      <c r="AA420" s="51"/>
    </row>
    <row r="421" spans="27:27" x14ac:dyDescent="0.35">
      <c r="AA421" s="51"/>
    </row>
    <row r="422" spans="27:27" x14ac:dyDescent="0.35">
      <c r="AA422" s="51"/>
    </row>
    <row r="423" spans="27:27" x14ac:dyDescent="0.35">
      <c r="AA423" s="51"/>
    </row>
    <row r="424" spans="27:27" x14ac:dyDescent="0.35">
      <c r="AA424" s="51"/>
    </row>
    <row r="425" spans="27:27" x14ac:dyDescent="0.35">
      <c r="AA425" s="51"/>
    </row>
    <row r="426" spans="27:27" x14ac:dyDescent="0.35">
      <c r="AA426" s="51"/>
    </row>
    <row r="427" spans="27:27" x14ac:dyDescent="0.35">
      <c r="AA427" s="51"/>
    </row>
    <row r="428" spans="27:27" x14ac:dyDescent="0.35">
      <c r="AA428" s="51"/>
    </row>
    <row r="429" spans="27:27" x14ac:dyDescent="0.35">
      <c r="AA429" s="51"/>
    </row>
    <row r="430" spans="27:27" x14ac:dyDescent="0.35">
      <c r="AA430" s="51"/>
    </row>
    <row r="431" spans="27:27" x14ac:dyDescent="0.35">
      <c r="AA431" s="51"/>
    </row>
    <row r="432" spans="27:27" x14ac:dyDescent="0.35">
      <c r="AA432" s="51"/>
    </row>
    <row r="433" spans="27:27" x14ac:dyDescent="0.35">
      <c r="AA433" s="51"/>
    </row>
    <row r="434" spans="27:27" x14ac:dyDescent="0.35">
      <c r="AA434" s="51"/>
    </row>
    <row r="435" spans="27:27" x14ac:dyDescent="0.35">
      <c r="AA435" s="51"/>
    </row>
    <row r="436" spans="27:27" x14ac:dyDescent="0.35">
      <c r="AA436" s="51"/>
    </row>
    <row r="437" spans="27:27" x14ac:dyDescent="0.35">
      <c r="AA437" s="51"/>
    </row>
    <row r="438" spans="27:27" x14ac:dyDescent="0.35">
      <c r="AA438" s="51"/>
    </row>
    <row r="439" spans="27:27" x14ac:dyDescent="0.35">
      <c r="AA439" s="51"/>
    </row>
    <row r="440" spans="27:27" x14ac:dyDescent="0.35">
      <c r="AA440" s="51"/>
    </row>
    <row r="441" spans="27:27" x14ac:dyDescent="0.35">
      <c r="AA441" s="51"/>
    </row>
    <row r="442" spans="27:27" x14ac:dyDescent="0.35">
      <c r="AA442" s="51"/>
    </row>
    <row r="443" spans="27:27" x14ac:dyDescent="0.35">
      <c r="AA443" s="51"/>
    </row>
    <row r="444" spans="27:27" x14ac:dyDescent="0.35">
      <c r="AA444" s="51"/>
    </row>
    <row r="445" spans="27:27" x14ac:dyDescent="0.35">
      <c r="AA445" s="51"/>
    </row>
    <row r="446" spans="27:27" x14ac:dyDescent="0.35">
      <c r="AA446" s="51"/>
    </row>
    <row r="447" spans="27:27" x14ac:dyDescent="0.35">
      <c r="AA447" s="51"/>
    </row>
    <row r="448" spans="27:27" x14ac:dyDescent="0.35">
      <c r="AA448" s="51"/>
    </row>
    <row r="449" spans="27:27" x14ac:dyDescent="0.35">
      <c r="AA449" s="51"/>
    </row>
    <row r="450" spans="27:27" x14ac:dyDescent="0.35">
      <c r="AA450" s="51"/>
    </row>
    <row r="451" spans="27:27" x14ac:dyDescent="0.35">
      <c r="AA451" s="51"/>
    </row>
    <row r="452" spans="27:27" x14ac:dyDescent="0.35">
      <c r="AA452" s="51"/>
    </row>
    <row r="453" spans="27:27" x14ac:dyDescent="0.35">
      <c r="AA453" s="51"/>
    </row>
    <row r="454" spans="27:27" x14ac:dyDescent="0.35">
      <c r="AA454" s="51"/>
    </row>
    <row r="455" spans="27:27" x14ac:dyDescent="0.35">
      <c r="AA455" s="51"/>
    </row>
    <row r="456" spans="27:27" x14ac:dyDescent="0.35">
      <c r="AA456" s="51"/>
    </row>
    <row r="457" spans="27:27" x14ac:dyDescent="0.35">
      <c r="AA457" s="51"/>
    </row>
    <row r="458" spans="27:27" x14ac:dyDescent="0.35">
      <c r="AA458" s="51"/>
    </row>
    <row r="459" spans="27:27" x14ac:dyDescent="0.35">
      <c r="AA459" s="51"/>
    </row>
    <row r="460" spans="27:27" x14ac:dyDescent="0.35">
      <c r="AA460" s="51"/>
    </row>
    <row r="461" spans="27:27" x14ac:dyDescent="0.35">
      <c r="AA461" s="51"/>
    </row>
    <row r="462" spans="27:27" x14ac:dyDescent="0.35">
      <c r="AA462" s="51"/>
    </row>
    <row r="463" spans="27:27" x14ac:dyDescent="0.35">
      <c r="AA463" s="51"/>
    </row>
    <row r="464" spans="27:27" x14ac:dyDescent="0.35">
      <c r="AA464" s="51"/>
    </row>
    <row r="465" spans="27:27" x14ac:dyDescent="0.35">
      <c r="AA465" s="51"/>
    </row>
    <row r="466" spans="27:27" x14ac:dyDescent="0.35">
      <c r="AA466" s="51"/>
    </row>
    <row r="467" spans="27:27" x14ac:dyDescent="0.35">
      <c r="AA467" s="51"/>
    </row>
    <row r="468" spans="27:27" x14ac:dyDescent="0.35">
      <c r="AA468" s="51"/>
    </row>
    <row r="469" spans="27:27" x14ac:dyDescent="0.35">
      <c r="AA469" s="51"/>
    </row>
    <row r="470" spans="27:27" x14ac:dyDescent="0.35">
      <c r="AA470" s="51"/>
    </row>
    <row r="471" spans="27:27" x14ac:dyDescent="0.35">
      <c r="AA471" s="51"/>
    </row>
    <row r="472" spans="27:27" x14ac:dyDescent="0.35">
      <c r="AA472" s="51"/>
    </row>
    <row r="473" spans="27:27" x14ac:dyDescent="0.35">
      <c r="AA473" s="51"/>
    </row>
    <row r="474" spans="27:27" x14ac:dyDescent="0.35">
      <c r="AA474" s="51"/>
    </row>
    <row r="475" spans="27:27" x14ac:dyDescent="0.35">
      <c r="AA475" s="51"/>
    </row>
    <row r="476" spans="27:27" x14ac:dyDescent="0.35">
      <c r="AA476" s="51"/>
    </row>
    <row r="477" spans="27:27" x14ac:dyDescent="0.35">
      <c r="AA477" s="51"/>
    </row>
    <row r="478" spans="27:27" x14ac:dyDescent="0.35">
      <c r="AA478" s="51"/>
    </row>
    <row r="479" spans="27:27" x14ac:dyDescent="0.35">
      <c r="AA479" s="51"/>
    </row>
  </sheetData>
  <mergeCells count="1">
    <mergeCell ref="AD1:AG1"/>
  </mergeCells>
  <pageMargins left="0.63" right="0.26" top="0.68" bottom="0.56999999999999995" header="0.3" footer="0.3"/>
  <pageSetup scale="80" fitToHeight="0" orientation="landscape" r:id="rId1"/>
  <headerFooter>
    <oddHeader xml:space="preserve">&amp;LBased on Est. 2020-21 Base ADM 
&amp;C&amp;11New Hampshire Department of Education
Division of Educaton Analytics and Resources
Office of School Finance
Estimated  FY2022 
Municipal Summary of Adequacy Aid &amp;RNovember 15, 2020
</oddHeader>
    <oddFooter>&amp;C&amp;9page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FY2022 Muni Rpt </vt:lpstr>
      <vt:lpstr>'FY2022 Muni Rpt '!Print_Area</vt:lpstr>
      <vt:lpstr>'FY2022 Muni Rpt 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Ronald</dc:creator>
  <cp:lastModifiedBy>Kincaid, Lori</cp:lastModifiedBy>
  <cp:lastPrinted>2020-11-16T17:33:51Z</cp:lastPrinted>
  <dcterms:created xsi:type="dcterms:W3CDTF">2020-11-13T18:27:37Z</dcterms:created>
  <dcterms:modified xsi:type="dcterms:W3CDTF">2020-11-16T17:38:08Z</dcterms:modified>
</cp:coreProperties>
</file>