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CTA\BCD\Tuition &amp; Transportation (T&amp;T)\FY24 (SY22-23)\"/>
    </mc:Choice>
  </mc:AlternateContent>
  <xr:revisionPtr revIDLastSave="0" documentId="13_ncr:1_{72691E91-1FD9-485C-A3B4-DA14007CC1E3}" xr6:coauthVersionLast="47" xr6:coauthVersionMax="47" xr10:uidLastSave="{00000000-0000-0000-0000-000000000000}"/>
  <bookViews>
    <workbookView xWindow="20370" yWindow="-120" windowWidth="19440" windowHeight="15000" xr2:uid="{3F191424-781D-4917-804D-46439494666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4" i="1" l="1"/>
  <c r="D113" i="1"/>
  <c r="C113" i="1"/>
  <c r="D112" i="1"/>
  <c r="B112" i="1"/>
  <c r="D111" i="1"/>
  <c r="B111" i="1"/>
  <c r="D110" i="1"/>
  <c r="B110" i="1"/>
  <c r="D109" i="1"/>
  <c r="B109" i="1"/>
  <c r="D108" i="1"/>
  <c r="B108" i="1"/>
  <c r="D107" i="1"/>
  <c r="C107" i="1"/>
  <c r="D106" i="1"/>
  <c r="D105" i="1"/>
  <c r="D104" i="1"/>
  <c r="D99" i="1"/>
  <c r="C99" i="1"/>
  <c r="B99" i="1"/>
  <c r="D98" i="1"/>
  <c r="C98" i="1"/>
  <c r="D97" i="1"/>
  <c r="C97" i="1"/>
  <c r="C96" i="1"/>
  <c r="D96" i="1" s="1"/>
  <c r="C95" i="1"/>
  <c r="B95" i="1"/>
  <c r="D95" i="1" s="1"/>
  <c r="C94" i="1"/>
  <c r="D94" i="1" s="1"/>
  <c r="B94" i="1"/>
  <c r="C93" i="1"/>
  <c r="D93" i="1" s="1"/>
  <c r="D92" i="1"/>
  <c r="C92" i="1"/>
  <c r="C91" i="1"/>
  <c r="B91" i="1"/>
  <c r="D91" i="1" s="1"/>
  <c r="C90" i="1"/>
  <c r="B90" i="1"/>
  <c r="D90" i="1" s="1"/>
  <c r="D89" i="1"/>
  <c r="C89" i="1"/>
  <c r="C88" i="1"/>
  <c r="D88" i="1" s="1"/>
  <c r="D87" i="1"/>
  <c r="C87" i="1"/>
  <c r="B87" i="1"/>
  <c r="C86" i="1"/>
  <c r="D86" i="1" s="1"/>
  <c r="C85" i="1"/>
  <c r="B85" i="1"/>
  <c r="D85" i="1" s="1"/>
  <c r="D84" i="1"/>
  <c r="C84" i="1"/>
  <c r="B84" i="1"/>
  <c r="C83" i="1"/>
  <c r="D83" i="1" s="1"/>
  <c r="B83" i="1"/>
  <c r="C82" i="1"/>
  <c r="D82" i="1" s="1"/>
  <c r="D81" i="1"/>
  <c r="C81" i="1"/>
  <c r="C80" i="1"/>
  <c r="D80" i="1" s="1"/>
  <c r="D79" i="1"/>
  <c r="C79" i="1"/>
  <c r="C78" i="1"/>
  <c r="D78" i="1" s="1"/>
  <c r="D77" i="1"/>
  <c r="C77" i="1"/>
  <c r="B77" i="1"/>
  <c r="C76" i="1"/>
  <c r="D76" i="1" s="1"/>
  <c r="B76" i="1"/>
  <c r="C75" i="1"/>
  <c r="D75" i="1" s="1"/>
  <c r="B75" i="1"/>
  <c r="C74" i="1"/>
  <c r="B74" i="1"/>
  <c r="D74" i="1" s="1"/>
  <c r="D73" i="1"/>
  <c r="C73" i="1"/>
  <c r="C72" i="1"/>
  <c r="D72" i="1" s="1"/>
  <c r="D71" i="1"/>
  <c r="C71" i="1"/>
  <c r="C70" i="1"/>
  <c r="D70" i="1" s="1"/>
  <c r="C69" i="1"/>
  <c r="B69" i="1"/>
  <c r="D69" i="1" s="1"/>
  <c r="D68" i="1"/>
  <c r="C68" i="1"/>
  <c r="C67" i="1"/>
  <c r="D67" i="1" s="1"/>
  <c r="C66" i="1"/>
  <c r="D66" i="1" s="1"/>
  <c r="B66" i="1"/>
  <c r="C65" i="1"/>
  <c r="D65" i="1" s="1"/>
  <c r="D64" i="1"/>
  <c r="C64" i="1"/>
  <c r="B64" i="1"/>
  <c r="C63" i="1"/>
  <c r="D63" i="1" s="1"/>
  <c r="C62" i="1"/>
  <c r="D62" i="1" s="1"/>
  <c r="D61" i="1"/>
  <c r="C61" i="1"/>
  <c r="B61" i="1"/>
  <c r="C60" i="1"/>
  <c r="D60" i="1" s="1"/>
  <c r="D59" i="1"/>
  <c r="C59" i="1"/>
  <c r="C58" i="1"/>
  <c r="D58" i="1" s="1"/>
  <c r="B58" i="1"/>
  <c r="C57" i="1"/>
  <c r="B57" i="1"/>
  <c r="D57" i="1" s="1"/>
  <c r="C56" i="1"/>
  <c r="B56" i="1"/>
  <c r="D56" i="1" s="1"/>
  <c r="D55" i="1"/>
  <c r="C55" i="1"/>
  <c r="B55" i="1"/>
  <c r="C54" i="1"/>
  <c r="D54" i="1" s="1"/>
  <c r="C53" i="1"/>
  <c r="B53" i="1"/>
  <c r="D53" i="1" s="1"/>
  <c r="D52" i="1"/>
  <c r="C52" i="1"/>
  <c r="C51" i="1"/>
  <c r="D51" i="1" s="1"/>
  <c r="C50" i="1"/>
  <c r="D50" i="1" s="1"/>
  <c r="C49" i="1"/>
  <c r="B49" i="1"/>
  <c r="D49" i="1" s="1"/>
  <c r="D48" i="1"/>
  <c r="C48" i="1"/>
  <c r="B48" i="1"/>
  <c r="C47" i="1"/>
  <c r="D47" i="1" s="1"/>
  <c r="B47" i="1"/>
  <c r="C46" i="1"/>
  <c r="D46" i="1" s="1"/>
  <c r="B46" i="1"/>
  <c r="C45" i="1"/>
  <c r="B45" i="1"/>
  <c r="D45" i="1" s="1"/>
  <c r="D44" i="1"/>
  <c r="C44" i="1"/>
  <c r="C43" i="1"/>
  <c r="D43" i="1" s="1"/>
  <c r="B43" i="1"/>
  <c r="C42" i="1"/>
  <c r="D42" i="1" s="1"/>
  <c r="C41" i="1"/>
  <c r="D41" i="1" s="1"/>
  <c r="B41" i="1"/>
  <c r="C40" i="1"/>
  <c r="D40" i="1" s="1"/>
  <c r="D39" i="1"/>
  <c r="C39" i="1"/>
  <c r="C38" i="1"/>
  <c r="D38" i="1" s="1"/>
  <c r="C37" i="1"/>
  <c r="B37" i="1"/>
  <c r="D37" i="1" s="1"/>
  <c r="D36" i="1"/>
  <c r="C36" i="1"/>
  <c r="C35" i="1"/>
  <c r="B35" i="1"/>
  <c r="D35" i="1" s="1"/>
  <c r="C34" i="1"/>
  <c r="B34" i="1"/>
  <c r="D34" i="1" s="1"/>
  <c r="D33" i="1"/>
  <c r="C33" i="1"/>
  <c r="B33" i="1"/>
  <c r="C32" i="1"/>
  <c r="D32" i="1" s="1"/>
  <c r="D31" i="1"/>
  <c r="C31" i="1"/>
  <c r="C30" i="1"/>
  <c r="D30" i="1" s="1"/>
  <c r="D29" i="1"/>
  <c r="C29" i="1"/>
  <c r="C28" i="1"/>
  <c r="D28" i="1" s="1"/>
  <c r="C27" i="1"/>
  <c r="B27" i="1"/>
  <c r="D27" i="1" s="1"/>
  <c r="D26" i="1"/>
  <c r="C26" i="1"/>
  <c r="B26" i="1"/>
  <c r="C25" i="1"/>
  <c r="D25" i="1" s="1"/>
  <c r="C24" i="1"/>
  <c r="B24" i="1"/>
  <c r="D24" i="1" s="1"/>
  <c r="D23" i="1"/>
  <c r="C23" i="1"/>
  <c r="B23" i="1"/>
  <c r="C22" i="1"/>
  <c r="B22" i="1"/>
  <c r="D22" i="1" s="1"/>
  <c r="C21" i="1"/>
  <c r="B21" i="1"/>
  <c r="D21" i="1" s="1"/>
  <c r="D20" i="1"/>
  <c r="C20" i="1"/>
  <c r="B20" i="1"/>
  <c r="C19" i="1"/>
  <c r="D19" i="1" s="1"/>
  <c r="B19" i="1"/>
  <c r="C18" i="1"/>
  <c r="D18" i="1" s="1"/>
  <c r="B18" i="1"/>
  <c r="C17" i="1"/>
  <c r="B17" i="1"/>
  <c r="D17" i="1" s="1"/>
  <c r="D16" i="1"/>
  <c r="C16" i="1"/>
  <c r="B15" i="1"/>
  <c r="B10" i="1" s="1"/>
  <c r="D14" i="1"/>
  <c r="C14" i="1"/>
  <c r="B14" i="1"/>
  <c r="C13" i="1"/>
  <c r="D13" i="1" s="1"/>
  <c r="B13" i="1"/>
  <c r="C12" i="1"/>
  <c r="D12" i="1" s="1"/>
  <c r="D11" i="1"/>
  <c r="C11" i="1"/>
  <c r="B11" i="1"/>
  <c r="D10" i="1" l="1"/>
  <c r="D15" i="1"/>
  <c r="C10" i="1"/>
</calcChain>
</file>

<file path=xl/sharedStrings.xml><?xml version="1.0" encoding="utf-8"?>
<sst xmlns="http://schemas.openxmlformats.org/spreadsheetml/2006/main" count="152" uniqueCount="105">
  <si>
    <t xml:space="preserve"> </t>
  </si>
  <si>
    <t>New Hampshire Department of Education</t>
  </si>
  <si>
    <t>Division of Learner Support</t>
  </si>
  <si>
    <t>Bureau of Career Development</t>
  </si>
  <si>
    <t>CTE Tuition and Transportation Distribution</t>
  </si>
  <si>
    <t>FY24 (School Year 2022-2023)</t>
  </si>
  <si>
    <t>DISTRICT NAME</t>
  </si>
  <si>
    <t>TUITION PAYMENT</t>
  </si>
  <si>
    <t>TRANS PAYMENT</t>
  </si>
  <si>
    <t>TOTAL PAYMENT</t>
  </si>
  <si>
    <t>State Total</t>
  </si>
  <si>
    <t>Bath</t>
  </si>
  <si>
    <t>Bedford</t>
  </si>
  <si>
    <t>Belmont (Shaker Regional)</t>
  </si>
  <si>
    <t>Benton</t>
  </si>
  <si>
    <t>Berlin</t>
  </si>
  <si>
    <t>Bow</t>
  </si>
  <si>
    <t>Claremont</t>
  </si>
  <si>
    <t>Clarksville</t>
  </si>
  <si>
    <t>Colebrook</t>
  </si>
  <si>
    <t>Columbia</t>
  </si>
  <si>
    <t>Concord*</t>
  </si>
  <si>
    <t>Contoocook Valley (Con-Val)</t>
  </si>
  <si>
    <t>Dover</t>
  </si>
  <si>
    <t>Dresden</t>
  </si>
  <si>
    <t>Epping</t>
  </si>
  <si>
    <t>Exeter Region Cooperative</t>
  </si>
  <si>
    <t>Fall Mountain Regional</t>
  </si>
  <si>
    <t>Farmington</t>
  </si>
  <si>
    <t>Franklin</t>
  </si>
  <si>
    <t>Gilford</t>
  </si>
  <si>
    <t>Goffstown</t>
  </si>
  <si>
    <t>Gorham Randolph Shelburne Coop</t>
  </si>
  <si>
    <t>Governor Wentworth Regional</t>
  </si>
  <si>
    <t>Hampstead</t>
  </si>
  <si>
    <t>Haverhill Cooperative</t>
  </si>
  <si>
    <t>Hillsboro-Deering Cooperative</t>
  </si>
  <si>
    <t>Hinsdale</t>
  </si>
  <si>
    <t>Hollis-Brookline Cooperative</t>
  </si>
  <si>
    <t>Hooksett</t>
  </si>
  <si>
    <t>Hopkinton</t>
  </si>
  <si>
    <t>Hudson</t>
  </si>
  <si>
    <t>Inter-Lakes Cooperative</t>
  </si>
  <si>
    <t>Jaffrey-Rindge Cooperative</t>
  </si>
  <si>
    <t>John Stark Regional</t>
  </si>
  <si>
    <t>Kearsarge Regional</t>
  </si>
  <si>
    <t>Keene</t>
  </si>
  <si>
    <t>Laconia</t>
  </si>
  <si>
    <t>Lebanon</t>
  </si>
  <si>
    <t>Lempster</t>
  </si>
  <si>
    <t>Lincoln-Woodstock Cooperative</t>
  </si>
  <si>
    <t>Lisbon Regional</t>
  </si>
  <si>
    <t>Litchfield</t>
  </si>
  <si>
    <t>Littleton*</t>
  </si>
  <si>
    <t>Londonderry</t>
  </si>
  <si>
    <t>Lyme</t>
  </si>
  <si>
    <t>Manchester</t>
  </si>
  <si>
    <t>Mascenic Regional</t>
  </si>
  <si>
    <t>Mascoma Valley</t>
  </si>
  <si>
    <t>Merrimack</t>
  </si>
  <si>
    <t>Merrimack Valley</t>
  </si>
  <si>
    <t>Milford</t>
  </si>
  <si>
    <t>Milton</t>
  </si>
  <si>
    <t>Monadnock Regional</t>
  </si>
  <si>
    <t>Monroe Consol Schl</t>
  </si>
  <si>
    <t>Moultonboro</t>
  </si>
  <si>
    <t>Nashua</t>
  </si>
  <si>
    <t>Newfound Area</t>
  </si>
  <si>
    <t>Newmarket</t>
  </si>
  <si>
    <t>Newport</t>
  </si>
  <si>
    <t>Northumberland</t>
  </si>
  <si>
    <t>Oyster River Cooperative</t>
  </si>
  <si>
    <t>Pelham</t>
  </si>
  <si>
    <t>Pembroke</t>
  </si>
  <si>
    <t>Pemi-Baker Regional</t>
  </si>
  <si>
    <t>Piermont</t>
  </si>
  <si>
    <t>Pinkerton Academy</t>
  </si>
  <si>
    <t>Pittsburg</t>
  </si>
  <si>
    <t>Pittsfield</t>
  </si>
  <si>
    <t>Portsmouth</t>
  </si>
  <si>
    <t>Profile</t>
  </si>
  <si>
    <t>Prospect Mountain</t>
  </si>
  <si>
    <t>Raymond</t>
  </si>
  <si>
    <t xml:space="preserve">Rivendell </t>
  </si>
  <si>
    <t>Rochester</t>
  </si>
  <si>
    <t>Salem</t>
  </si>
  <si>
    <t>Sanborn Regional</t>
  </si>
  <si>
    <t>Somersworth</t>
  </si>
  <si>
    <t>Souhegan Cooperative</t>
  </si>
  <si>
    <t>South Hampton</t>
  </si>
  <si>
    <t>Stewartstown</t>
  </si>
  <si>
    <t>Strafford</t>
  </si>
  <si>
    <t>Sunapee</t>
  </si>
  <si>
    <t>Timberlane Regional</t>
  </si>
  <si>
    <t>Warren</t>
  </si>
  <si>
    <t>White Mountains Regional*</t>
  </si>
  <si>
    <t>Wilton-Lyndeboro Cooperative</t>
  </si>
  <si>
    <t>Windham</t>
  </si>
  <si>
    <t>Winnacunnet Cooperative</t>
  </si>
  <si>
    <t>Winnisquam Regional</t>
  </si>
  <si>
    <t>Tuition &amp; Transportation  Alternative Education</t>
  </si>
  <si>
    <t>Interlakes</t>
  </si>
  <si>
    <t>Shaker Regional</t>
  </si>
  <si>
    <t>*Tuition Payment includes tuition differential</t>
  </si>
  <si>
    <t>EQUAL OPPORTUNITY EMPLOYER - EQUAL EDUCATION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</si>
</sst>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28">
    <xf numFmtId="0" fontId="0" fillId="0" borderId="0" xfId="0"/>
    <xf numFmtId="0" fontId="3" fillId="2" borderId="0" xfId="2" applyFont="1" applyFill="1"/>
    <xf numFmtId="0" fontId="4" fillId="2" borderId="0" xfId="2" applyFont="1" applyFill="1"/>
    <xf numFmtId="0" fontId="3" fillId="2" borderId="0" xfId="2" quotePrefix="1" applyFont="1" applyFill="1" applyAlignment="1">
      <alignment horizontal="right"/>
    </xf>
    <xf numFmtId="0" fontId="2" fillId="0" borderId="0" xfId="2"/>
    <xf numFmtId="0" fontId="3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1" fontId="5" fillId="2" borderId="0" xfId="2" applyNumberFormat="1" applyFont="1" applyFill="1"/>
    <xf numFmtId="1" fontId="5" fillId="2" borderId="0" xfId="2" applyNumberFormat="1" applyFont="1" applyFill="1" applyAlignment="1">
      <alignment horizontal="center"/>
    </xf>
    <xf numFmtId="1" fontId="3" fillId="2" borderId="0" xfId="2" applyNumberFormat="1" applyFont="1" applyFill="1"/>
    <xf numFmtId="1" fontId="5" fillId="2" borderId="1" xfId="2" applyNumberFormat="1" applyFont="1" applyFill="1" applyBorder="1" applyAlignment="1">
      <alignment horizontal="left"/>
    </xf>
    <xf numFmtId="43" fontId="5" fillId="2" borderId="1" xfId="1" applyNumberFormat="1" applyFont="1" applyFill="1" applyBorder="1"/>
    <xf numFmtId="42" fontId="3" fillId="2" borderId="0" xfId="2" applyNumberFormat="1" applyFont="1" applyFill="1"/>
    <xf numFmtId="44" fontId="2" fillId="2" borderId="0" xfId="2" applyNumberFormat="1" applyFill="1"/>
    <xf numFmtId="43" fontId="2" fillId="2" borderId="0" xfId="2" applyNumberFormat="1" applyFill="1"/>
    <xf numFmtId="43" fontId="3" fillId="2" borderId="0" xfId="1" applyNumberFormat="1" applyFont="1" applyFill="1"/>
    <xf numFmtId="164" fontId="3" fillId="2" borderId="0" xfId="2" applyNumberFormat="1" applyFont="1" applyFill="1"/>
    <xf numFmtId="4" fontId="2" fillId="2" borderId="0" xfId="3" applyNumberFormat="1" applyFill="1" applyAlignment="1">
      <alignment horizontal="right"/>
    </xf>
    <xf numFmtId="44" fontId="3" fillId="2" borderId="0" xfId="1" applyFont="1" applyFill="1"/>
    <xf numFmtId="2" fontId="3" fillId="2" borderId="0" xfId="2" applyNumberFormat="1" applyFont="1" applyFill="1"/>
    <xf numFmtId="4" fontId="2" fillId="0" borderId="0" xfId="3" applyNumberFormat="1" applyAlignment="1">
      <alignment horizontal="right"/>
    </xf>
    <xf numFmtId="43" fontId="3" fillId="2" borderId="0" xfId="2" applyNumberFormat="1" applyFont="1" applyFill="1"/>
    <xf numFmtId="0" fontId="5" fillId="2" borderId="0" xfId="2" applyFont="1" applyFill="1" applyAlignment="1">
      <alignment horizontal="right"/>
    </xf>
    <xf numFmtId="0" fontId="5" fillId="2" borderId="0" xfId="2" applyFont="1" applyFill="1" applyAlignment="1">
      <alignment horizontal="left"/>
    </xf>
    <xf numFmtId="43" fontId="3" fillId="2" borderId="0" xfId="2" applyNumberFormat="1" applyFont="1" applyFill="1" applyAlignment="1">
      <alignment horizontal="center"/>
    </xf>
    <xf numFmtId="0" fontId="3" fillId="2" borderId="0" xfId="2" applyFont="1" applyFill="1" applyAlignment="1">
      <alignment horizontal="center"/>
    </xf>
    <xf numFmtId="44" fontId="5" fillId="2" borderId="0" xfId="1" applyFont="1" applyFill="1"/>
  </cellXfs>
  <cellStyles count="4">
    <cellStyle name="Currency" xfId="1" builtinId="4"/>
    <cellStyle name="Normal" xfId="0" builtinId="0"/>
    <cellStyle name="Normal 2" xfId="2" xr:uid="{C504FF04-F0AD-4F2E-9081-2E42955F7B1F}"/>
    <cellStyle name="Normal 4" xfId="3" xr:uid="{401ABB2F-7D64-4FC7-BBE1-E4106EA2DC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CTA\BCD\Tuition%20&amp;%20Transportation%20(T&amp;T)\FY24%20(SY22-23)\TT24.xlsx" TargetMode="External"/><Relationship Id="rId1" Type="http://schemas.openxmlformats.org/officeDocument/2006/relationships/externalLinkPath" Target="TT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T entry &amp; transportation"/>
      <sheetName val="ALT-ED"/>
      <sheetName val="T&amp;T Payment Checklist"/>
      <sheetName val="Differential"/>
      <sheetName val="CTE TRANS"/>
      <sheetName val="Payment T&amp;T LAWSON"/>
      <sheetName val="Payment Breakdowns"/>
      <sheetName val="VT Payment Breakdowns"/>
      <sheetName val="FY24 Est. to Fully Fund T&amp;T"/>
      <sheetName val="T&amp;T Report for Website"/>
      <sheetName val="T&amp;T Report for Admin Srvs"/>
      <sheetName val="T&amp;T Payment Summary"/>
      <sheetName val="Tuition Reimb. Rate Ave."/>
    </sheetNames>
    <sheetDataSet>
      <sheetData sheetId="0">
        <row r="263">
          <cell r="P263">
            <v>0</v>
          </cell>
        </row>
        <row r="266">
          <cell r="P266">
            <v>0</v>
          </cell>
        </row>
      </sheetData>
      <sheetData sheetId="1"/>
      <sheetData sheetId="2"/>
      <sheetData sheetId="3"/>
      <sheetData sheetId="4">
        <row r="17">
          <cell r="AN17">
            <v>1112</v>
          </cell>
        </row>
        <row r="30">
          <cell r="AN30">
            <v>1981.7</v>
          </cell>
        </row>
      </sheetData>
      <sheetData sheetId="5">
        <row r="2">
          <cell r="I2">
            <v>4971.72</v>
          </cell>
          <cell r="K2">
            <v>685.44</v>
          </cell>
        </row>
        <row r="3">
          <cell r="K3">
            <v>8572</v>
          </cell>
        </row>
        <row r="4">
          <cell r="I4">
            <v>0</v>
          </cell>
          <cell r="K4">
            <v>9208.4</v>
          </cell>
        </row>
        <row r="5">
          <cell r="I5">
            <v>3314.48</v>
          </cell>
          <cell r="K5">
            <v>440.64</v>
          </cell>
        </row>
        <row r="6">
          <cell r="I6">
            <v>65184.88</v>
          </cell>
        </row>
        <row r="7">
          <cell r="K7">
            <v>16863.599999999999</v>
          </cell>
        </row>
        <row r="8">
          <cell r="I8">
            <v>45850.36</v>
          </cell>
          <cell r="K8">
            <v>4790</v>
          </cell>
        </row>
        <row r="9">
          <cell r="I9">
            <v>3314.48</v>
          </cell>
          <cell r="K9">
            <v>770</v>
          </cell>
        </row>
        <row r="10">
          <cell r="I10">
            <v>23753.72</v>
          </cell>
          <cell r="K10">
            <v>4734</v>
          </cell>
        </row>
        <row r="11">
          <cell r="I11">
            <v>6628.96</v>
          </cell>
          <cell r="K11">
            <v>1793.9</v>
          </cell>
        </row>
        <row r="12">
          <cell r="I12">
            <v>68499.360000000001</v>
          </cell>
          <cell r="K12">
            <v>14036.3</v>
          </cell>
        </row>
        <row r="13">
          <cell r="I13">
            <v>1568300.5</v>
          </cell>
          <cell r="J13">
            <v>183412.1</v>
          </cell>
          <cell r="K13">
            <v>0</v>
          </cell>
        </row>
        <row r="14">
          <cell r="I14">
            <v>454084.75</v>
          </cell>
          <cell r="K14">
            <v>1483.2</v>
          </cell>
        </row>
        <row r="15">
          <cell r="I15">
            <v>35906.92</v>
          </cell>
          <cell r="K15">
            <v>1971.6</v>
          </cell>
        </row>
        <row r="16">
          <cell r="K16">
            <v>15504</v>
          </cell>
        </row>
        <row r="17">
          <cell r="I17">
            <v>975561.83</v>
          </cell>
        </row>
        <row r="18">
          <cell r="I18">
            <v>107168.24</v>
          </cell>
          <cell r="K18">
            <v>33297.599999999999</v>
          </cell>
        </row>
        <row r="19">
          <cell r="K19">
            <v>12407.2</v>
          </cell>
        </row>
        <row r="20">
          <cell r="K20">
            <v>7048.8</v>
          </cell>
        </row>
        <row r="21">
          <cell r="K21">
            <v>9399.2000000000007</v>
          </cell>
        </row>
        <row r="22">
          <cell r="K22">
            <v>29692</v>
          </cell>
        </row>
        <row r="23">
          <cell r="K23">
            <v>4076.8</v>
          </cell>
        </row>
        <row r="24">
          <cell r="I24">
            <v>195001.96</v>
          </cell>
          <cell r="K24">
            <v>0</v>
          </cell>
        </row>
        <row r="25">
          <cell r="I25">
            <v>0</v>
          </cell>
          <cell r="K25">
            <v>59</v>
          </cell>
        </row>
        <row r="26">
          <cell r="I26">
            <v>103853.75999999999</v>
          </cell>
          <cell r="K26">
            <v>13980.8</v>
          </cell>
        </row>
        <row r="27">
          <cell r="K27">
            <v>14131.2</v>
          </cell>
        </row>
        <row r="28">
          <cell r="I28">
            <v>33144.800000000003</v>
          </cell>
          <cell r="K28">
            <v>2574.4</v>
          </cell>
        </row>
        <row r="29">
          <cell r="K29">
            <v>9126.4</v>
          </cell>
        </row>
        <row r="31">
          <cell r="K31">
            <v>8870</v>
          </cell>
        </row>
        <row r="32">
          <cell r="I32">
            <v>561804.36</v>
          </cell>
          <cell r="K32">
            <v>924</v>
          </cell>
        </row>
        <row r="33">
          <cell r="K33">
            <v>13356.2</v>
          </cell>
        </row>
        <row r="34">
          <cell r="I34">
            <v>34802.04</v>
          </cell>
          <cell r="K34">
            <v>8189.6</v>
          </cell>
        </row>
        <row r="35">
          <cell r="K35">
            <v>32643</v>
          </cell>
        </row>
        <row r="36">
          <cell r="I36">
            <v>3314.48</v>
          </cell>
          <cell r="K36">
            <v>25919.5</v>
          </cell>
        </row>
        <row r="37">
          <cell r="I37">
            <v>264605.38</v>
          </cell>
          <cell r="K37">
            <v>6033.6</v>
          </cell>
        </row>
        <row r="38">
          <cell r="I38">
            <v>669524.80000000005</v>
          </cell>
          <cell r="K38">
            <v>276</v>
          </cell>
          <cell r="L38">
            <v>0</v>
          </cell>
        </row>
        <row r="39">
          <cell r="I39">
            <v>147494.35999999999</v>
          </cell>
          <cell r="K39">
            <v>8365.2000000000007</v>
          </cell>
        </row>
        <row r="40">
          <cell r="I40">
            <v>0</v>
          </cell>
          <cell r="K40">
            <v>1119.25</v>
          </cell>
        </row>
        <row r="41">
          <cell r="K41">
            <v>3254.4</v>
          </cell>
        </row>
        <row r="42">
          <cell r="K42">
            <v>5759.6</v>
          </cell>
        </row>
        <row r="43">
          <cell r="K43">
            <v>8024.9</v>
          </cell>
          <cell r="L43">
            <v>0</v>
          </cell>
        </row>
        <row r="44">
          <cell r="I44">
            <v>206050.45</v>
          </cell>
          <cell r="J44">
            <v>35412.19</v>
          </cell>
          <cell r="K44">
            <v>3760.4</v>
          </cell>
        </row>
        <row r="45">
          <cell r="K45">
            <v>21499.4</v>
          </cell>
          <cell r="L45">
            <v>8625</v>
          </cell>
        </row>
        <row r="46">
          <cell r="I46">
            <v>23201.360000000001</v>
          </cell>
          <cell r="K46">
            <v>0</v>
          </cell>
        </row>
        <row r="47">
          <cell r="I47">
            <v>629197.84</v>
          </cell>
          <cell r="K47">
            <v>590.4</v>
          </cell>
        </row>
        <row r="48">
          <cell r="I48">
            <v>60765.52</v>
          </cell>
          <cell r="K48">
            <v>1638</v>
          </cell>
        </row>
        <row r="49">
          <cell r="I49">
            <v>151913.56</v>
          </cell>
          <cell r="K49">
            <v>21783</v>
          </cell>
        </row>
        <row r="50">
          <cell r="K50">
            <v>17408.2</v>
          </cell>
        </row>
        <row r="51">
          <cell r="K51">
            <v>19102.8</v>
          </cell>
        </row>
        <row r="52">
          <cell r="I52">
            <v>63527.64</v>
          </cell>
          <cell r="K52">
            <v>5938</v>
          </cell>
        </row>
        <row r="53">
          <cell r="K53">
            <v>9946.6</v>
          </cell>
        </row>
        <row r="54">
          <cell r="K54">
            <v>6767</v>
          </cell>
        </row>
        <row r="55">
          <cell r="I55">
            <v>9943.44</v>
          </cell>
          <cell r="K55">
            <v>0</v>
          </cell>
        </row>
        <row r="56">
          <cell r="K56">
            <v>4723.2</v>
          </cell>
        </row>
        <row r="57">
          <cell r="I57">
            <v>226489.69</v>
          </cell>
          <cell r="K57">
            <v>1452</v>
          </cell>
          <cell r="L57">
            <v>0</v>
          </cell>
        </row>
        <row r="58">
          <cell r="K58">
            <v>11660.4</v>
          </cell>
        </row>
        <row r="59">
          <cell r="K59">
            <v>17500</v>
          </cell>
        </row>
        <row r="60">
          <cell r="I60">
            <v>101091.48</v>
          </cell>
          <cell r="K60">
            <v>3908</v>
          </cell>
        </row>
        <row r="61">
          <cell r="K61">
            <v>7349.4</v>
          </cell>
        </row>
        <row r="63">
          <cell r="K63">
            <v>7887.6</v>
          </cell>
        </row>
        <row r="64">
          <cell r="K64">
            <v>20188.099999999999</v>
          </cell>
        </row>
        <row r="65">
          <cell r="K65">
            <v>21946.799999999999</v>
          </cell>
        </row>
        <row r="66">
          <cell r="I66">
            <v>0</v>
          </cell>
          <cell r="K66">
            <v>0</v>
          </cell>
        </row>
        <row r="67">
          <cell r="I67">
            <v>9943.44</v>
          </cell>
          <cell r="K67">
            <v>0</v>
          </cell>
        </row>
        <row r="68">
          <cell r="I68">
            <v>228146.61</v>
          </cell>
          <cell r="K68">
            <v>810</v>
          </cell>
          <cell r="L68">
            <v>3314.48</v>
          </cell>
        </row>
        <row r="69">
          <cell r="I69">
            <v>1657.24</v>
          </cell>
          <cell r="K69">
            <v>924.8</v>
          </cell>
        </row>
        <row r="70">
          <cell r="K70">
            <v>13015.2</v>
          </cell>
        </row>
        <row r="71">
          <cell r="K71">
            <v>1194</v>
          </cell>
        </row>
        <row r="72">
          <cell r="K72">
            <v>1647</v>
          </cell>
        </row>
        <row r="73">
          <cell r="K73">
            <v>11154</v>
          </cell>
        </row>
        <row r="74">
          <cell r="K74">
            <v>17406.2</v>
          </cell>
        </row>
        <row r="75">
          <cell r="I75">
            <v>19886.88</v>
          </cell>
          <cell r="K75">
            <v>1789.2</v>
          </cell>
        </row>
        <row r="76">
          <cell r="I76">
            <v>81757.119999999995</v>
          </cell>
          <cell r="K76">
            <v>15504</v>
          </cell>
        </row>
        <row r="78">
          <cell r="I78">
            <v>718690.3</v>
          </cell>
          <cell r="K78">
            <v>8845</v>
          </cell>
        </row>
        <row r="79">
          <cell r="K79">
            <v>18712.2</v>
          </cell>
        </row>
        <row r="80">
          <cell r="I80">
            <v>14362.8</v>
          </cell>
          <cell r="K80">
            <v>5058.8</v>
          </cell>
        </row>
        <row r="81">
          <cell r="K81">
            <v>7127.9</v>
          </cell>
        </row>
        <row r="82">
          <cell r="K82">
            <v>0</v>
          </cell>
        </row>
        <row r="83">
          <cell r="I83">
            <v>3314.48</v>
          </cell>
          <cell r="K83">
            <v>322.2</v>
          </cell>
        </row>
        <row r="84">
          <cell r="I84">
            <v>0</v>
          </cell>
          <cell r="K84">
            <v>0</v>
          </cell>
        </row>
        <row r="85">
          <cell r="K85">
            <v>2373.6</v>
          </cell>
        </row>
        <row r="86">
          <cell r="K86">
            <v>36102.400000000001</v>
          </cell>
        </row>
        <row r="87">
          <cell r="I87">
            <v>9943.44</v>
          </cell>
          <cell r="K87">
            <v>1340.96</v>
          </cell>
        </row>
        <row r="88">
          <cell r="I88">
            <v>39221.4</v>
          </cell>
          <cell r="J88">
            <v>5691.35</v>
          </cell>
          <cell r="K88">
            <v>10021.200000000001</v>
          </cell>
        </row>
        <row r="89">
          <cell r="K89">
            <v>2797.5</v>
          </cell>
        </row>
        <row r="90">
          <cell r="K90">
            <v>21907.9</v>
          </cell>
        </row>
        <row r="91">
          <cell r="K91">
            <v>13756.4</v>
          </cell>
        </row>
        <row r="92">
          <cell r="I92">
            <v>38116.86</v>
          </cell>
          <cell r="K92">
            <v>10902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0C62D-2330-466E-9310-EA4FE8811487}">
  <dimension ref="A1:I123"/>
  <sheetViews>
    <sheetView tabSelected="1" workbookViewId="0">
      <selection activeCell="G7" sqref="G7"/>
    </sheetView>
  </sheetViews>
  <sheetFormatPr defaultRowHeight="14.4" x14ac:dyDescent="0.3"/>
  <cols>
    <col min="1" max="1" width="36" bestFit="1" customWidth="1"/>
    <col min="2" max="2" width="15.88671875" bestFit="1" customWidth="1"/>
    <col min="3" max="3" width="15" bestFit="1" customWidth="1"/>
    <col min="4" max="4" width="14.88671875" bestFit="1" customWidth="1"/>
    <col min="5" max="5" width="9.5546875" bestFit="1" customWidth="1"/>
    <col min="6" max="6" width="14" bestFit="1" customWidth="1"/>
  </cols>
  <sheetData>
    <row r="1" spans="1:9" x14ac:dyDescent="0.3">
      <c r="A1" s="1"/>
      <c r="B1" s="1"/>
      <c r="C1" s="2" t="s">
        <v>0</v>
      </c>
      <c r="D1" s="3" t="s">
        <v>0</v>
      </c>
      <c r="E1" s="1"/>
      <c r="F1" s="4"/>
      <c r="G1" s="4"/>
      <c r="H1" s="4"/>
      <c r="I1" s="4"/>
    </row>
    <row r="2" spans="1:9" x14ac:dyDescent="0.3">
      <c r="A2" s="5" t="s">
        <v>1</v>
      </c>
      <c r="B2" s="5"/>
      <c r="C2" s="5"/>
      <c r="D2" s="5"/>
      <c r="E2" s="1"/>
      <c r="F2" s="4"/>
      <c r="G2" s="4"/>
      <c r="H2" s="4"/>
      <c r="I2" s="4"/>
    </row>
    <row r="3" spans="1:9" x14ac:dyDescent="0.3">
      <c r="A3" s="5" t="s">
        <v>2</v>
      </c>
      <c r="B3" s="5"/>
      <c r="C3" s="5"/>
      <c r="D3" s="5"/>
      <c r="E3" s="1"/>
      <c r="F3" s="4"/>
      <c r="G3" s="4"/>
      <c r="H3" s="4"/>
      <c r="I3" s="4"/>
    </row>
    <row r="4" spans="1:9" x14ac:dyDescent="0.3">
      <c r="A4" s="5" t="s">
        <v>3</v>
      </c>
      <c r="B4" s="5"/>
      <c r="C4" s="5"/>
      <c r="D4" s="5"/>
      <c r="E4" s="1"/>
      <c r="F4" s="4"/>
      <c r="G4" s="4"/>
      <c r="H4" s="4"/>
      <c r="I4" s="4"/>
    </row>
    <row r="5" spans="1:9" x14ac:dyDescent="0.3">
      <c r="A5" s="6"/>
      <c r="B5" s="6"/>
      <c r="C5" s="6"/>
      <c r="D5" s="6"/>
      <c r="E5" s="1"/>
      <c r="F5" s="4"/>
      <c r="G5" s="4"/>
      <c r="H5" s="4"/>
      <c r="I5" s="4"/>
    </row>
    <row r="6" spans="1:9" x14ac:dyDescent="0.3">
      <c r="A6" s="7" t="s">
        <v>4</v>
      </c>
      <c r="B6" s="7"/>
      <c r="C6" s="7"/>
      <c r="D6" s="7"/>
      <c r="E6" s="1"/>
      <c r="F6" s="4"/>
      <c r="G6" s="4"/>
      <c r="H6" s="4"/>
      <c r="I6" s="4"/>
    </row>
    <row r="7" spans="1:9" x14ac:dyDescent="0.3">
      <c r="A7" s="7" t="s">
        <v>5</v>
      </c>
      <c r="B7" s="7"/>
      <c r="C7" s="7"/>
      <c r="D7" s="7"/>
      <c r="E7" s="1"/>
      <c r="F7" s="4"/>
      <c r="G7" s="4"/>
      <c r="H7" s="4"/>
      <c r="I7" s="4"/>
    </row>
    <row r="8" spans="1:9" x14ac:dyDescent="0.3">
      <c r="A8" s="5"/>
      <c r="B8" s="5"/>
      <c r="C8" s="5"/>
      <c r="D8" s="5"/>
      <c r="E8" s="1"/>
      <c r="F8" s="4"/>
      <c r="G8" s="4"/>
      <c r="H8" s="4"/>
      <c r="I8" s="4"/>
    </row>
    <row r="9" spans="1:9" x14ac:dyDescent="0.3">
      <c r="A9" s="8" t="s">
        <v>6</v>
      </c>
      <c r="B9" s="9" t="s">
        <v>7</v>
      </c>
      <c r="C9" s="9" t="s">
        <v>8</v>
      </c>
      <c r="D9" s="9" t="s">
        <v>9</v>
      </c>
      <c r="E9" s="10"/>
      <c r="F9" s="4"/>
      <c r="G9" s="4"/>
      <c r="H9" s="4"/>
      <c r="I9" s="4"/>
    </row>
    <row r="10" spans="1:9" x14ac:dyDescent="0.3">
      <c r="A10" s="11" t="s">
        <v>10</v>
      </c>
      <c r="B10" s="12">
        <f>SUM(B11:B114)</f>
        <v>8249762.8100000033</v>
      </c>
      <c r="C10" s="12">
        <f>SUM(C11:C114)</f>
        <v>750237.19</v>
      </c>
      <c r="D10" s="12">
        <f>SUM(D11:D114)</f>
        <v>9000000.0000000019</v>
      </c>
      <c r="E10" s="13"/>
      <c r="F10" s="14" t="s">
        <v>0</v>
      </c>
      <c r="G10" s="4"/>
      <c r="H10" s="15"/>
      <c r="I10" s="4"/>
    </row>
    <row r="11" spans="1:9" x14ac:dyDescent="0.3">
      <c r="A11" s="10" t="s">
        <v>11</v>
      </c>
      <c r="B11" s="16">
        <f>'[1]Payment T&amp;T LAWSON'!I2</f>
        <v>4971.72</v>
      </c>
      <c r="C11" s="16">
        <f>'[1]Payment T&amp;T LAWSON'!K2</f>
        <v>685.44</v>
      </c>
      <c r="D11" s="16">
        <f>B11+C11</f>
        <v>5657.16</v>
      </c>
      <c r="E11" s="17"/>
      <c r="F11" s="14" t="s">
        <v>0</v>
      </c>
      <c r="G11" s="14"/>
      <c r="H11" s="18"/>
      <c r="I11" s="14"/>
    </row>
    <row r="12" spans="1:9" x14ac:dyDescent="0.3">
      <c r="A12" s="10" t="s">
        <v>12</v>
      </c>
      <c r="B12" s="16">
        <v>0</v>
      </c>
      <c r="C12" s="16">
        <f>'[1]Payment T&amp;T LAWSON'!K3</f>
        <v>8572</v>
      </c>
      <c r="D12" s="16">
        <f>B12+C12</f>
        <v>8572</v>
      </c>
      <c r="E12" s="17"/>
      <c r="F12" s="14"/>
      <c r="G12" s="19"/>
      <c r="H12" s="18"/>
      <c r="I12" s="14"/>
    </row>
    <row r="13" spans="1:9" x14ac:dyDescent="0.3">
      <c r="A13" s="10" t="s">
        <v>13</v>
      </c>
      <c r="B13" s="16">
        <f>'[1]Payment T&amp;T LAWSON'!I4</f>
        <v>0</v>
      </c>
      <c r="C13" s="16">
        <f>'[1]Payment T&amp;T LAWSON'!K4</f>
        <v>9208.4</v>
      </c>
      <c r="D13" s="16">
        <f>B13+C13</f>
        <v>9208.4</v>
      </c>
      <c r="E13" s="17"/>
      <c r="F13" s="14"/>
      <c r="G13" s="19"/>
      <c r="H13" s="18"/>
      <c r="I13" s="14"/>
    </row>
    <row r="14" spans="1:9" x14ac:dyDescent="0.3">
      <c r="A14" s="10" t="s">
        <v>14</v>
      </c>
      <c r="B14" s="16">
        <f>'[1]Payment T&amp;T LAWSON'!I5</f>
        <v>3314.48</v>
      </c>
      <c r="C14" s="16">
        <f>'[1]Payment T&amp;T LAWSON'!K5</f>
        <v>440.64</v>
      </c>
      <c r="D14" s="16">
        <f t="shared" ref="D14:D84" si="0">B14+C14</f>
        <v>3755.12</v>
      </c>
      <c r="E14" s="17"/>
      <c r="F14" s="14"/>
      <c r="G14" s="19"/>
      <c r="H14" s="18"/>
      <c r="I14" s="14"/>
    </row>
    <row r="15" spans="1:9" x14ac:dyDescent="0.3">
      <c r="A15" s="10" t="s">
        <v>15</v>
      </c>
      <c r="B15" s="16">
        <f>'[1]Payment T&amp;T LAWSON'!I6</f>
        <v>65184.88</v>
      </c>
      <c r="C15" s="16">
        <v>0</v>
      </c>
      <c r="D15" s="16">
        <f t="shared" si="0"/>
        <v>65184.88</v>
      </c>
      <c r="E15" s="17"/>
      <c r="F15" s="14"/>
      <c r="G15" s="14"/>
      <c r="H15" s="18"/>
      <c r="I15" s="14"/>
    </row>
    <row r="16" spans="1:9" x14ac:dyDescent="0.3">
      <c r="A16" s="10" t="s">
        <v>16</v>
      </c>
      <c r="B16" s="16">
        <v>0</v>
      </c>
      <c r="C16" s="16">
        <f>'[1]Payment T&amp;T LAWSON'!K7</f>
        <v>16863.599999999999</v>
      </c>
      <c r="D16" s="16">
        <f t="shared" si="0"/>
        <v>16863.599999999999</v>
      </c>
      <c r="E16" s="17"/>
      <c r="F16" s="14"/>
      <c r="G16" s="14"/>
      <c r="H16" s="18"/>
      <c r="I16" s="14"/>
    </row>
    <row r="17" spans="1:9" x14ac:dyDescent="0.3">
      <c r="A17" s="10" t="s">
        <v>17</v>
      </c>
      <c r="B17" s="16">
        <f>'[1]Payment T&amp;T LAWSON'!I8</f>
        <v>45850.36</v>
      </c>
      <c r="C17" s="16">
        <f>'[1]Payment T&amp;T LAWSON'!K8</f>
        <v>4790</v>
      </c>
      <c r="D17" s="16">
        <f t="shared" si="0"/>
        <v>50640.36</v>
      </c>
      <c r="E17" s="17"/>
      <c r="F17" s="14"/>
      <c r="G17" s="14"/>
      <c r="H17" s="18"/>
      <c r="I17" s="14"/>
    </row>
    <row r="18" spans="1:9" x14ac:dyDescent="0.3">
      <c r="A18" s="10" t="s">
        <v>18</v>
      </c>
      <c r="B18" s="16">
        <f>'[1]Payment T&amp;T LAWSON'!I9</f>
        <v>3314.48</v>
      </c>
      <c r="C18" s="16">
        <f>'[1]Payment T&amp;T LAWSON'!K9</f>
        <v>770</v>
      </c>
      <c r="D18" s="16">
        <f t="shared" si="0"/>
        <v>4084.48</v>
      </c>
      <c r="E18" s="17"/>
      <c r="F18" s="14"/>
      <c r="G18" s="14"/>
      <c r="H18" s="18"/>
      <c r="I18" s="14"/>
    </row>
    <row r="19" spans="1:9" x14ac:dyDescent="0.3">
      <c r="A19" s="10" t="s">
        <v>19</v>
      </c>
      <c r="B19" s="16">
        <f>'[1]Payment T&amp;T LAWSON'!I10</f>
        <v>23753.72</v>
      </c>
      <c r="C19" s="16">
        <f>'[1]Payment T&amp;T LAWSON'!K10</f>
        <v>4734</v>
      </c>
      <c r="D19" s="16">
        <f t="shared" si="0"/>
        <v>28487.72</v>
      </c>
      <c r="E19" s="17"/>
      <c r="F19" s="14"/>
      <c r="G19" s="14"/>
      <c r="H19" s="18"/>
      <c r="I19" s="14"/>
    </row>
    <row r="20" spans="1:9" x14ac:dyDescent="0.3">
      <c r="A20" s="10" t="s">
        <v>20</v>
      </c>
      <c r="B20" s="16">
        <f>'[1]Payment T&amp;T LAWSON'!I11</f>
        <v>6628.96</v>
      </c>
      <c r="C20" s="16">
        <f>'[1]Payment T&amp;T LAWSON'!K11</f>
        <v>1793.9</v>
      </c>
      <c r="D20" s="16">
        <f t="shared" si="0"/>
        <v>8422.86</v>
      </c>
      <c r="E20" s="17"/>
      <c r="F20" s="14"/>
      <c r="G20" s="14"/>
      <c r="H20" s="18"/>
      <c r="I20" s="14"/>
    </row>
    <row r="21" spans="1:9" x14ac:dyDescent="0.3">
      <c r="A21" s="10" t="s">
        <v>21</v>
      </c>
      <c r="B21" s="16">
        <f>'[1]Payment T&amp;T LAWSON'!I13+'[1]Payment T&amp;T LAWSON'!J13</f>
        <v>1751712.6</v>
      </c>
      <c r="C21" s="16">
        <f>'[1]Payment T&amp;T LAWSON'!K13</f>
        <v>0</v>
      </c>
      <c r="D21" s="16">
        <f t="shared" si="0"/>
        <v>1751712.6</v>
      </c>
      <c r="E21" s="17"/>
      <c r="F21" s="14"/>
      <c r="G21" s="14"/>
      <c r="H21" s="18"/>
      <c r="I21" s="14"/>
    </row>
    <row r="22" spans="1:9" x14ac:dyDescent="0.3">
      <c r="A22" s="10" t="s">
        <v>22</v>
      </c>
      <c r="B22" s="16">
        <f>'[1]Payment T&amp;T LAWSON'!I12</f>
        <v>68499.360000000001</v>
      </c>
      <c r="C22" s="16">
        <f>'[1]Payment T&amp;T LAWSON'!K12</f>
        <v>14036.3</v>
      </c>
      <c r="D22" s="16">
        <f t="shared" si="0"/>
        <v>82535.66</v>
      </c>
      <c r="E22" s="20"/>
      <c r="F22" s="14"/>
      <c r="G22" s="14"/>
      <c r="H22" s="18"/>
      <c r="I22" s="14"/>
    </row>
    <row r="23" spans="1:9" x14ac:dyDescent="0.3">
      <c r="A23" s="10" t="s">
        <v>23</v>
      </c>
      <c r="B23" s="16">
        <f>'[1]Payment T&amp;T LAWSON'!I14</f>
        <v>454084.75</v>
      </c>
      <c r="C23" s="16">
        <f>'[1]Payment T&amp;T LAWSON'!K14</f>
        <v>1483.2</v>
      </c>
      <c r="D23" s="16">
        <f t="shared" si="0"/>
        <v>455567.95</v>
      </c>
      <c r="E23" s="17"/>
      <c r="F23" s="14"/>
      <c r="G23" s="14"/>
      <c r="H23" s="18"/>
      <c r="I23" s="14"/>
    </row>
    <row r="24" spans="1:9" x14ac:dyDescent="0.3">
      <c r="A24" s="10" t="s">
        <v>24</v>
      </c>
      <c r="B24" s="16">
        <f>'[1]Payment T&amp;T LAWSON'!I15</f>
        <v>35906.92</v>
      </c>
      <c r="C24" s="16">
        <f>'[1]Payment T&amp;T LAWSON'!K15</f>
        <v>1971.6</v>
      </c>
      <c r="D24" s="16">
        <f t="shared" si="0"/>
        <v>37878.519999999997</v>
      </c>
      <c r="E24" s="17"/>
      <c r="F24" s="14"/>
      <c r="G24" s="14"/>
      <c r="H24" s="18"/>
      <c r="I24" s="14"/>
    </row>
    <row r="25" spans="1:9" x14ac:dyDescent="0.3">
      <c r="A25" s="10" t="s">
        <v>25</v>
      </c>
      <c r="B25" s="16">
        <v>0</v>
      </c>
      <c r="C25" s="16">
        <f>'[1]Payment T&amp;T LAWSON'!K16</f>
        <v>15504</v>
      </c>
      <c r="D25" s="16">
        <f t="shared" si="0"/>
        <v>15504</v>
      </c>
      <c r="E25" s="17"/>
      <c r="F25" s="14"/>
      <c r="G25" s="14"/>
      <c r="H25" s="18"/>
      <c r="I25" s="14"/>
    </row>
    <row r="26" spans="1:9" x14ac:dyDescent="0.3">
      <c r="A26" s="10" t="s">
        <v>26</v>
      </c>
      <c r="B26" s="16">
        <f>'[1]Payment T&amp;T LAWSON'!I17</f>
        <v>975561.83</v>
      </c>
      <c r="C26" s="16">
        <f>'[1]CTE TRANS'!AN17</f>
        <v>1112</v>
      </c>
      <c r="D26" s="16">
        <f t="shared" si="0"/>
        <v>976673.83</v>
      </c>
      <c r="E26" s="17"/>
      <c r="F26" s="14"/>
      <c r="G26" s="14"/>
      <c r="H26" s="18"/>
      <c r="I26" s="14"/>
    </row>
    <row r="27" spans="1:9" x14ac:dyDescent="0.3">
      <c r="A27" s="10" t="s">
        <v>27</v>
      </c>
      <c r="B27" s="16">
        <f>'[1]Payment T&amp;T LAWSON'!I18</f>
        <v>107168.24</v>
      </c>
      <c r="C27" s="16">
        <f>'[1]Payment T&amp;T LAWSON'!K18</f>
        <v>33297.599999999999</v>
      </c>
      <c r="D27" s="16">
        <f t="shared" si="0"/>
        <v>140465.84</v>
      </c>
      <c r="E27" s="17"/>
      <c r="F27" s="14"/>
      <c r="G27" s="14"/>
      <c r="H27" s="21"/>
      <c r="I27" s="14"/>
    </row>
    <row r="28" spans="1:9" x14ac:dyDescent="0.3">
      <c r="A28" s="10" t="s">
        <v>28</v>
      </c>
      <c r="B28" s="16">
        <v>0</v>
      </c>
      <c r="C28" s="16">
        <f>'[1]Payment T&amp;T LAWSON'!K19</f>
        <v>12407.2</v>
      </c>
      <c r="D28" s="16">
        <f t="shared" si="0"/>
        <v>12407.2</v>
      </c>
      <c r="E28" s="17"/>
      <c r="F28" s="14"/>
      <c r="G28" s="14"/>
      <c r="H28" s="18"/>
      <c r="I28" s="14"/>
    </row>
    <row r="29" spans="1:9" x14ac:dyDescent="0.3">
      <c r="A29" s="10" t="s">
        <v>29</v>
      </c>
      <c r="B29" s="16">
        <v>0</v>
      </c>
      <c r="C29" s="16">
        <f>'[1]Payment T&amp;T LAWSON'!K20</f>
        <v>7048.8</v>
      </c>
      <c r="D29" s="16">
        <f t="shared" si="0"/>
        <v>7048.8</v>
      </c>
      <c r="E29" s="17"/>
      <c r="F29" s="14"/>
      <c r="G29" s="14"/>
      <c r="H29" s="18"/>
      <c r="I29" s="14"/>
    </row>
    <row r="30" spans="1:9" x14ac:dyDescent="0.3">
      <c r="A30" s="10" t="s">
        <v>30</v>
      </c>
      <c r="B30" s="16">
        <v>0</v>
      </c>
      <c r="C30" s="16">
        <f>'[1]Payment T&amp;T LAWSON'!K21</f>
        <v>9399.2000000000007</v>
      </c>
      <c r="D30" s="16">
        <f t="shared" si="0"/>
        <v>9399.2000000000007</v>
      </c>
      <c r="E30" s="17"/>
      <c r="F30" s="14"/>
      <c r="G30" s="14"/>
      <c r="H30" s="18"/>
      <c r="I30" s="14"/>
    </row>
    <row r="31" spans="1:9" x14ac:dyDescent="0.3">
      <c r="A31" s="10" t="s">
        <v>31</v>
      </c>
      <c r="B31" s="16">
        <v>0</v>
      </c>
      <c r="C31" s="16">
        <f>'[1]Payment T&amp;T LAWSON'!K22</f>
        <v>29692</v>
      </c>
      <c r="D31" s="16">
        <f t="shared" si="0"/>
        <v>29692</v>
      </c>
      <c r="E31" s="17"/>
      <c r="F31" s="14"/>
      <c r="G31" s="14"/>
      <c r="H31" s="18"/>
      <c r="I31" s="14"/>
    </row>
    <row r="32" spans="1:9" x14ac:dyDescent="0.3">
      <c r="A32" s="10" t="s">
        <v>32</v>
      </c>
      <c r="B32" s="16">
        <v>0</v>
      </c>
      <c r="C32" s="16">
        <f>'[1]Payment T&amp;T LAWSON'!K23</f>
        <v>4076.8</v>
      </c>
      <c r="D32" s="16">
        <f t="shared" si="0"/>
        <v>4076.8</v>
      </c>
      <c r="E32" s="17"/>
      <c r="F32" s="14"/>
      <c r="G32" s="14"/>
      <c r="H32" s="18"/>
      <c r="I32" s="14"/>
    </row>
    <row r="33" spans="1:9" x14ac:dyDescent="0.3">
      <c r="A33" s="10" t="s">
        <v>33</v>
      </c>
      <c r="B33" s="16">
        <f>'[1]Payment T&amp;T LAWSON'!I24</f>
        <v>195001.96</v>
      </c>
      <c r="C33" s="16">
        <f>'[1]Payment T&amp;T LAWSON'!K24</f>
        <v>0</v>
      </c>
      <c r="D33" s="16">
        <f t="shared" si="0"/>
        <v>195001.96</v>
      </c>
      <c r="E33" s="17"/>
      <c r="F33" s="14"/>
      <c r="G33" s="14"/>
      <c r="H33" s="18"/>
      <c r="I33" s="14"/>
    </row>
    <row r="34" spans="1:9" x14ac:dyDescent="0.3">
      <c r="A34" s="10" t="s">
        <v>34</v>
      </c>
      <c r="B34" s="16">
        <f>'[1]Payment T&amp;T LAWSON'!I25</f>
        <v>0</v>
      </c>
      <c r="C34" s="16">
        <f>'[1]Payment T&amp;T LAWSON'!K25</f>
        <v>59</v>
      </c>
      <c r="D34" s="16">
        <f t="shared" si="0"/>
        <v>59</v>
      </c>
      <c r="E34" s="17"/>
      <c r="F34" s="14"/>
      <c r="G34" s="14"/>
      <c r="H34" s="18"/>
      <c r="I34" s="14"/>
    </row>
    <row r="35" spans="1:9" x14ac:dyDescent="0.3">
      <c r="A35" s="10" t="s">
        <v>35</v>
      </c>
      <c r="B35" s="16">
        <f>'[1]Payment T&amp;T LAWSON'!I26</f>
        <v>103853.75999999999</v>
      </c>
      <c r="C35" s="16">
        <f>'[1]Payment T&amp;T LAWSON'!K26</f>
        <v>13980.8</v>
      </c>
      <c r="D35" s="16">
        <f t="shared" si="0"/>
        <v>117834.56</v>
      </c>
      <c r="E35" s="17"/>
      <c r="F35" s="14"/>
      <c r="G35" s="14"/>
      <c r="H35" s="18"/>
      <c r="I35" s="14"/>
    </row>
    <row r="36" spans="1:9" x14ac:dyDescent="0.3">
      <c r="A36" s="10" t="s">
        <v>36</v>
      </c>
      <c r="B36" s="16">
        <v>0</v>
      </c>
      <c r="C36" s="16">
        <f>'[1]Payment T&amp;T LAWSON'!K27</f>
        <v>14131.2</v>
      </c>
      <c r="D36" s="16">
        <f t="shared" si="0"/>
        <v>14131.2</v>
      </c>
      <c r="E36" s="17"/>
      <c r="F36" s="14"/>
      <c r="G36" s="14"/>
      <c r="H36" s="18"/>
      <c r="I36" s="14"/>
    </row>
    <row r="37" spans="1:9" x14ac:dyDescent="0.3">
      <c r="A37" s="10" t="s">
        <v>37</v>
      </c>
      <c r="B37" s="16">
        <f>'[1]Payment T&amp;T LAWSON'!I28</f>
        <v>33144.800000000003</v>
      </c>
      <c r="C37" s="16">
        <f>'[1]Payment T&amp;T LAWSON'!K28</f>
        <v>2574.4</v>
      </c>
      <c r="D37" s="16">
        <f t="shared" si="0"/>
        <v>35719.200000000004</v>
      </c>
      <c r="E37" s="17"/>
      <c r="F37" s="14"/>
      <c r="G37" s="14"/>
      <c r="H37" s="18"/>
      <c r="I37" s="14"/>
    </row>
    <row r="38" spans="1:9" x14ac:dyDescent="0.3">
      <c r="A38" s="10" t="s">
        <v>38</v>
      </c>
      <c r="B38" s="16">
        <v>0</v>
      </c>
      <c r="C38" s="16">
        <f>'[1]Payment T&amp;T LAWSON'!K29</f>
        <v>9126.4</v>
      </c>
      <c r="D38" s="16">
        <f t="shared" si="0"/>
        <v>9126.4</v>
      </c>
      <c r="E38" s="17"/>
      <c r="F38" s="14"/>
      <c r="G38" s="14"/>
      <c r="H38" s="18"/>
      <c r="I38" s="14"/>
    </row>
    <row r="39" spans="1:9" x14ac:dyDescent="0.3">
      <c r="A39" s="10" t="s">
        <v>39</v>
      </c>
      <c r="B39" s="16">
        <v>0</v>
      </c>
      <c r="C39" s="16">
        <f>'[1]CTE TRANS'!AN30</f>
        <v>1981.7</v>
      </c>
      <c r="D39" s="16">
        <f t="shared" si="0"/>
        <v>1981.7</v>
      </c>
      <c r="E39" s="17"/>
      <c r="F39" s="14"/>
      <c r="G39" s="14"/>
      <c r="H39" s="18"/>
      <c r="I39" s="14"/>
    </row>
    <row r="40" spans="1:9" x14ac:dyDescent="0.3">
      <c r="A40" s="10" t="s">
        <v>40</v>
      </c>
      <c r="B40" s="16">
        <v>0</v>
      </c>
      <c r="C40" s="16">
        <f>'[1]Payment T&amp;T LAWSON'!K31</f>
        <v>8870</v>
      </c>
      <c r="D40" s="16">
        <f t="shared" si="0"/>
        <v>8870</v>
      </c>
      <c r="E40" s="17"/>
      <c r="F40" s="14"/>
      <c r="G40" s="14"/>
      <c r="H40" s="18"/>
      <c r="I40" s="14"/>
    </row>
    <row r="41" spans="1:9" x14ac:dyDescent="0.3">
      <c r="A41" s="10" t="s">
        <v>41</v>
      </c>
      <c r="B41" s="16">
        <f>'[1]Payment T&amp;T LAWSON'!I32</f>
        <v>561804.36</v>
      </c>
      <c r="C41" s="16">
        <f>'[1]Payment T&amp;T LAWSON'!K32</f>
        <v>924</v>
      </c>
      <c r="D41" s="16">
        <f t="shared" si="0"/>
        <v>562728.36</v>
      </c>
      <c r="E41" s="17"/>
      <c r="F41" s="14"/>
      <c r="G41" s="14"/>
      <c r="H41" s="18"/>
      <c r="I41" s="14"/>
    </row>
    <row r="42" spans="1:9" x14ac:dyDescent="0.3">
      <c r="A42" s="10" t="s">
        <v>42</v>
      </c>
      <c r="B42" s="16">
        <v>0</v>
      </c>
      <c r="C42" s="16">
        <f>'[1]Payment T&amp;T LAWSON'!K33</f>
        <v>13356.2</v>
      </c>
      <c r="D42" s="16">
        <f t="shared" si="0"/>
        <v>13356.2</v>
      </c>
      <c r="E42" s="17"/>
      <c r="F42" s="14"/>
      <c r="G42" s="14"/>
      <c r="H42" s="18"/>
      <c r="I42" s="14"/>
    </row>
    <row r="43" spans="1:9" x14ac:dyDescent="0.3">
      <c r="A43" s="10" t="s">
        <v>43</v>
      </c>
      <c r="B43" s="16">
        <f>'[1]Payment T&amp;T LAWSON'!I34</f>
        <v>34802.04</v>
      </c>
      <c r="C43" s="16">
        <f>'[1]Payment T&amp;T LAWSON'!K34</f>
        <v>8189.6</v>
      </c>
      <c r="D43" s="16">
        <f t="shared" si="0"/>
        <v>42991.64</v>
      </c>
      <c r="E43" s="17"/>
      <c r="F43" s="14"/>
      <c r="G43" s="14"/>
      <c r="H43" s="18"/>
      <c r="I43" s="14"/>
    </row>
    <row r="44" spans="1:9" x14ac:dyDescent="0.3">
      <c r="A44" s="10" t="s">
        <v>44</v>
      </c>
      <c r="B44" s="16">
        <v>0</v>
      </c>
      <c r="C44" s="16">
        <f>'[1]Payment T&amp;T LAWSON'!K35</f>
        <v>32643</v>
      </c>
      <c r="D44" s="16">
        <f t="shared" si="0"/>
        <v>32643</v>
      </c>
      <c r="E44" s="17"/>
      <c r="F44" s="14"/>
      <c r="G44" s="14"/>
      <c r="H44" s="18"/>
      <c r="I44" s="14"/>
    </row>
    <row r="45" spans="1:9" x14ac:dyDescent="0.3">
      <c r="A45" s="10" t="s">
        <v>45</v>
      </c>
      <c r="B45" s="16">
        <f>'[1]Payment T&amp;T LAWSON'!I36</f>
        <v>3314.48</v>
      </c>
      <c r="C45" s="16">
        <f>'[1]Payment T&amp;T LAWSON'!K36</f>
        <v>25919.5</v>
      </c>
      <c r="D45" s="16">
        <f t="shared" si="0"/>
        <v>29233.98</v>
      </c>
      <c r="E45" s="17"/>
      <c r="F45" s="14"/>
      <c r="G45" s="14"/>
      <c r="H45" s="18"/>
      <c r="I45" s="14"/>
    </row>
    <row r="46" spans="1:9" x14ac:dyDescent="0.3">
      <c r="A46" s="10" t="s">
        <v>46</v>
      </c>
      <c r="B46" s="16">
        <f>'[1]Payment T&amp;T LAWSON'!I37</f>
        <v>264605.38</v>
      </c>
      <c r="C46" s="16">
        <f>'[1]Payment T&amp;T LAWSON'!K37</f>
        <v>6033.6</v>
      </c>
      <c r="D46" s="16">
        <f t="shared" si="0"/>
        <v>270638.98</v>
      </c>
      <c r="E46" s="17"/>
      <c r="F46" s="14"/>
      <c r="G46" s="14"/>
      <c r="H46" s="21"/>
      <c r="I46" s="14"/>
    </row>
    <row r="47" spans="1:9" x14ac:dyDescent="0.3">
      <c r="A47" s="10" t="s">
        <v>47</v>
      </c>
      <c r="B47" s="16">
        <f>'[1]Payment T&amp;T LAWSON'!I38</f>
        <v>669524.80000000005</v>
      </c>
      <c r="C47" s="16">
        <f>'[1]Payment T&amp;T LAWSON'!K38</f>
        <v>276</v>
      </c>
      <c r="D47" s="16">
        <f t="shared" si="0"/>
        <v>669800.80000000005</v>
      </c>
      <c r="E47" s="17" t="s">
        <v>0</v>
      </c>
      <c r="F47" s="14"/>
      <c r="G47" s="14"/>
      <c r="H47" s="21"/>
      <c r="I47" s="14"/>
    </row>
    <row r="48" spans="1:9" x14ac:dyDescent="0.3">
      <c r="A48" s="10" t="s">
        <v>48</v>
      </c>
      <c r="B48" s="16">
        <f>'[1]Payment T&amp;T LAWSON'!I39</f>
        <v>147494.35999999999</v>
      </c>
      <c r="C48" s="16">
        <f>'[1]Payment T&amp;T LAWSON'!K39</f>
        <v>8365.2000000000007</v>
      </c>
      <c r="D48" s="16">
        <f t="shared" si="0"/>
        <v>155859.56</v>
      </c>
      <c r="E48" s="20" t="s">
        <v>0</v>
      </c>
      <c r="F48" s="14"/>
      <c r="G48" s="14"/>
      <c r="H48" s="18"/>
      <c r="I48" s="14"/>
    </row>
    <row r="49" spans="1:9" x14ac:dyDescent="0.3">
      <c r="A49" s="10" t="s">
        <v>49</v>
      </c>
      <c r="B49" s="16">
        <f>'[1]Payment T&amp;T LAWSON'!I40</f>
        <v>0</v>
      </c>
      <c r="C49" s="16">
        <f>'[1]Payment T&amp;T LAWSON'!K40</f>
        <v>1119.25</v>
      </c>
      <c r="D49" s="16">
        <f t="shared" si="0"/>
        <v>1119.25</v>
      </c>
      <c r="E49" s="20"/>
      <c r="F49" s="14"/>
      <c r="G49" s="14"/>
      <c r="H49" s="18"/>
      <c r="I49" s="14"/>
    </row>
    <row r="50" spans="1:9" x14ac:dyDescent="0.3">
      <c r="A50" s="10" t="s">
        <v>50</v>
      </c>
      <c r="B50" s="16">
        <v>0</v>
      </c>
      <c r="C50" s="16">
        <f>'[1]Payment T&amp;T LAWSON'!K41</f>
        <v>3254.4</v>
      </c>
      <c r="D50" s="16">
        <f t="shared" si="0"/>
        <v>3254.4</v>
      </c>
      <c r="E50" s="20" t="s">
        <v>0</v>
      </c>
      <c r="F50" s="14"/>
      <c r="G50" s="14"/>
      <c r="H50" s="18"/>
      <c r="I50" s="14"/>
    </row>
    <row r="51" spans="1:9" x14ac:dyDescent="0.3">
      <c r="A51" s="10" t="s">
        <v>51</v>
      </c>
      <c r="B51" s="16">
        <v>0</v>
      </c>
      <c r="C51" s="16">
        <f>'[1]Payment T&amp;T LAWSON'!K42</f>
        <v>5759.6</v>
      </c>
      <c r="D51" s="16">
        <f t="shared" si="0"/>
        <v>5759.6</v>
      </c>
      <c r="E51" s="20" t="s">
        <v>0</v>
      </c>
      <c r="F51" s="14"/>
      <c r="G51" s="14"/>
      <c r="H51" s="18"/>
      <c r="I51" s="14"/>
    </row>
    <row r="52" spans="1:9" x14ac:dyDescent="0.3">
      <c r="A52" s="10" t="s">
        <v>52</v>
      </c>
      <c r="B52" s="16">
        <v>0</v>
      </c>
      <c r="C52" s="16">
        <f>'[1]Payment T&amp;T LAWSON'!K43</f>
        <v>8024.9</v>
      </c>
      <c r="D52" s="16">
        <f t="shared" si="0"/>
        <v>8024.9</v>
      </c>
      <c r="E52" s="20" t="s">
        <v>0</v>
      </c>
      <c r="F52" s="14"/>
      <c r="G52" s="14"/>
      <c r="H52" s="21"/>
      <c r="I52" s="14"/>
    </row>
    <row r="53" spans="1:9" x14ac:dyDescent="0.3">
      <c r="A53" s="10" t="s">
        <v>53</v>
      </c>
      <c r="B53" s="16">
        <f>'[1]Payment T&amp;T LAWSON'!I44+'[1]Payment T&amp;T LAWSON'!J44</f>
        <v>241462.64</v>
      </c>
      <c r="C53" s="16">
        <f>'[1]Payment T&amp;T LAWSON'!K44</f>
        <v>3760.4</v>
      </c>
      <c r="D53" s="16">
        <f t="shared" si="0"/>
        <v>245223.04000000001</v>
      </c>
      <c r="E53" s="20" t="s">
        <v>0</v>
      </c>
      <c r="F53" s="14"/>
      <c r="G53" s="14"/>
      <c r="H53" s="21"/>
      <c r="I53" s="14"/>
    </row>
    <row r="54" spans="1:9" x14ac:dyDescent="0.3">
      <c r="A54" s="10" t="s">
        <v>54</v>
      </c>
      <c r="B54" s="16">
        <v>0</v>
      </c>
      <c r="C54" s="16">
        <f>'[1]Payment T&amp;T LAWSON'!K45</f>
        <v>21499.4</v>
      </c>
      <c r="D54" s="16">
        <f t="shared" si="0"/>
        <v>21499.4</v>
      </c>
      <c r="E54" s="20"/>
      <c r="F54" s="14"/>
      <c r="G54" s="14"/>
    </row>
    <row r="55" spans="1:9" x14ac:dyDescent="0.3">
      <c r="A55" s="10" t="s">
        <v>55</v>
      </c>
      <c r="B55" s="16">
        <f>'[1]Payment T&amp;T LAWSON'!I46</f>
        <v>23201.360000000001</v>
      </c>
      <c r="C55" s="16">
        <f>'[1]Payment T&amp;T LAWSON'!K46</f>
        <v>0</v>
      </c>
      <c r="D55" s="16">
        <f t="shared" si="0"/>
        <v>23201.360000000001</v>
      </c>
      <c r="E55" s="20"/>
      <c r="F55" s="14"/>
      <c r="G55" s="14"/>
    </row>
    <row r="56" spans="1:9" x14ac:dyDescent="0.3">
      <c r="A56" s="10" t="s">
        <v>56</v>
      </c>
      <c r="B56" s="16">
        <f>'[1]Payment T&amp;T LAWSON'!I47</f>
        <v>629197.84</v>
      </c>
      <c r="C56" s="16">
        <f>'[1]Payment T&amp;T LAWSON'!K47</f>
        <v>590.4</v>
      </c>
      <c r="D56" s="16">
        <f t="shared" si="0"/>
        <v>629788.24</v>
      </c>
      <c r="E56" s="20" t="s">
        <v>0</v>
      </c>
      <c r="F56" s="14"/>
      <c r="G56" s="14"/>
    </row>
    <row r="57" spans="1:9" x14ac:dyDescent="0.3">
      <c r="A57" s="10" t="s">
        <v>57</v>
      </c>
      <c r="B57" s="16">
        <f>'[1]Payment T&amp;T LAWSON'!I48</f>
        <v>60765.52</v>
      </c>
      <c r="C57" s="16">
        <f>'[1]Payment T&amp;T LAWSON'!K48</f>
        <v>1638</v>
      </c>
      <c r="D57" s="16">
        <f t="shared" si="0"/>
        <v>62403.519999999997</v>
      </c>
      <c r="E57" s="20" t="s">
        <v>0</v>
      </c>
      <c r="F57" s="14"/>
      <c r="G57" s="14"/>
    </row>
    <row r="58" spans="1:9" x14ac:dyDescent="0.3">
      <c r="A58" s="10" t="s">
        <v>58</v>
      </c>
      <c r="B58" s="16">
        <f>'[1]Payment T&amp;T LAWSON'!I49</f>
        <v>151913.56</v>
      </c>
      <c r="C58" s="16">
        <f>'[1]Payment T&amp;T LAWSON'!K49</f>
        <v>21783</v>
      </c>
      <c r="D58" s="16">
        <f t="shared" si="0"/>
        <v>173696.56</v>
      </c>
      <c r="E58" s="20" t="s">
        <v>0</v>
      </c>
      <c r="F58" s="14"/>
      <c r="G58" s="14"/>
    </row>
    <row r="59" spans="1:9" x14ac:dyDescent="0.3">
      <c r="A59" s="10" t="s">
        <v>59</v>
      </c>
      <c r="B59" s="16">
        <v>0</v>
      </c>
      <c r="C59" s="16">
        <f>'[1]Payment T&amp;T LAWSON'!K50</f>
        <v>17408.2</v>
      </c>
      <c r="D59" s="16">
        <f t="shared" si="0"/>
        <v>17408.2</v>
      </c>
      <c r="E59" s="20" t="s">
        <v>0</v>
      </c>
      <c r="F59" s="14"/>
      <c r="G59" s="14"/>
    </row>
    <row r="60" spans="1:9" x14ac:dyDescent="0.3">
      <c r="A60" s="10" t="s">
        <v>60</v>
      </c>
      <c r="B60" s="16">
        <v>0</v>
      </c>
      <c r="C60" s="16">
        <f>'[1]Payment T&amp;T LAWSON'!K51</f>
        <v>19102.8</v>
      </c>
      <c r="D60" s="16">
        <f t="shared" si="0"/>
        <v>19102.8</v>
      </c>
      <c r="E60" s="20" t="s">
        <v>0</v>
      </c>
      <c r="F60" s="14"/>
      <c r="G60" s="14"/>
    </row>
    <row r="61" spans="1:9" x14ac:dyDescent="0.3">
      <c r="A61" s="10" t="s">
        <v>61</v>
      </c>
      <c r="B61" s="16">
        <f>'[1]Payment T&amp;T LAWSON'!I52</f>
        <v>63527.64</v>
      </c>
      <c r="C61" s="16">
        <f>'[1]Payment T&amp;T LAWSON'!K52</f>
        <v>5938</v>
      </c>
      <c r="D61" s="16">
        <f t="shared" si="0"/>
        <v>69465.64</v>
      </c>
      <c r="E61" s="20" t="s">
        <v>0</v>
      </c>
      <c r="F61" s="14"/>
      <c r="G61" s="14"/>
    </row>
    <row r="62" spans="1:9" x14ac:dyDescent="0.3">
      <c r="A62" s="10" t="s">
        <v>62</v>
      </c>
      <c r="B62" s="16">
        <v>0</v>
      </c>
      <c r="C62" s="16">
        <f>'[1]Payment T&amp;T LAWSON'!K53</f>
        <v>9946.6</v>
      </c>
      <c r="D62" s="16">
        <f t="shared" si="0"/>
        <v>9946.6</v>
      </c>
      <c r="E62" s="20" t="s">
        <v>0</v>
      </c>
      <c r="F62" s="4"/>
      <c r="G62" s="4"/>
    </row>
    <row r="63" spans="1:9" x14ac:dyDescent="0.3">
      <c r="A63" s="10" t="s">
        <v>63</v>
      </c>
      <c r="B63" s="16">
        <v>0</v>
      </c>
      <c r="C63" s="16">
        <f>'[1]Payment T&amp;T LAWSON'!K54</f>
        <v>6767</v>
      </c>
      <c r="D63" s="16">
        <f t="shared" si="0"/>
        <v>6767</v>
      </c>
      <c r="E63" s="20" t="s">
        <v>0</v>
      </c>
      <c r="F63" s="4"/>
      <c r="G63" s="4"/>
    </row>
    <row r="64" spans="1:9" x14ac:dyDescent="0.3">
      <c r="A64" s="10" t="s">
        <v>64</v>
      </c>
      <c r="B64" s="16">
        <f>'[1]Payment T&amp;T LAWSON'!I55</f>
        <v>9943.44</v>
      </c>
      <c r="C64" s="16">
        <f>'[1]Payment T&amp;T LAWSON'!K55</f>
        <v>0</v>
      </c>
      <c r="D64" s="16">
        <f t="shared" si="0"/>
        <v>9943.44</v>
      </c>
      <c r="E64" s="20"/>
      <c r="F64" s="4"/>
      <c r="G64" s="4"/>
    </row>
    <row r="65" spans="1:7" x14ac:dyDescent="0.3">
      <c r="A65" s="10" t="s">
        <v>65</v>
      </c>
      <c r="B65" s="16">
        <v>0</v>
      </c>
      <c r="C65" s="16">
        <f>'[1]Payment T&amp;T LAWSON'!K56</f>
        <v>4723.2</v>
      </c>
      <c r="D65" s="16">
        <f t="shared" si="0"/>
        <v>4723.2</v>
      </c>
      <c r="E65" s="20" t="s">
        <v>0</v>
      </c>
      <c r="F65" s="4"/>
      <c r="G65" s="4"/>
    </row>
    <row r="66" spans="1:7" x14ac:dyDescent="0.3">
      <c r="A66" s="10" t="s">
        <v>66</v>
      </c>
      <c r="B66" s="16">
        <f>'[1]Payment T&amp;T LAWSON'!I57</f>
        <v>226489.69</v>
      </c>
      <c r="C66" s="16">
        <f>'[1]Payment T&amp;T LAWSON'!K57</f>
        <v>1452</v>
      </c>
      <c r="D66" s="16">
        <f t="shared" si="0"/>
        <v>227941.69</v>
      </c>
      <c r="E66" s="20" t="s">
        <v>0</v>
      </c>
      <c r="F66" s="4"/>
      <c r="G66" s="4"/>
    </row>
    <row r="67" spans="1:7" x14ac:dyDescent="0.3">
      <c r="A67" s="10" t="s">
        <v>67</v>
      </c>
      <c r="B67" s="16">
        <v>0</v>
      </c>
      <c r="C67" s="16">
        <f>'[1]Payment T&amp;T LAWSON'!K58</f>
        <v>11660.4</v>
      </c>
      <c r="D67" s="16">
        <f t="shared" si="0"/>
        <v>11660.4</v>
      </c>
      <c r="E67" s="20"/>
      <c r="F67" s="4"/>
      <c r="G67" s="4"/>
    </row>
    <row r="68" spans="1:7" x14ac:dyDescent="0.3">
      <c r="A68" s="10" t="s">
        <v>68</v>
      </c>
      <c r="B68" s="16">
        <v>0</v>
      </c>
      <c r="C68" s="16">
        <f>'[1]Payment T&amp;T LAWSON'!K59</f>
        <v>17500</v>
      </c>
      <c r="D68" s="16">
        <f t="shared" si="0"/>
        <v>17500</v>
      </c>
      <c r="E68" s="20"/>
      <c r="F68" s="4"/>
      <c r="G68" s="4"/>
    </row>
    <row r="69" spans="1:7" x14ac:dyDescent="0.3">
      <c r="A69" s="10" t="s">
        <v>69</v>
      </c>
      <c r="B69" s="16">
        <f>'[1]Payment T&amp;T LAWSON'!I60</f>
        <v>101091.48</v>
      </c>
      <c r="C69" s="16">
        <f>'[1]Payment T&amp;T LAWSON'!K60</f>
        <v>3908</v>
      </c>
      <c r="D69" s="16">
        <f t="shared" si="0"/>
        <v>104999.48</v>
      </c>
      <c r="E69" s="20"/>
      <c r="F69" s="4"/>
      <c r="G69" s="4"/>
    </row>
    <row r="70" spans="1:7" x14ac:dyDescent="0.3">
      <c r="A70" s="10" t="s">
        <v>70</v>
      </c>
      <c r="B70" s="16">
        <v>0</v>
      </c>
      <c r="C70" s="16">
        <f>'[1]Payment T&amp;T LAWSON'!K61</f>
        <v>7349.4</v>
      </c>
      <c r="D70" s="16">
        <f t="shared" si="0"/>
        <v>7349.4</v>
      </c>
      <c r="E70" s="20"/>
      <c r="F70" s="4"/>
      <c r="G70" s="4"/>
    </row>
    <row r="71" spans="1:7" x14ac:dyDescent="0.3">
      <c r="A71" s="10" t="s">
        <v>71</v>
      </c>
      <c r="B71" s="16">
        <v>0</v>
      </c>
      <c r="C71" s="16">
        <f>'[1]Payment T&amp;T LAWSON'!K63</f>
        <v>7887.6</v>
      </c>
      <c r="D71" s="16">
        <f t="shared" si="0"/>
        <v>7887.6</v>
      </c>
      <c r="E71" s="20"/>
    </row>
    <row r="72" spans="1:7" x14ac:dyDescent="0.3">
      <c r="A72" s="10" t="s">
        <v>72</v>
      </c>
      <c r="B72" s="16">
        <v>0</v>
      </c>
      <c r="C72" s="16">
        <f>'[1]Payment T&amp;T LAWSON'!K64</f>
        <v>20188.099999999999</v>
      </c>
      <c r="D72" s="16">
        <f t="shared" si="0"/>
        <v>20188.099999999999</v>
      </c>
      <c r="E72" s="20"/>
    </row>
    <row r="73" spans="1:7" x14ac:dyDescent="0.3">
      <c r="A73" s="10" t="s">
        <v>73</v>
      </c>
      <c r="B73" s="16"/>
      <c r="C73" s="16">
        <f>'[1]Payment T&amp;T LAWSON'!K65</f>
        <v>21946.799999999999</v>
      </c>
      <c r="D73" s="16">
        <f t="shared" si="0"/>
        <v>21946.799999999999</v>
      </c>
      <c r="E73" s="20"/>
    </row>
    <row r="74" spans="1:7" x14ac:dyDescent="0.3">
      <c r="A74" s="10" t="s">
        <v>74</v>
      </c>
      <c r="B74" s="16">
        <f>'[1]Payment T&amp;T LAWSON'!I66</f>
        <v>0</v>
      </c>
      <c r="C74" s="16">
        <f>'[1]Payment T&amp;T LAWSON'!K66</f>
        <v>0</v>
      </c>
      <c r="D74" s="16">
        <f t="shared" si="0"/>
        <v>0</v>
      </c>
      <c r="E74" s="20"/>
    </row>
    <row r="75" spans="1:7" x14ac:dyDescent="0.3">
      <c r="A75" s="10" t="s">
        <v>75</v>
      </c>
      <c r="B75" s="16">
        <f>'[1]Payment T&amp;T LAWSON'!I67</f>
        <v>9943.44</v>
      </c>
      <c r="C75" s="16">
        <f>'[1]Payment T&amp;T LAWSON'!K67</f>
        <v>0</v>
      </c>
      <c r="D75" s="16">
        <f t="shared" si="0"/>
        <v>9943.44</v>
      </c>
      <c r="E75" s="20"/>
    </row>
    <row r="76" spans="1:7" x14ac:dyDescent="0.3">
      <c r="A76" s="10" t="s">
        <v>76</v>
      </c>
      <c r="B76" s="16">
        <f>'[1]Payment T&amp;T LAWSON'!I68</f>
        <v>228146.61</v>
      </c>
      <c r="C76" s="16">
        <f>'[1]Payment T&amp;T LAWSON'!K68</f>
        <v>810</v>
      </c>
      <c r="D76" s="16">
        <f t="shared" si="0"/>
        <v>228956.61</v>
      </c>
      <c r="E76" s="17" t="s">
        <v>0</v>
      </c>
    </row>
    <row r="77" spans="1:7" x14ac:dyDescent="0.3">
      <c r="A77" s="10" t="s">
        <v>77</v>
      </c>
      <c r="B77" s="16">
        <f>'[1]Payment T&amp;T LAWSON'!I69</f>
        <v>1657.24</v>
      </c>
      <c r="C77" s="16">
        <f>'[1]Payment T&amp;T LAWSON'!K69</f>
        <v>924.8</v>
      </c>
      <c r="D77" s="16">
        <f t="shared" si="0"/>
        <v>2582.04</v>
      </c>
      <c r="E77" s="20"/>
    </row>
    <row r="78" spans="1:7" x14ac:dyDescent="0.3">
      <c r="A78" s="10" t="s">
        <v>78</v>
      </c>
      <c r="B78" s="16">
        <v>0</v>
      </c>
      <c r="C78" s="16">
        <f>'[1]Payment T&amp;T LAWSON'!K70</f>
        <v>13015.2</v>
      </c>
      <c r="D78" s="16">
        <f t="shared" si="0"/>
        <v>13015.2</v>
      </c>
      <c r="E78" s="20"/>
    </row>
    <row r="79" spans="1:7" x14ac:dyDescent="0.3">
      <c r="A79" s="10" t="s">
        <v>79</v>
      </c>
      <c r="B79" s="16">
        <v>0</v>
      </c>
      <c r="C79" s="16">
        <f>'[1]Payment T&amp;T LAWSON'!K71</f>
        <v>1194</v>
      </c>
      <c r="D79" s="16">
        <f t="shared" si="0"/>
        <v>1194</v>
      </c>
      <c r="E79" s="20"/>
    </row>
    <row r="80" spans="1:7" x14ac:dyDescent="0.3">
      <c r="A80" s="10" t="s">
        <v>80</v>
      </c>
      <c r="B80" s="16">
        <v>0</v>
      </c>
      <c r="C80" s="16">
        <f>'[1]Payment T&amp;T LAWSON'!K72</f>
        <v>1647</v>
      </c>
      <c r="D80" s="16">
        <f t="shared" si="0"/>
        <v>1647</v>
      </c>
      <c r="E80" s="20"/>
    </row>
    <row r="81" spans="1:5" x14ac:dyDescent="0.3">
      <c r="A81" s="10" t="s">
        <v>81</v>
      </c>
      <c r="B81" s="16">
        <v>0</v>
      </c>
      <c r="C81" s="16">
        <f>'[1]Payment T&amp;T LAWSON'!K73</f>
        <v>11154</v>
      </c>
      <c r="D81" s="16">
        <f t="shared" si="0"/>
        <v>11154</v>
      </c>
      <c r="E81" s="1"/>
    </row>
    <row r="82" spans="1:5" x14ac:dyDescent="0.3">
      <c r="A82" s="10" t="s">
        <v>82</v>
      </c>
      <c r="B82" s="16">
        <v>0</v>
      </c>
      <c r="C82" s="16">
        <f>'[1]Payment T&amp;T LAWSON'!K74</f>
        <v>17406.2</v>
      </c>
      <c r="D82" s="16">
        <f t="shared" si="0"/>
        <v>17406.2</v>
      </c>
      <c r="E82" s="20"/>
    </row>
    <row r="83" spans="1:5" x14ac:dyDescent="0.3">
      <c r="A83" s="10" t="s">
        <v>83</v>
      </c>
      <c r="B83" s="16">
        <f>'[1]Payment T&amp;T LAWSON'!I75</f>
        <v>19886.88</v>
      </c>
      <c r="C83" s="16">
        <f>'[1]Payment T&amp;T LAWSON'!K75</f>
        <v>1789.2</v>
      </c>
      <c r="D83" s="16">
        <f t="shared" si="0"/>
        <v>21676.080000000002</v>
      </c>
      <c r="E83" s="20"/>
    </row>
    <row r="84" spans="1:5" x14ac:dyDescent="0.3">
      <c r="A84" s="10" t="s">
        <v>84</v>
      </c>
      <c r="B84" s="16">
        <f>'[1]Payment T&amp;T LAWSON'!I76</f>
        <v>81757.119999999995</v>
      </c>
      <c r="C84" s="16">
        <f>'[1]Payment T&amp;T LAWSON'!K76</f>
        <v>15504</v>
      </c>
      <c r="D84" s="16">
        <f t="shared" si="0"/>
        <v>97261.119999999995</v>
      </c>
      <c r="E84" s="20"/>
    </row>
    <row r="85" spans="1:5" x14ac:dyDescent="0.3">
      <c r="A85" s="10" t="s">
        <v>85</v>
      </c>
      <c r="B85" s="16">
        <f>'[1]Payment T&amp;T LAWSON'!I78</f>
        <v>718690.3</v>
      </c>
      <c r="C85" s="16">
        <f>'[1]Payment T&amp;T LAWSON'!K78</f>
        <v>8845</v>
      </c>
      <c r="D85" s="16">
        <f t="shared" ref="D85:D99" si="1">B85+C85</f>
        <v>727535.3</v>
      </c>
      <c r="E85" s="20"/>
    </row>
    <row r="86" spans="1:5" x14ac:dyDescent="0.3">
      <c r="A86" s="10" t="s">
        <v>86</v>
      </c>
      <c r="B86" s="16">
        <v>0</v>
      </c>
      <c r="C86" s="16">
        <f>'[1]Payment T&amp;T LAWSON'!K79</f>
        <v>18712.2</v>
      </c>
      <c r="D86" s="16">
        <f t="shared" si="1"/>
        <v>18712.2</v>
      </c>
      <c r="E86" s="22" t="s">
        <v>0</v>
      </c>
    </row>
    <row r="87" spans="1:5" x14ac:dyDescent="0.3">
      <c r="A87" s="10" t="s">
        <v>87</v>
      </c>
      <c r="B87" s="16">
        <f>'[1]Payment T&amp;T LAWSON'!I80</f>
        <v>14362.8</v>
      </c>
      <c r="C87" s="16">
        <f>'[1]Payment T&amp;T LAWSON'!K80</f>
        <v>5058.8</v>
      </c>
      <c r="D87" s="16">
        <f t="shared" si="1"/>
        <v>19421.599999999999</v>
      </c>
      <c r="E87" s="17"/>
    </row>
    <row r="88" spans="1:5" x14ac:dyDescent="0.3">
      <c r="A88" s="10" t="s">
        <v>88</v>
      </c>
      <c r="B88" s="16">
        <v>0</v>
      </c>
      <c r="C88" s="16">
        <f>'[1]Payment T&amp;T LAWSON'!K81</f>
        <v>7127.9</v>
      </c>
      <c r="D88" s="16">
        <f t="shared" si="1"/>
        <v>7127.9</v>
      </c>
      <c r="E88" s="17"/>
    </row>
    <row r="89" spans="1:5" x14ac:dyDescent="0.3">
      <c r="A89" s="10" t="s">
        <v>89</v>
      </c>
      <c r="B89" s="16">
        <v>0</v>
      </c>
      <c r="C89" s="16">
        <f>'[1]Payment T&amp;T LAWSON'!K82</f>
        <v>0</v>
      </c>
      <c r="D89" s="16">
        <f t="shared" si="1"/>
        <v>0</v>
      </c>
      <c r="E89" s="17"/>
    </row>
    <row r="90" spans="1:5" x14ac:dyDescent="0.3">
      <c r="A90" s="10" t="s">
        <v>90</v>
      </c>
      <c r="B90" s="16">
        <f>'[1]Payment T&amp;T LAWSON'!I83</f>
        <v>3314.48</v>
      </c>
      <c r="C90" s="16">
        <f>'[1]Payment T&amp;T LAWSON'!K83</f>
        <v>322.2</v>
      </c>
      <c r="D90" s="16">
        <f>B90+C90</f>
        <v>3636.68</v>
      </c>
      <c r="E90" s="17"/>
    </row>
    <row r="91" spans="1:5" x14ac:dyDescent="0.3">
      <c r="A91" s="10" t="s">
        <v>91</v>
      </c>
      <c r="B91" s="16">
        <f>'[1]Payment T&amp;T LAWSON'!I84</f>
        <v>0</v>
      </c>
      <c r="C91" s="16">
        <f>'[1]Payment T&amp;T LAWSON'!K84</f>
        <v>0</v>
      </c>
      <c r="D91" s="16">
        <f t="shared" si="1"/>
        <v>0</v>
      </c>
      <c r="E91" s="17"/>
    </row>
    <row r="92" spans="1:5" x14ac:dyDescent="0.3">
      <c r="A92" s="10" t="s">
        <v>92</v>
      </c>
      <c r="B92" s="16">
        <v>0</v>
      </c>
      <c r="C92" s="16">
        <f>'[1]Payment T&amp;T LAWSON'!K85</f>
        <v>2373.6</v>
      </c>
      <c r="D92" s="16">
        <f t="shared" si="1"/>
        <v>2373.6</v>
      </c>
      <c r="E92" s="17"/>
    </row>
    <row r="93" spans="1:5" x14ac:dyDescent="0.3">
      <c r="A93" s="10" t="s">
        <v>93</v>
      </c>
      <c r="B93" s="16">
        <v>0</v>
      </c>
      <c r="C93" s="16">
        <f>'[1]Payment T&amp;T LAWSON'!K86</f>
        <v>36102.400000000001</v>
      </c>
      <c r="D93" s="16">
        <f t="shared" si="1"/>
        <v>36102.400000000001</v>
      </c>
      <c r="E93" s="17"/>
    </row>
    <row r="94" spans="1:5" x14ac:dyDescent="0.3">
      <c r="A94" s="10" t="s">
        <v>94</v>
      </c>
      <c r="B94" s="16">
        <f>'[1]Payment T&amp;T LAWSON'!I87</f>
        <v>9943.44</v>
      </c>
      <c r="C94" s="16">
        <f>'[1]Payment T&amp;T LAWSON'!K87</f>
        <v>1340.96</v>
      </c>
      <c r="D94" s="16">
        <f t="shared" si="1"/>
        <v>11284.400000000001</v>
      </c>
      <c r="E94" s="17"/>
    </row>
    <row r="95" spans="1:5" x14ac:dyDescent="0.3">
      <c r="A95" s="10" t="s">
        <v>95</v>
      </c>
      <c r="B95" s="16">
        <f>'[1]Payment T&amp;T LAWSON'!I88+'[1]Payment T&amp;T LAWSON'!J88</f>
        <v>44912.75</v>
      </c>
      <c r="C95" s="16">
        <f>'[1]Payment T&amp;T LAWSON'!K88</f>
        <v>10021.200000000001</v>
      </c>
      <c r="D95" s="16">
        <f t="shared" si="1"/>
        <v>54933.95</v>
      </c>
      <c r="E95" s="17"/>
    </row>
    <row r="96" spans="1:5" x14ac:dyDescent="0.3">
      <c r="A96" s="10" t="s">
        <v>96</v>
      </c>
      <c r="B96" s="16">
        <v>0</v>
      </c>
      <c r="C96" s="16">
        <f>'[1]Payment T&amp;T LAWSON'!K89</f>
        <v>2797.5</v>
      </c>
      <c r="D96" s="16">
        <f t="shared" si="1"/>
        <v>2797.5</v>
      </c>
      <c r="E96" s="17"/>
    </row>
    <row r="97" spans="1:5" x14ac:dyDescent="0.3">
      <c r="A97" s="10" t="s">
        <v>97</v>
      </c>
      <c r="B97" s="16">
        <v>0</v>
      </c>
      <c r="C97" s="16">
        <f>'[1]Payment T&amp;T LAWSON'!K90</f>
        <v>21907.9</v>
      </c>
      <c r="D97" s="16">
        <f t="shared" si="1"/>
        <v>21907.9</v>
      </c>
      <c r="E97" s="17"/>
    </row>
    <row r="98" spans="1:5" x14ac:dyDescent="0.3">
      <c r="A98" s="10" t="s">
        <v>98</v>
      </c>
      <c r="B98" s="16">
        <v>0</v>
      </c>
      <c r="C98" s="16">
        <f>'[1]Payment T&amp;T LAWSON'!K91</f>
        <v>13756.4</v>
      </c>
      <c r="D98" s="16">
        <f t="shared" si="1"/>
        <v>13756.4</v>
      </c>
      <c r="E98" s="17"/>
    </row>
    <row r="99" spans="1:5" x14ac:dyDescent="0.3">
      <c r="A99" s="10" t="s">
        <v>99</v>
      </c>
      <c r="B99" s="16">
        <f>'[1]Payment T&amp;T LAWSON'!I92</f>
        <v>38116.86</v>
      </c>
      <c r="C99" s="16">
        <f>'[1]Payment T&amp;T LAWSON'!K92</f>
        <v>10902</v>
      </c>
      <c r="D99" s="16">
        <f t="shared" si="1"/>
        <v>49018.86</v>
      </c>
      <c r="E99" s="17"/>
    </row>
    <row r="100" spans="1:5" x14ac:dyDescent="0.3">
      <c r="A100" s="10"/>
      <c r="B100" s="16"/>
      <c r="C100" s="16"/>
      <c r="D100" s="16"/>
      <c r="E100" s="1"/>
    </row>
    <row r="101" spans="1:5" x14ac:dyDescent="0.3">
      <c r="A101" s="23"/>
      <c r="B101" s="16"/>
      <c r="C101" s="16" t="s">
        <v>0</v>
      </c>
      <c r="D101" s="16"/>
      <c r="E101" s="1"/>
    </row>
    <row r="102" spans="1:5" x14ac:dyDescent="0.3">
      <c r="A102" s="24" t="s">
        <v>100</v>
      </c>
      <c r="B102" s="24"/>
      <c r="C102" s="25" t="s">
        <v>0</v>
      </c>
      <c r="D102" s="26"/>
      <c r="E102" s="26"/>
    </row>
    <row r="103" spans="1:5" x14ac:dyDescent="0.3">
      <c r="A103" s="26"/>
      <c r="B103" s="26"/>
      <c r="C103" s="26"/>
      <c r="D103" s="26"/>
      <c r="E103" s="26"/>
    </row>
    <row r="104" spans="1:5" x14ac:dyDescent="0.3">
      <c r="A104" s="10" t="s">
        <v>29</v>
      </c>
      <c r="B104" s="16">
        <v>0</v>
      </c>
      <c r="C104" s="16">
        <v>0</v>
      </c>
      <c r="D104" s="16">
        <f t="shared" ref="D104:D114" si="2">B104+C104</f>
        <v>0</v>
      </c>
      <c r="E104" s="1"/>
    </row>
    <row r="105" spans="1:5" x14ac:dyDescent="0.3">
      <c r="A105" s="10" t="s">
        <v>41</v>
      </c>
      <c r="B105" s="16">
        <v>0</v>
      </c>
      <c r="C105" s="16">
        <v>0</v>
      </c>
      <c r="D105" s="16">
        <f t="shared" si="2"/>
        <v>0</v>
      </c>
      <c r="E105" s="1"/>
    </row>
    <row r="106" spans="1:5" x14ac:dyDescent="0.3">
      <c r="A106" s="10" t="s">
        <v>30</v>
      </c>
      <c r="B106" s="16">
        <v>0</v>
      </c>
      <c r="C106" s="16">
        <v>0</v>
      </c>
      <c r="D106" s="16">
        <f t="shared" si="2"/>
        <v>0</v>
      </c>
      <c r="E106" s="1"/>
    </row>
    <row r="107" spans="1:5" x14ac:dyDescent="0.3">
      <c r="A107" s="10" t="s">
        <v>101</v>
      </c>
      <c r="B107" s="16">
        <v>0</v>
      </c>
      <c r="C107" s="16">
        <f>'[1]TT entry &amp; transportation'!P266</f>
        <v>0</v>
      </c>
      <c r="D107" s="16">
        <f t="shared" si="2"/>
        <v>0</v>
      </c>
      <c r="E107" s="1"/>
    </row>
    <row r="108" spans="1:5" x14ac:dyDescent="0.3">
      <c r="A108" s="10" t="s">
        <v>52</v>
      </c>
      <c r="B108" s="16">
        <f>'[1]Payment T&amp;T LAWSON'!L43</f>
        <v>0</v>
      </c>
      <c r="C108" s="16">
        <v>0</v>
      </c>
      <c r="D108" s="16">
        <f t="shared" si="2"/>
        <v>0</v>
      </c>
      <c r="E108" s="1"/>
    </row>
    <row r="109" spans="1:5" x14ac:dyDescent="0.3">
      <c r="A109" s="10" t="s">
        <v>54</v>
      </c>
      <c r="B109" s="16">
        <f>'[1]Payment T&amp;T LAWSON'!L45</f>
        <v>8625</v>
      </c>
      <c r="C109" s="16">
        <v>0</v>
      </c>
      <c r="D109" s="16">
        <f t="shared" si="2"/>
        <v>8625</v>
      </c>
      <c r="E109" s="1"/>
    </row>
    <row r="110" spans="1:5" x14ac:dyDescent="0.3">
      <c r="A110" s="10" t="s">
        <v>47</v>
      </c>
      <c r="B110" s="16">
        <f>'[1]Payment T&amp;T LAWSON'!L38</f>
        <v>0</v>
      </c>
      <c r="C110" s="16">
        <v>0</v>
      </c>
      <c r="D110" s="16">
        <f t="shared" si="2"/>
        <v>0</v>
      </c>
      <c r="E110" s="1"/>
    </row>
    <row r="111" spans="1:5" x14ac:dyDescent="0.3">
      <c r="A111" s="10" t="s">
        <v>66</v>
      </c>
      <c r="B111" s="16">
        <f>'[1]Payment T&amp;T LAWSON'!L57</f>
        <v>0</v>
      </c>
      <c r="C111" s="16">
        <v>0</v>
      </c>
      <c r="D111" s="16">
        <f t="shared" si="2"/>
        <v>0</v>
      </c>
      <c r="E111" s="1"/>
    </row>
    <row r="112" spans="1:5" x14ac:dyDescent="0.3">
      <c r="A112" s="10" t="s">
        <v>76</v>
      </c>
      <c r="B112" s="16">
        <f>'[1]Payment T&amp;T LAWSON'!L68</f>
        <v>3314.48</v>
      </c>
      <c r="C112" s="16">
        <v>0</v>
      </c>
      <c r="D112" s="16">
        <f t="shared" si="2"/>
        <v>3314.48</v>
      </c>
      <c r="E112" s="1"/>
    </row>
    <row r="113" spans="1:5" x14ac:dyDescent="0.3">
      <c r="A113" s="10" t="s">
        <v>102</v>
      </c>
      <c r="B113" s="16">
        <v>0</v>
      </c>
      <c r="C113" s="16">
        <f>'[1]TT entry &amp; transportation'!P263</f>
        <v>0</v>
      </c>
      <c r="D113" s="16">
        <f t="shared" si="2"/>
        <v>0</v>
      </c>
      <c r="E113" s="1"/>
    </row>
    <row r="114" spans="1:5" x14ac:dyDescent="0.3">
      <c r="A114" s="10" t="s">
        <v>99</v>
      </c>
      <c r="B114" s="16">
        <v>0</v>
      </c>
      <c r="C114" s="16">
        <v>0</v>
      </c>
      <c r="D114" s="16">
        <f t="shared" si="2"/>
        <v>0</v>
      </c>
      <c r="E114" s="1"/>
    </row>
    <row r="115" spans="1:5" x14ac:dyDescent="0.3">
      <c r="A115" s="10"/>
      <c r="B115" s="16" t="s">
        <v>0</v>
      </c>
      <c r="C115" s="16" t="s">
        <v>0</v>
      </c>
      <c r="D115" s="16" t="s">
        <v>0</v>
      </c>
      <c r="E115" s="1"/>
    </row>
    <row r="116" spans="1:5" x14ac:dyDescent="0.3">
      <c r="A116" s="10" t="s">
        <v>103</v>
      </c>
      <c r="B116" s="16"/>
      <c r="C116" s="16" t="s">
        <v>0</v>
      </c>
      <c r="D116" s="16" t="s">
        <v>0</v>
      </c>
      <c r="E116" s="1"/>
    </row>
    <row r="117" spans="1:5" x14ac:dyDescent="0.3">
      <c r="A117" s="23" t="s">
        <v>0</v>
      </c>
      <c r="B117" s="27" t="s">
        <v>0</v>
      </c>
      <c r="C117" s="27" t="s">
        <v>0</v>
      </c>
      <c r="D117" s="16" t="s">
        <v>0</v>
      </c>
      <c r="E117" s="20"/>
    </row>
    <row r="118" spans="1:5" x14ac:dyDescent="0.3">
      <c r="A118" s="7" t="s">
        <v>104</v>
      </c>
      <c r="B118" s="7"/>
      <c r="C118" s="7"/>
      <c r="D118" s="7"/>
      <c r="E118" s="7"/>
    </row>
    <row r="120" spans="1:5" x14ac:dyDescent="0.3">
      <c r="B120" s="14" t="s">
        <v>0</v>
      </c>
      <c r="C120" s="14" t="s">
        <v>0</v>
      </c>
      <c r="D120" s="14" t="s">
        <v>0</v>
      </c>
    </row>
    <row r="121" spans="1:5" x14ac:dyDescent="0.3">
      <c r="B121" s="14" t="s">
        <v>0</v>
      </c>
      <c r="C121" s="14"/>
      <c r="D121" s="14" t="s">
        <v>0</v>
      </c>
    </row>
    <row r="122" spans="1:5" x14ac:dyDescent="0.3">
      <c r="B122" s="14"/>
      <c r="C122" s="14"/>
      <c r="D122" s="14"/>
    </row>
    <row r="123" spans="1:5" x14ac:dyDescent="0.3">
      <c r="B123" s="15" t="s">
        <v>0</v>
      </c>
      <c r="C123" s="4"/>
      <c r="D123" s="4"/>
    </row>
  </sheetData>
  <mergeCells count="8">
    <mergeCell ref="A102:B102"/>
    <mergeCell ref="A118:E118"/>
    <mergeCell ref="A2:D2"/>
    <mergeCell ref="A3:D3"/>
    <mergeCell ref="A4:D4"/>
    <mergeCell ref="A6:D6"/>
    <mergeCell ref="A7:D7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Maffei, Kathryn</dc:creator>
  <cp:lastModifiedBy>Maffei, Kathryn</cp:lastModifiedBy>
  <dcterms:created xsi:type="dcterms:W3CDTF">2024-02-06T21:18:53Z</dcterms:created>
  <dcterms:modified xsi:type="dcterms:W3CDTF">2024-02-06T21:20:27Z</dcterms:modified>
</cp:coreProperties>
</file>